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carmelitta\Documents\Prudential Policy Unit\Policy\Insurance\TCAF\Exposure Draft and QIS\ED Issuance\Final\"/>
    </mc:Choice>
  </mc:AlternateContent>
  <xr:revisionPtr revIDLastSave="0" documentId="13_ncr:1_{35A1C745-752A-44BB-8E6B-A6155E1721E7}" xr6:coauthVersionLast="47" xr6:coauthVersionMax="47" xr10:uidLastSave="{00000000-0000-0000-0000-000000000000}"/>
  <bookViews>
    <workbookView xWindow="-110" yWindow="-110" windowWidth="19420" windowHeight="11500" tabRatio="821" xr2:uid="{00000000-000D-0000-FFFF-FFFF00000000}"/>
  </bookViews>
  <sheets>
    <sheet name="General Info" sheetId="149" r:id="rId1"/>
    <sheet name="List" sheetId="136" r:id="rId2"/>
    <sheet name="Form A" sheetId="43" r:id="rId3"/>
    <sheet name="Form B" sheetId="6" r:id="rId4"/>
    <sheet name="Form C" sheetId="20" r:id="rId5"/>
    <sheet name="Form C1" sheetId="24" r:id="rId6"/>
    <sheet name="Form C1-1_MB Par Ord Life" sheetId="134" r:id="rId7"/>
    <sheet name="Form C1-1_MB Non Par Ord Life" sheetId="140" r:id="rId8"/>
    <sheet name="Form C1-1_MB Par Annuity" sheetId="132" r:id="rId9"/>
    <sheet name="Form C1-1_MB Non Par Annuity" sheetId="141" r:id="rId10"/>
    <sheet name="Form C1-1_MB ILO" sheetId="131" r:id="rId11"/>
    <sheet name="Form C1-1_MB General Fund" sheetId="130" r:id="rId12"/>
    <sheet name="Form C1-1_OB Par Ord Life" sheetId="128" r:id="rId13"/>
    <sheet name="Form C1-1_OB Non Par Ord Life" sheetId="142" r:id="rId14"/>
    <sheet name="Form C1-1_OB Par Annuity" sheetId="126" r:id="rId15"/>
    <sheet name="Form C1-1_OB Non Par Annuity" sheetId="143" r:id="rId16"/>
    <sheet name="Form C1-1_OB ILO" sheetId="125" r:id="rId17"/>
    <sheet name="Form C1-1_OB General Fund" sheetId="124" r:id="rId18"/>
    <sheet name="Form C1-1_SHF" sheetId="123" r:id="rId19"/>
    <sheet name="Form C1-2_MB Par Ord Life" sheetId="111" r:id="rId20"/>
    <sheet name="Form C1-2_MB Non Par Ord Life" sheetId="144" r:id="rId21"/>
    <sheet name="Form C1-2_MB Par Annuity" sheetId="113" r:id="rId22"/>
    <sheet name="Form C1-2_MB Non Par Annuity" sheetId="145" r:id="rId23"/>
    <sheet name="Form C1-2_MB ILO" sheetId="114" r:id="rId24"/>
    <sheet name="Form C1-2_MB General Fund" sheetId="115" r:id="rId25"/>
    <sheet name="Form C1-2_OB Par Ord Life" sheetId="117" r:id="rId26"/>
    <sheet name="Form C1-2_OB Non Par Ord Life" sheetId="146" r:id="rId27"/>
    <sheet name="Form C1-2_OB Par Annuity" sheetId="119" r:id="rId28"/>
    <sheet name="Form C1-2_OB Non Par Annuity" sheetId="147" r:id="rId29"/>
    <sheet name="Form C1-2_OB ILO" sheetId="120" r:id="rId30"/>
    <sheet name="Form C1-2_OB General Fund" sheetId="121" r:id="rId31"/>
    <sheet name="Form C1-2_SHF" sheetId="122" r:id="rId32"/>
    <sheet name="Form C2" sheetId="93" r:id="rId33"/>
    <sheet name="Form C3" sheetId="96" r:id="rId34"/>
    <sheet name="Form C3-1(E1) (hidden)" sheetId="148" state="hidden" r:id="rId35"/>
    <sheet name="Form C4" sheetId="87" r:id="rId36"/>
    <sheet name="Form D" sheetId="92" r:id="rId37"/>
    <sheet name="Form E" sheetId="41" r:id="rId38"/>
    <sheet name="Form E1" sheetId="30" r:id="rId39"/>
    <sheet name="Form E2 " sheetId="105" r:id="rId40"/>
    <sheet name="Form E3" sheetId="135" r:id="rId41"/>
    <sheet name="Form E3-1" sheetId="109" r:id="rId42"/>
  </sheets>
  <definedNames>
    <definedName name="_xlnm._FilterDatabase" localSheetId="2" hidden="1">'Form A'!$H$41:$H$93</definedName>
    <definedName name="_xlnm.Print_Area" localSheetId="2">'Form A'!$B$5:$I$35</definedName>
    <definedName name="_xlnm.Print_Area" localSheetId="3">'Form B'!$A$1:$G$50</definedName>
    <definedName name="_xlnm.Print_Area" localSheetId="4">'Form C'!$A$1:$S$19</definedName>
    <definedName name="_xlnm.Print_Area" localSheetId="5">'Form C1'!$A$1:$R$86</definedName>
    <definedName name="_xlnm.Print_Area" localSheetId="11">'Form C1-1_MB General Fund'!$A$1:$J$156</definedName>
    <definedName name="_xlnm.Print_Area" localSheetId="10">'Form C1-1_MB ILO'!$A$1:$J$156</definedName>
    <definedName name="_xlnm.Print_Area" localSheetId="9">'Form C1-1_MB Non Par Annuity'!$A$1:$J$156</definedName>
    <definedName name="_xlnm.Print_Area" localSheetId="7">'Form C1-1_MB Non Par Ord Life'!$A$1:$J$156</definedName>
    <definedName name="_xlnm.Print_Area" localSheetId="8">'Form C1-1_MB Par Annuity'!$A$1:$J$156</definedName>
    <definedName name="_xlnm.Print_Area" localSheetId="6">'Form C1-1_MB Par Ord Life'!$A$1:$J$156</definedName>
    <definedName name="_xlnm.Print_Area" localSheetId="17">'Form C1-1_OB General Fund'!$A$1:$J$156</definedName>
    <definedName name="_xlnm.Print_Area" localSheetId="16">'Form C1-1_OB ILO'!$A$1:$J$156</definedName>
    <definedName name="_xlnm.Print_Area" localSheetId="15">'Form C1-1_OB Non Par Annuity'!$A$1:$J$156</definedName>
    <definedName name="_xlnm.Print_Area" localSheetId="13">'Form C1-1_OB Non Par Ord Life'!$A$1:$J$156</definedName>
    <definedName name="_xlnm.Print_Area" localSheetId="14">'Form C1-1_OB Par Annuity'!$A$1:$J$156</definedName>
    <definedName name="_xlnm.Print_Area" localSheetId="12">'Form C1-1_OB Par Ord Life'!$A$1:$J$156</definedName>
    <definedName name="_xlnm.Print_Area" localSheetId="18">'Form C1-1_SHF'!$A$1:$J$156</definedName>
    <definedName name="_xlnm.Print_Area" localSheetId="24">'Form C1-2_MB General Fund'!$A$1:$L$161</definedName>
    <definedName name="_xlnm.Print_Area" localSheetId="23">'Form C1-2_MB ILO'!$A$1:$M$141</definedName>
    <definedName name="_xlnm.Print_Area" localSheetId="22">'Form C1-2_MB Non Par Annuity'!$A$1:$L$141</definedName>
    <definedName name="_xlnm.Print_Area" localSheetId="20">'Form C1-2_MB Non Par Ord Life'!$A$1:$L$141</definedName>
    <definedName name="_xlnm.Print_Area" localSheetId="21">'Form C1-2_MB Par Annuity'!$A$1:$L$141</definedName>
    <definedName name="_xlnm.Print_Area" localSheetId="19">'Form C1-2_MB Par Ord Life'!$A$1:$L$141</definedName>
    <definedName name="_xlnm.Print_Area" localSheetId="30">'Form C1-2_OB General Fund'!$A$1:$L$161</definedName>
    <definedName name="_xlnm.Print_Area" localSheetId="29">'Form C1-2_OB ILO'!$A$1:$L$148</definedName>
    <definedName name="_xlnm.Print_Area" localSheetId="28">'Form C1-2_OB Non Par Annuity'!$A$1:$L$148</definedName>
    <definedName name="_xlnm.Print_Area" localSheetId="26">'Form C1-2_OB Non Par Ord Life'!$A$1:$L$148</definedName>
    <definedName name="_xlnm.Print_Area" localSheetId="27">'Form C1-2_OB Par Annuity'!$A$1:$L$148</definedName>
    <definedName name="_xlnm.Print_Area" localSheetId="25">'Form C1-2_OB Par Ord Life'!$A$1:$L$148</definedName>
    <definedName name="_xlnm.Print_Area" localSheetId="31">'Form C1-2_SHF'!$A$1:$L$148</definedName>
    <definedName name="_xlnm.Print_Area" localSheetId="32">'Form C2'!$A$1:$J$47</definedName>
    <definedName name="_xlnm.Print_Area" localSheetId="34">'Form C3-1(E1) (hidden)'!$A$1:$AM$61</definedName>
    <definedName name="_xlnm.Print_Area" localSheetId="35">'Form C4'!$A$1:$R$24</definedName>
    <definedName name="_xlnm.Print_Area" localSheetId="36">'Form D'!$A$1:$AA$56</definedName>
    <definedName name="_xlnm.Print_Area" localSheetId="37">'Form E'!$A$1:$N$27</definedName>
    <definedName name="_xlnm.Print_Area" localSheetId="38">'Form E1'!$A$1:$T$62</definedName>
    <definedName name="_xlnm.Print_Area" localSheetId="41">'Form E3-1'!$A$1:$S$48</definedName>
    <definedName name="_xlnm.Print_Area" localSheetId="1">List!$A$1:$J$57</definedName>
    <definedName name="_xlnm.Print_Titles" localSheetId="4">'Form C'!$A:$C,'Form C'!$1:$11</definedName>
    <definedName name="_xlnm.Print_Titles" localSheetId="5">'Form C1'!$1:$14</definedName>
    <definedName name="_xlnm.Print_Titles" localSheetId="24">'Form C1-2_MB General Fund'!$5:$9</definedName>
    <definedName name="_xlnm.Print_Titles" localSheetId="23">'Form C1-2_MB ILO'!$5:$9</definedName>
    <definedName name="_xlnm.Print_Titles" localSheetId="22">'Form C1-2_MB Non Par Annuity'!$5:$9</definedName>
    <definedName name="_xlnm.Print_Titles" localSheetId="20">'Form C1-2_MB Non Par Ord Life'!$5:$9</definedName>
    <definedName name="_xlnm.Print_Titles" localSheetId="21">'Form C1-2_MB Par Annuity'!$5:$9</definedName>
    <definedName name="_xlnm.Print_Titles" localSheetId="19">'Form C1-2_MB Par Ord Life'!$5:$9</definedName>
    <definedName name="_xlnm.Print_Titles" localSheetId="30">'Form C1-2_OB General Fund'!$5:$9</definedName>
    <definedName name="_xlnm.Print_Titles" localSheetId="29">'Form C1-2_OB ILO'!$5:$9</definedName>
    <definedName name="_xlnm.Print_Titles" localSheetId="28">'Form C1-2_OB Non Par Annuity'!$5:$9</definedName>
    <definedName name="_xlnm.Print_Titles" localSheetId="26">'Form C1-2_OB Non Par Ord Life'!$5:$9</definedName>
    <definedName name="_xlnm.Print_Titles" localSheetId="27">'Form C1-2_OB Par Annuity'!$5:$9</definedName>
    <definedName name="_xlnm.Print_Titles" localSheetId="25">'Form C1-2_OB Par Ord Life'!$5:$9</definedName>
    <definedName name="_xlnm.Print_Titles" localSheetId="31">'Form C1-2_SHF'!$5:$9</definedName>
    <definedName name="_xlnm.Print_Titles" localSheetId="34">'Form C3-1(E1) (hidden)'!$A:$B,'Form C3-1(E1) (hidden)'!$5:$15</definedName>
    <definedName name="_xlnm.Print_Titles" localSheetId="36">'Form D'!$5:$8</definedName>
    <definedName name="_xlnm.Print_Titles" localSheetId="38">'Form E1'!$A:$B,'Form E1'!$5:$16</definedName>
    <definedName name="_xlnm.Print_Titles" localSheetId="39">'Form E2 '!$A:$B,'Form E2 '!$5:$16</definedName>
    <definedName name="_xlnm.Print_Titles" localSheetId="41">'Form E3-1'!$A:$C</definedName>
    <definedName name="Table_A">#REF!</definedName>
    <definedName name="Table_B">#REF!</definedName>
    <definedName name="Table_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93" l="1"/>
  <c r="D8" i="93"/>
  <c r="D7" i="93"/>
  <c r="D6" i="93"/>
  <c r="D5" i="93"/>
  <c r="D9" i="96"/>
  <c r="D8" i="96"/>
  <c r="D7" i="96"/>
  <c r="D6" i="96"/>
  <c r="D5" i="96"/>
  <c r="D9" i="87"/>
  <c r="D8" i="87"/>
  <c r="D7" i="87"/>
  <c r="D6" i="87"/>
  <c r="D5" i="87"/>
  <c r="D9" i="92"/>
  <c r="D8" i="92"/>
  <c r="D7" i="92"/>
  <c r="D6" i="92"/>
  <c r="D5" i="92"/>
  <c r="D9" i="41"/>
  <c r="D8" i="41"/>
  <c r="D7" i="41"/>
  <c r="D6" i="41"/>
  <c r="D5" i="41"/>
  <c r="D9" i="30"/>
  <c r="D8" i="30"/>
  <c r="D7" i="30"/>
  <c r="D6" i="30"/>
  <c r="D5" i="30"/>
  <c r="D9" i="105"/>
  <c r="D8" i="105"/>
  <c r="D7" i="105"/>
  <c r="D6" i="105"/>
  <c r="D5" i="105"/>
  <c r="E9" i="135"/>
  <c r="E8" i="135"/>
  <c r="E7" i="135"/>
  <c r="E6" i="135"/>
  <c r="E5" i="135"/>
  <c r="D9" i="109"/>
  <c r="D8" i="109"/>
  <c r="D7" i="109"/>
  <c r="D6" i="109"/>
  <c r="D5" i="109"/>
  <c r="E9" i="24" l="1"/>
  <c r="E8" i="24"/>
  <c r="E7" i="24"/>
  <c r="E6" i="24"/>
  <c r="E5" i="24"/>
  <c r="D9" i="20"/>
  <c r="D8" i="20"/>
  <c r="D7" i="20"/>
  <c r="D6" i="20"/>
  <c r="D5" i="20"/>
  <c r="D9" i="6"/>
  <c r="D8" i="6"/>
  <c r="D7" i="6"/>
  <c r="D6" i="6"/>
  <c r="D5" i="6"/>
  <c r="D9" i="43"/>
  <c r="D8" i="43"/>
  <c r="D7" i="43"/>
  <c r="D6" i="43"/>
  <c r="D5" i="43"/>
  <c r="R39" i="92" l="1"/>
  <c r="T39" i="92" s="1"/>
  <c r="I39" i="92"/>
  <c r="K39" i="92" s="1"/>
  <c r="P20" i="92"/>
  <c r="R20" i="92" s="1"/>
  <c r="T20" i="92" s="1"/>
  <c r="G17" i="93" s="1"/>
  <c r="H20" i="92"/>
  <c r="J20" i="92" s="1"/>
  <c r="L20" i="92" s="1"/>
  <c r="F17" i="93" s="1"/>
  <c r="I57" i="30"/>
  <c r="I53" i="30"/>
  <c r="I50" i="30"/>
  <c r="I49" i="30"/>
  <c r="I20" i="30"/>
  <c r="I19" i="30"/>
  <c r="I21" i="30" s="1"/>
  <c r="J331" i="105"/>
  <c r="J330" i="105"/>
  <c r="I58" i="30" s="1"/>
  <c r="J309" i="105"/>
  <c r="J286" i="105"/>
  <c r="J287" i="105" s="1"/>
  <c r="J281" i="105"/>
  <c r="J274" i="105"/>
  <c r="J269" i="105"/>
  <c r="J275" i="105" s="1"/>
  <c r="J262" i="105"/>
  <c r="I46" i="30" s="1"/>
  <c r="J241" i="105"/>
  <c r="J263" i="105" s="1"/>
  <c r="J218" i="105"/>
  <c r="I42" i="30" s="1"/>
  <c r="J197" i="105"/>
  <c r="I41" i="30" s="1"/>
  <c r="J172" i="105"/>
  <c r="I36" i="30" s="1"/>
  <c r="J151" i="105"/>
  <c r="J173" i="105" s="1"/>
  <c r="J128" i="105"/>
  <c r="I32" i="30" s="1"/>
  <c r="J123" i="105"/>
  <c r="J129" i="105" s="1"/>
  <c r="J116" i="105"/>
  <c r="I28" i="30" s="1"/>
  <c r="J111" i="105"/>
  <c r="I27" i="30" s="1"/>
  <c r="J104" i="105"/>
  <c r="I24" i="30" s="1"/>
  <c r="J83" i="105"/>
  <c r="J60" i="105"/>
  <c r="J39" i="105"/>
  <c r="O84" i="24"/>
  <c r="G15" i="43"/>
  <c r="K51" i="30"/>
  <c r="Q49" i="30"/>
  <c r="G49" i="30"/>
  <c r="H49" i="30"/>
  <c r="K43" i="30"/>
  <c r="Q42" i="30"/>
  <c r="K29" i="30"/>
  <c r="K21" i="30"/>
  <c r="AL59" i="148"/>
  <c r="AJ59" i="148"/>
  <c r="AI59" i="148"/>
  <c r="AG59" i="148"/>
  <c r="AF59" i="148"/>
  <c r="AE59" i="148"/>
  <c r="AC59" i="148"/>
  <c r="AA59" i="148"/>
  <c r="Y59" i="148"/>
  <c r="W59" i="148"/>
  <c r="U59" i="148"/>
  <c r="S59" i="148"/>
  <c r="Q59" i="148"/>
  <c r="O59" i="148"/>
  <c r="N59" i="148"/>
  <c r="L59" i="148"/>
  <c r="J59" i="148"/>
  <c r="H59" i="148"/>
  <c r="F59" i="148"/>
  <c r="D59" i="148"/>
  <c r="R58" i="148"/>
  <c r="O57" i="148"/>
  <c r="O56" i="148"/>
  <c r="R54" i="148"/>
  <c r="O53" i="148"/>
  <c r="O52" i="148"/>
  <c r="R50" i="148"/>
  <c r="AM49" i="148"/>
  <c r="AI49" i="148"/>
  <c r="AH49" i="148"/>
  <c r="AD49" i="148"/>
  <c r="AC49" i="148"/>
  <c r="AB49" i="148"/>
  <c r="AA49" i="148"/>
  <c r="Z49" i="148"/>
  <c r="Y49" i="148"/>
  <c r="X49" i="148"/>
  <c r="W49" i="148"/>
  <c r="V49" i="148"/>
  <c r="U49" i="148"/>
  <c r="T49" i="148"/>
  <c r="P49" i="148"/>
  <c r="O49" i="148"/>
  <c r="N49" i="148"/>
  <c r="M49" i="148"/>
  <c r="L49" i="148"/>
  <c r="K49" i="148"/>
  <c r="J49" i="148"/>
  <c r="I49" i="148"/>
  <c r="H49" i="148"/>
  <c r="G49" i="148"/>
  <c r="F49" i="148"/>
  <c r="E49" i="148"/>
  <c r="C49" i="148"/>
  <c r="AM48" i="148"/>
  <c r="AI48" i="148"/>
  <c r="AH48" i="148"/>
  <c r="AD48" i="148"/>
  <c r="AC48" i="148"/>
  <c r="AB48" i="148"/>
  <c r="AA48" i="148"/>
  <c r="Z48" i="148"/>
  <c r="Y48" i="148"/>
  <c r="X48" i="148"/>
  <c r="W48" i="148"/>
  <c r="V48" i="148"/>
  <c r="U48" i="148"/>
  <c r="T48" i="148"/>
  <c r="P48" i="148"/>
  <c r="O48" i="148"/>
  <c r="N48" i="148"/>
  <c r="M48" i="148"/>
  <c r="L48" i="148"/>
  <c r="K48" i="148"/>
  <c r="J48" i="148"/>
  <c r="I48" i="148"/>
  <c r="H48" i="148"/>
  <c r="G48" i="148"/>
  <c r="F48" i="148"/>
  <c r="E48" i="148"/>
  <c r="C48" i="148"/>
  <c r="C50" i="148" s="1"/>
  <c r="R46" i="148"/>
  <c r="O45" i="148"/>
  <c r="O44" i="148"/>
  <c r="R42" i="148"/>
  <c r="AM41" i="148"/>
  <c r="AI41" i="148"/>
  <c r="AH41" i="148"/>
  <c r="AD41" i="148"/>
  <c r="AC41" i="148"/>
  <c r="AB41" i="148"/>
  <c r="AA41" i="148"/>
  <c r="Z41" i="148"/>
  <c r="Y41" i="148"/>
  <c r="X41" i="148"/>
  <c r="W41" i="148"/>
  <c r="V41" i="148"/>
  <c r="U41" i="148"/>
  <c r="T41" i="148"/>
  <c r="P41" i="148"/>
  <c r="O41" i="148"/>
  <c r="N41" i="148"/>
  <c r="M41" i="148"/>
  <c r="L41" i="148"/>
  <c r="K41" i="148"/>
  <c r="J41" i="148"/>
  <c r="I41" i="148"/>
  <c r="H41" i="148"/>
  <c r="G41" i="148"/>
  <c r="F41" i="148"/>
  <c r="E41" i="148"/>
  <c r="D41" i="148"/>
  <c r="C41" i="148"/>
  <c r="AM40" i="148"/>
  <c r="AM42" i="148" s="1"/>
  <c r="AI40" i="148"/>
  <c r="AH40" i="148"/>
  <c r="AD40" i="148"/>
  <c r="AC40" i="148"/>
  <c r="AB40" i="148"/>
  <c r="AA40" i="148"/>
  <c r="Z40" i="148"/>
  <c r="Y40" i="148"/>
  <c r="X40" i="148"/>
  <c r="X42" i="148" s="1"/>
  <c r="W40" i="148"/>
  <c r="V40" i="148"/>
  <c r="U40" i="148"/>
  <c r="T40" i="148"/>
  <c r="P40" i="148"/>
  <c r="P42" i="148" s="1"/>
  <c r="O40" i="148"/>
  <c r="N40" i="148"/>
  <c r="M40" i="148"/>
  <c r="M42" i="148" s="1"/>
  <c r="L40" i="148"/>
  <c r="K40" i="148"/>
  <c r="J40" i="148"/>
  <c r="I40" i="148"/>
  <c r="H40" i="148"/>
  <c r="G40" i="148"/>
  <c r="G42" i="148" s="1"/>
  <c r="F40" i="148"/>
  <c r="E40" i="148"/>
  <c r="E42" i="148" s="1"/>
  <c r="D40" i="148"/>
  <c r="C40" i="148"/>
  <c r="AL37" i="148"/>
  <c r="AJ37" i="148"/>
  <c r="AI37" i="148"/>
  <c r="AG37" i="148"/>
  <c r="AF37" i="148"/>
  <c r="AE37" i="148"/>
  <c r="AC37" i="148"/>
  <c r="AA37" i="148"/>
  <c r="Y37" i="148"/>
  <c r="W37" i="148"/>
  <c r="U37" i="148"/>
  <c r="S37" i="148"/>
  <c r="Q37" i="148"/>
  <c r="O37" i="148"/>
  <c r="N37" i="148"/>
  <c r="L37" i="148"/>
  <c r="J37" i="148"/>
  <c r="H37" i="148"/>
  <c r="F37" i="148"/>
  <c r="R36" i="148"/>
  <c r="O35" i="148"/>
  <c r="O34" i="148"/>
  <c r="R32" i="148"/>
  <c r="O31" i="148"/>
  <c r="O30" i="148"/>
  <c r="R28" i="148"/>
  <c r="AM27" i="148"/>
  <c r="AI27" i="148"/>
  <c r="AH27" i="148"/>
  <c r="AD27" i="148"/>
  <c r="AC27" i="148"/>
  <c r="AB27" i="148"/>
  <c r="AA27" i="148"/>
  <c r="Z27" i="148"/>
  <c r="Y27" i="148"/>
  <c r="X27" i="148"/>
  <c r="W27" i="148"/>
  <c r="V27" i="148"/>
  <c r="U27" i="148"/>
  <c r="T27" i="148"/>
  <c r="P27" i="148"/>
  <c r="O27" i="148"/>
  <c r="N27" i="148"/>
  <c r="M27" i="148"/>
  <c r="L27" i="148"/>
  <c r="K27" i="148"/>
  <c r="J27" i="148"/>
  <c r="I27" i="148"/>
  <c r="H27" i="148"/>
  <c r="G27" i="148"/>
  <c r="F27" i="148"/>
  <c r="E27" i="148"/>
  <c r="C27" i="148"/>
  <c r="AM26" i="148"/>
  <c r="AI26" i="148"/>
  <c r="AH26" i="148"/>
  <c r="AD26" i="148"/>
  <c r="AC26" i="148"/>
  <c r="AB26" i="148"/>
  <c r="AA26" i="148"/>
  <c r="Z26" i="148"/>
  <c r="Y26" i="148"/>
  <c r="X26" i="148"/>
  <c r="W26" i="148"/>
  <c r="V26" i="148"/>
  <c r="U26" i="148"/>
  <c r="T26" i="148"/>
  <c r="P26" i="148"/>
  <c r="O26" i="148"/>
  <c r="N26" i="148"/>
  <c r="M26" i="148"/>
  <c r="L26" i="148"/>
  <c r="K26" i="148"/>
  <c r="J26" i="148"/>
  <c r="I26" i="148"/>
  <c r="H26" i="148"/>
  <c r="G26" i="148"/>
  <c r="F26" i="148"/>
  <c r="E26" i="148"/>
  <c r="C26" i="148"/>
  <c r="R24" i="148"/>
  <c r="O23" i="148"/>
  <c r="O22" i="148"/>
  <c r="R20" i="148"/>
  <c r="AM19" i="148"/>
  <c r="AI19" i="148"/>
  <c r="AH19" i="148"/>
  <c r="AD19" i="148"/>
  <c r="AC19" i="148"/>
  <c r="AB19" i="148"/>
  <c r="AA19" i="148"/>
  <c r="Z19" i="148"/>
  <c r="Y19" i="148"/>
  <c r="X19" i="148"/>
  <c r="W19" i="148"/>
  <c r="V19" i="148"/>
  <c r="U19" i="148"/>
  <c r="T19" i="148"/>
  <c r="P19" i="148"/>
  <c r="O19" i="148"/>
  <c r="N19" i="148"/>
  <c r="M19" i="148"/>
  <c r="L19" i="148"/>
  <c r="K19" i="148"/>
  <c r="J19" i="148"/>
  <c r="I19" i="148"/>
  <c r="H19" i="148"/>
  <c r="G19" i="148"/>
  <c r="F19" i="148"/>
  <c r="E19" i="148"/>
  <c r="C19" i="148"/>
  <c r="AM18" i="148"/>
  <c r="AI18" i="148"/>
  <c r="AH18" i="148"/>
  <c r="AD18" i="148"/>
  <c r="AC18" i="148"/>
  <c r="AB18" i="148"/>
  <c r="AA18" i="148"/>
  <c r="Z18" i="148"/>
  <c r="Y18" i="148"/>
  <c r="X18" i="148"/>
  <c r="X20" i="148" s="1"/>
  <c r="W18" i="148"/>
  <c r="V18" i="148"/>
  <c r="U18" i="148"/>
  <c r="T18" i="148"/>
  <c r="J18" i="148"/>
  <c r="C8" i="148"/>
  <c r="C7" i="148"/>
  <c r="C6" i="148"/>
  <c r="C5" i="148"/>
  <c r="L332" i="105"/>
  <c r="L174" i="105"/>
  <c r="U274" i="105"/>
  <c r="T50" i="30" s="1"/>
  <c r="S274" i="105"/>
  <c r="R50" i="30" s="1"/>
  <c r="R274" i="105"/>
  <c r="Q50" i="30" s="1"/>
  <c r="Q274" i="105"/>
  <c r="P50" i="30" s="1"/>
  <c r="P274" i="105"/>
  <c r="O50" i="30" s="1"/>
  <c r="O274" i="105"/>
  <c r="N50" i="30" s="1"/>
  <c r="N274" i="105"/>
  <c r="M50" i="30" s="1"/>
  <c r="M274" i="105"/>
  <c r="L50" i="30" s="1"/>
  <c r="K274" i="105"/>
  <c r="J50" i="30" s="1"/>
  <c r="I274" i="105"/>
  <c r="H50" i="30" s="1"/>
  <c r="H274" i="105"/>
  <c r="G50" i="30" s="1"/>
  <c r="G274" i="105"/>
  <c r="F50" i="30" s="1"/>
  <c r="F274" i="105"/>
  <c r="E50" i="30" s="1"/>
  <c r="E274" i="105"/>
  <c r="D50" i="30" s="1"/>
  <c r="D274" i="105"/>
  <c r="C50" i="30" s="1"/>
  <c r="U269" i="105"/>
  <c r="T49" i="30" s="1"/>
  <c r="S269" i="105"/>
  <c r="S275" i="105" s="1"/>
  <c r="R269" i="105"/>
  <c r="Q269" i="105"/>
  <c r="P49" i="30" s="1"/>
  <c r="P269" i="105"/>
  <c r="O269" i="105"/>
  <c r="N269" i="105"/>
  <c r="M49" i="30" s="1"/>
  <c r="M269" i="105"/>
  <c r="K269" i="105"/>
  <c r="J49" i="30" s="1"/>
  <c r="I269" i="105"/>
  <c r="H269" i="105"/>
  <c r="G269" i="105"/>
  <c r="F269" i="105"/>
  <c r="E269" i="105"/>
  <c r="D269" i="105"/>
  <c r="U218" i="105"/>
  <c r="T42" i="30" s="1"/>
  <c r="S218" i="105"/>
  <c r="R42" i="30" s="1"/>
  <c r="R218" i="105"/>
  <c r="Q218" i="105"/>
  <c r="P42" i="30" s="1"/>
  <c r="P218" i="105"/>
  <c r="O42" i="30" s="1"/>
  <c r="O218" i="105"/>
  <c r="N42" i="30" s="1"/>
  <c r="N218" i="105"/>
  <c r="M42" i="30" s="1"/>
  <c r="M218" i="105"/>
  <c r="L42" i="30" s="1"/>
  <c r="K218" i="105"/>
  <c r="J42" i="30" s="1"/>
  <c r="I218" i="105"/>
  <c r="H42" i="30" s="1"/>
  <c r="H218" i="105"/>
  <c r="G42" i="30" s="1"/>
  <c r="G218" i="105"/>
  <c r="F42" i="30" s="1"/>
  <c r="F218" i="105"/>
  <c r="E42" i="30" s="1"/>
  <c r="E218" i="105"/>
  <c r="D42" i="30" s="1"/>
  <c r="D218" i="105"/>
  <c r="C42" i="30" s="1"/>
  <c r="U197" i="105"/>
  <c r="S197" i="105"/>
  <c r="R197" i="105"/>
  <c r="Q41" i="30" s="1"/>
  <c r="Q197" i="105"/>
  <c r="Q219" i="105" s="1"/>
  <c r="P197" i="105"/>
  <c r="O41" i="30" s="1"/>
  <c r="O197" i="105"/>
  <c r="N41" i="30" s="1"/>
  <c r="N197" i="105"/>
  <c r="M197" i="105"/>
  <c r="K197" i="105"/>
  <c r="I197" i="105"/>
  <c r="H197" i="105"/>
  <c r="G41" i="30" s="1"/>
  <c r="G197" i="105"/>
  <c r="F197" i="105"/>
  <c r="E197" i="105"/>
  <c r="D41" i="30" s="1"/>
  <c r="D197" i="105"/>
  <c r="U116" i="105"/>
  <c r="T28" i="30" s="1"/>
  <c r="S116" i="105"/>
  <c r="R28" i="30" s="1"/>
  <c r="R116" i="105"/>
  <c r="Q28" i="30" s="1"/>
  <c r="Q116" i="105"/>
  <c r="P28" i="30" s="1"/>
  <c r="P116" i="105"/>
  <c r="O28" i="30" s="1"/>
  <c r="O116" i="105"/>
  <c r="N28" i="30" s="1"/>
  <c r="N116" i="105"/>
  <c r="M28" i="30" s="1"/>
  <c r="M116" i="105"/>
  <c r="L28" i="30" s="1"/>
  <c r="K116" i="105"/>
  <c r="J28" i="30" s="1"/>
  <c r="I116" i="105"/>
  <c r="H28" i="30" s="1"/>
  <c r="H116" i="105"/>
  <c r="G28" i="30" s="1"/>
  <c r="G116" i="105"/>
  <c r="F28" i="30" s="1"/>
  <c r="F116" i="105"/>
  <c r="E28" i="30" s="1"/>
  <c r="E116" i="105"/>
  <c r="D28" i="30" s="1"/>
  <c r="D116" i="105"/>
  <c r="C28" i="30" s="1"/>
  <c r="U111" i="105"/>
  <c r="T27" i="30" s="1"/>
  <c r="S111" i="105"/>
  <c r="R27" i="30" s="1"/>
  <c r="R111" i="105"/>
  <c r="Q27" i="30" s="1"/>
  <c r="Q111" i="105"/>
  <c r="P27" i="30" s="1"/>
  <c r="P111" i="105"/>
  <c r="O27" i="30" s="1"/>
  <c r="O111" i="105"/>
  <c r="N27" i="30" s="1"/>
  <c r="N111" i="105"/>
  <c r="M111" i="105"/>
  <c r="L27" i="30" s="1"/>
  <c r="K111" i="105"/>
  <c r="J27" i="30" s="1"/>
  <c r="I111" i="105"/>
  <c r="H27" i="30" s="1"/>
  <c r="H111" i="105"/>
  <c r="G27" i="30" s="1"/>
  <c r="G111" i="105"/>
  <c r="F27" i="30" s="1"/>
  <c r="F111" i="105"/>
  <c r="E27" i="30" s="1"/>
  <c r="E111" i="105"/>
  <c r="D111" i="105"/>
  <c r="C27" i="30" s="1"/>
  <c r="U60" i="105"/>
  <c r="T20" i="30" s="1"/>
  <c r="S60" i="105"/>
  <c r="R20" i="30" s="1"/>
  <c r="R60" i="105"/>
  <c r="Q20" i="30" s="1"/>
  <c r="Q60" i="105"/>
  <c r="P20" i="30" s="1"/>
  <c r="P60" i="105"/>
  <c r="O20" i="30" s="1"/>
  <c r="O60" i="105"/>
  <c r="N20" i="30" s="1"/>
  <c r="N60" i="105"/>
  <c r="M20" i="30" s="1"/>
  <c r="M60" i="105"/>
  <c r="L20" i="30" s="1"/>
  <c r="K60" i="105"/>
  <c r="J20" i="30" s="1"/>
  <c r="I60" i="105"/>
  <c r="H20" i="30" s="1"/>
  <c r="H60" i="105"/>
  <c r="G20" i="30" s="1"/>
  <c r="G60" i="105"/>
  <c r="F20" i="30" s="1"/>
  <c r="F60" i="105"/>
  <c r="E20" i="30" s="1"/>
  <c r="E60" i="105"/>
  <c r="D20" i="30" s="1"/>
  <c r="D60" i="105"/>
  <c r="C20" i="30" s="1"/>
  <c r="U39" i="105"/>
  <c r="T19" i="30" s="1"/>
  <c r="S39" i="105"/>
  <c r="R19" i="30" s="1"/>
  <c r="R39" i="105"/>
  <c r="P18" i="148" s="1"/>
  <c r="P20" i="148" s="1"/>
  <c r="Q39" i="105"/>
  <c r="P39" i="105"/>
  <c r="O39" i="105"/>
  <c r="N19" i="30" s="1"/>
  <c r="N39" i="105"/>
  <c r="M19" i="30" s="1"/>
  <c r="M39" i="105"/>
  <c r="L19" i="30" s="1"/>
  <c r="K39" i="105"/>
  <c r="I18" i="148" s="1"/>
  <c r="I20" i="148" s="1"/>
  <c r="I39" i="105"/>
  <c r="H18" i="148" s="1"/>
  <c r="H39" i="105"/>
  <c r="G39" i="105"/>
  <c r="F39" i="105"/>
  <c r="E19" i="30" s="1"/>
  <c r="E39" i="105"/>
  <c r="D19" i="30" s="1"/>
  <c r="D39" i="105"/>
  <c r="C19" i="30" s="1"/>
  <c r="G22" i="6"/>
  <c r="H20" i="6"/>
  <c r="H24" i="6" s="1"/>
  <c r="G14" i="43" s="1"/>
  <c r="H45" i="6"/>
  <c r="G16" i="43" s="1"/>
  <c r="H36" i="6"/>
  <c r="R38" i="92"/>
  <c r="T38" i="92" s="1"/>
  <c r="R40" i="92"/>
  <c r="T40" i="92" s="1"/>
  <c r="R41" i="92"/>
  <c r="T41" i="92" s="1"/>
  <c r="R42" i="92"/>
  <c r="T42" i="92" s="1"/>
  <c r="R43" i="92"/>
  <c r="T43" i="92" s="1"/>
  <c r="R44" i="92"/>
  <c r="T44" i="92" s="1"/>
  <c r="R45" i="92"/>
  <c r="T45" i="92" s="1"/>
  <c r="R46" i="92"/>
  <c r="R47" i="92"/>
  <c r="T47" i="92" s="1"/>
  <c r="R37" i="92"/>
  <c r="T37" i="92" s="1"/>
  <c r="I38" i="92"/>
  <c r="K38" i="92" s="1"/>
  <c r="I40" i="92"/>
  <c r="K40" i="92" s="1"/>
  <c r="I41" i="92"/>
  <c r="K41" i="92" s="1"/>
  <c r="I42" i="92"/>
  <c r="K42" i="92" s="1"/>
  <c r="I43" i="92"/>
  <c r="K43" i="92" s="1"/>
  <c r="I44" i="92"/>
  <c r="K44" i="92" s="1"/>
  <c r="I45" i="92"/>
  <c r="K45" i="92" s="1"/>
  <c r="I46" i="92"/>
  <c r="K46" i="92" s="1"/>
  <c r="I47" i="92"/>
  <c r="K47" i="92" s="1"/>
  <c r="I37" i="92"/>
  <c r="S48" i="92"/>
  <c r="J48" i="92"/>
  <c r="R43" i="109"/>
  <c r="L43" i="109"/>
  <c r="M43" i="109"/>
  <c r="N43" i="109"/>
  <c r="O43" i="109"/>
  <c r="J43" i="109"/>
  <c r="E43" i="109"/>
  <c r="F43" i="109"/>
  <c r="G43" i="109"/>
  <c r="E42" i="109"/>
  <c r="F42" i="109"/>
  <c r="G42" i="109"/>
  <c r="H42" i="109"/>
  <c r="I42" i="109"/>
  <c r="J42" i="109"/>
  <c r="L42" i="109"/>
  <c r="M42" i="109"/>
  <c r="N42" i="109"/>
  <c r="O42" i="109"/>
  <c r="P42" i="109"/>
  <c r="Q42" i="109"/>
  <c r="R42" i="109"/>
  <c r="D43" i="109"/>
  <c r="D42" i="109"/>
  <c r="R30" i="109"/>
  <c r="Q30" i="109"/>
  <c r="P30" i="109"/>
  <c r="O30" i="109"/>
  <c r="N30" i="109"/>
  <c r="M30" i="109"/>
  <c r="L30" i="109"/>
  <c r="J30" i="109"/>
  <c r="I30" i="109"/>
  <c r="H30" i="109"/>
  <c r="G30" i="109"/>
  <c r="F30" i="109"/>
  <c r="E30" i="109"/>
  <c r="D30" i="109"/>
  <c r="K30" i="109" s="1"/>
  <c r="S29" i="109"/>
  <c r="K29" i="109"/>
  <c r="S28" i="109"/>
  <c r="K28" i="109"/>
  <c r="R20" i="109"/>
  <c r="Q20" i="109"/>
  <c r="P20" i="109"/>
  <c r="O20" i="109"/>
  <c r="N20" i="109"/>
  <c r="M20" i="109"/>
  <c r="L20" i="109"/>
  <c r="J20" i="109"/>
  <c r="I20" i="109"/>
  <c r="H20" i="109"/>
  <c r="G20" i="109"/>
  <c r="F20" i="109"/>
  <c r="E20" i="109"/>
  <c r="D20" i="109"/>
  <c r="S19" i="109"/>
  <c r="K19" i="109"/>
  <c r="S18" i="109"/>
  <c r="K18" i="109"/>
  <c r="M31" i="135"/>
  <c r="N31" i="135"/>
  <c r="O31" i="135"/>
  <c r="P31" i="135"/>
  <c r="L31" i="135"/>
  <c r="G31" i="135"/>
  <c r="H31" i="135"/>
  <c r="I31" i="135"/>
  <c r="J31" i="135"/>
  <c r="F31" i="135"/>
  <c r="P26" i="135"/>
  <c r="O26" i="135"/>
  <c r="M26" i="135"/>
  <c r="J26" i="135"/>
  <c r="I26" i="135"/>
  <c r="G26" i="135"/>
  <c r="Q25" i="135"/>
  <c r="K25" i="135"/>
  <c r="Q24" i="135"/>
  <c r="K24" i="135"/>
  <c r="Q23" i="135"/>
  <c r="K23" i="135"/>
  <c r="Q22" i="135"/>
  <c r="K22" i="135"/>
  <c r="Q21" i="135"/>
  <c r="K21" i="135"/>
  <c r="N20" i="135"/>
  <c r="N26" i="135" s="1"/>
  <c r="L20" i="135"/>
  <c r="L26" i="135" s="1"/>
  <c r="H20" i="135"/>
  <c r="H26" i="135" s="1"/>
  <c r="F20" i="135"/>
  <c r="F26" i="135" s="1"/>
  <c r="L25" i="41"/>
  <c r="J25" i="41"/>
  <c r="G25" i="41"/>
  <c r="E25" i="41"/>
  <c r="M22" i="87"/>
  <c r="M21" i="87"/>
  <c r="K22" i="87"/>
  <c r="K21" i="87"/>
  <c r="F22" i="87"/>
  <c r="F21" i="87"/>
  <c r="D22" i="87"/>
  <c r="D21" i="87"/>
  <c r="N67" i="24"/>
  <c r="N66" i="24"/>
  <c r="N65" i="24"/>
  <c r="N63" i="24"/>
  <c r="N59" i="24"/>
  <c r="J144" i="147"/>
  <c r="I144" i="147"/>
  <c r="H144" i="147"/>
  <c r="L143" i="147"/>
  <c r="L142" i="147"/>
  <c r="L141" i="147"/>
  <c r="L140" i="147"/>
  <c r="L139" i="147"/>
  <c r="L138" i="147"/>
  <c r="L137" i="147"/>
  <c r="L136" i="147"/>
  <c r="L135" i="147"/>
  <c r="L134" i="147"/>
  <c r="L133" i="147"/>
  <c r="L132" i="147"/>
  <c r="L131" i="147"/>
  <c r="L130" i="147"/>
  <c r="L129" i="147"/>
  <c r="L128" i="147"/>
  <c r="L127" i="147"/>
  <c r="L126" i="147"/>
  <c r="L125" i="147"/>
  <c r="L124" i="147"/>
  <c r="L123" i="147"/>
  <c r="L122" i="147"/>
  <c r="I114" i="147"/>
  <c r="N69" i="24" s="1"/>
  <c r="E114" i="147"/>
  <c r="H73" i="147"/>
  <c r="G73" i="147"/>
  <c r="I32" i="147"/>
  <c r="I31" i="147"/>
  <c r="I30" i="147"/>
  <c r="I24" i="147"/>
  <c r="I23" i="147"/>
  <c r="I25" i="147" s="1"/>
  <c r="I19" i="147"/>
  <c r="I18" i="147"/>
  <c r="N62" i="24" s="1"/>
  <c r="I17" i="147"/>
  <c r="N61" i="24" s="1"/>
  <c r="I16" i="147"/>
  <c r="N60" i="24" s="1"/>
  <c r="I15" i="147"/>
  <c r="I20" i="147" s="1"/>
  <c r="E8" i="147"/>
  <c r="E7" i="147"/>
  <c r="E6" i="147"/>
  <c r="E5" i="147"/>
  <c r="L67" i="24"/>
  <c r="L61" i="24"/>
  <c r="L63" i="24"/>
  <c r="L59" i="24"/>
  <c r="J144" i="146"/>
  <c r="I144" i="146"/>
  <c r="H144" i="146"/>
  <c r="L143" i="146"/>
  <c r="L142" i="146"/>
  <c r="L141" i="146"/>
  <c r="L140" i="146"/>
  <c r="L139" i="146"/>
  <c r="L138" i="146"/>
  <c r="L137" i="146"/>
  <c r="L136" i="146"/>
  <c r="L135" i="146"/>
  <c r="L134" i="146"/>
  <c r="L133" i="146"/>
  <c r="L132" i="146"/>
  <c r="L131" i="146"/>
  <c r="L130" i="146"/>
  <c r="L129" i="146"/>
  <c r="L128" i="146"/>
  <c r="L127" i="146"/>
  <c r="L126" i="146"/>
  <c r="L125" i="146"/>
  <c r="L124" i="146"/>
  <c r="L123" i="146"/>
  <c r="L122" i="146"/>
  <c r="I114" i="146"/>
  <c r="L69" i="24" s="1"/>
  <c r="E114" i="146"/>
  <c r="H74" i="146"/>
  <c r="H77" i="146" s="1"/>
  <c r="L68" i="24" s="1"/>
  <c r="H73" i="146"/>
  <c r="G73" i="146"/>
  <c r="I32" i="146"/>
  <c r="I31" i="146"/>
  <c r="I30" i="146"/>
  <c r="I24" i="146"/>
  <c r="L66" i="24" s="1"/>
  <c r="I23" i="146"/>
  <c r="I25" i="146" s="1"/>
  <c r="I19" i="146"/>
  <c r="I18" i="146"/>
  <c r="L62" i="24" s="1"/>
  <c r="I17" i="146"/>
  <c r="I16" i="146"/>
  <c r="L60" i="24" s="1"/>
  <c r="I15" i="146"/>
  <c r="E8" i="146"/>
  <c r="E7" i="146"/>
  <c r="E6" i="146"/>
  <c r="E5" i="146"/>
  <c r="H67" i="24"/>
  <c r="H62" i="24"/>
  <c r="H63" i="24"/>
  <c r="H59" i="24"/>
  <c r="J137" i="145"/>
  <c r="I137" i="145"/>
  <c r="H137" i="145"/>
  <c r="L136" i="145"/>
  <c r="L135" i="145"/>
  <c r="L134" i="145"/>
  <c r="L133" i="145"/>
  <c r="L132" i="145"/>
  <c r="L131" i="145"/>
  <c r="L130" i="145"/>
  <c r="L129" i="145"/>
  <c r="L128" i="145"/>
  <c r="L127" i="145"/>
  <c r="L126" i="145"/>
  <c r="L125" i="145"/>
  <c r="L124" i="145"/>
  <c r="L123" i="145"/>
  <c r="L122" i="145"/>
  <c r="L121" i="145"/>
  <c r="L120" i="145"/>
  <c r="L119" i="145"/>
  <c r="L118" i="145"/>
  <c r="L117" i="145"/>
  <c r="L116" i="145"/>
  <c r="L115" i="145"/>
  <c r="I107" i="145"/>
  <c r="H69" i="24" s="1"/>
  <c r="E107" i="145"/>
  <c r="H66" i="145"/>
  <c r="G66" i="145"/>
  <c r="H67" i="145" s="1"/>
  <c r="H70" i="145" s="1"/>
  <c r="H68" i="24" s="1"/>
  <c r="I31" i="145"/>
  <c r="I30" i="145"/>
  <c r="I29" i="145"/>
  <c r="I24" i="145"/>
  <c r="H66" i="24" s="1"/>
  <c r="I23" i="145"/>
  <c r="I25" i="145" s="1"/>
  <c r="I19" i="145"/>
  <c r="I18" i="145"/>
  <c r="I17" i="145"/>
  <c r="H61" i="24" s="1"/>
  <c r="I16" i="145"/>
  <c r="H60" i="24" s="1"/>
  <c r="I15" i="145"/>
  <c r="E8" i="145"/>
  <c r="E7" i="145"/>
  <c r="E6" i="145"/>
  <c r="E5" i="145"/>
  <c r="F69" i="24"/>
  <c r="F67" i="24"/>
  <c r="F61" i="24"/>
  <c r="F63" i="24"/>
  <c r="F59" i="24"/>
  <c r="J137" i="144"/>
  <c r="I137" i="144"/>
  <c r="H137" i="144"/>
  <c r="L136" i="144"/>
  <c r="L135" i="144"/>
  <c r="L134" i="144"/>
  <c r="L133" i="144"/>
  <c r="L132" i="144"/>
  <c r="L131" i="144"/>
  <c r="L130" i="144"/>
  <c r="L129" i="144"/>
  <c r="L128" i="144"/>
  <c r="L127" i="144"/>
  <c r="L126" i="144"/>
  <c r="L125" i="144"/>
  <c r="L124" i="144"/>
  <c r="L123" i="144"/>
  <c r="L122" i="144"/>
  <c r="L121" i="144"/>
  <c r="L120" i="144"/>
  <c r="L119" i="144"/>
  <c r="L118" i="144"/>
  <c r="L117" i="144"/>
  <c r="L116" i="144"/>
  <c r="L115" i="144"/>
  <c r="I107" i="144"/>
  <c r="E107" i="144"/>
  <c r="H66" i="144"/>
  <c r="G66" i="144"/>
  <c r="I31" i="144"/>
  <c r="I30" i="144"/>
  <c r="I29" i="144"/>
  <c r="I24" i="144"/>
  <c r="F66" i="24" s="1"/>
  <c r="I23" i="144"/>
  <c r="F65" i="24" s="1"/>
  <c r="I19" i="144"/>
  <c r="I18" i="144"/>
  <c r="F62" i="24" s="1"/>
  <c r="I17" i="144"/>
  <c r="I16" i="144"/>
  <c r="F60" i="24" s="1"/>
  <c r="I15" i="144"/>
  <c r="E8" i="144"/>
  <c r="E7" i="144"/>
  <c r="E6" i="144"/>
  <c r="E5" i="144"/>
  <c r="N50" i="24"/>
  <c r="N51" i="24"/>
  <c r="N47" i="24"/>
  <c r="N43" i="24"/>
  <c r="N19" i="24"/>
  <c r="N17" i="24"/>
  <c r="H156" i="143"/>
  <c r="F156" i="143"/>
  <c r="E156" i="143"/>
  <c r="F118" i="143"/>
  <c r="H117" i="143"/>
  <c r="H116" i="143"/>
  <c r="H115" i="143"/>
  <c r="H114" i="143"/>
  <c r="H113" i="143"/>
  <c r="H112" i="143"/>
  <c r="H111" i="143"/>
  <c r="H110" i="143"/>
  <c r="H109" i="143"/>
  <c r="H108" i="143"/>
  <c r="H107" i="143"/>
  <c r="H106" i="143"/>
  <c r="H105" i="143"/>
  <c r="H104" i="143"/>
  <c r="H103" i="143"/>
  <c r="H102" i="143"/>
  <c r="H101" i="143"/>
  <c r="H100" i="143"/>
  <c r="H99" i="143"/>
  <c r="H98" i="143"/>
  <c r="G92" i="143"/>
  <c r="F92" i="143"/>
  <c r="J91" i="143"/>
  <c r="J90" i="143"/>
  <c r="J89" i="143"/>
  <c r="J88" i="143"/>
  <c r="J87" i="143"/>
  <c r="J86" i="143"/>
  <c r="J85" i="143"/>
  <c r="J84" i="143"/>
  <c r="J83" i="143"/>
  <c r="J82" i="143"/>
  <c r="J81" i="143"/>
  <c r="J80" i="143"/>
  <c r="J79" i="143"/>
  <c r="J78" i="143"/>
  <c r="J77" i="143"/>
  <c r="J76" i="143"/>
  <c r="J75" i="143"/>
  <c r="J74" i="143"/>
  <c r="J73" i="143"/>
  <c r="J72" i="143"/>
  <c r="J63" i="143"/>
  <c r="N53" i="24" s="1"/>
  <c r="J62" i="143"/>
  <c r="J61" i="143"/>
  <c r="J59" i="143"/>
  <c r="J58" i="143"/>
  <c r="J57" i="143"/>
  <c r="N49" i="24" s="1"/>
  <c r="J56" i="143"/>
  <c r="N48" i="24" s="1"/>
  <c r="J55" i="143"/>
  <c r="J53" i="143"/>
  <c r="N45" i="24" s="1"/>
  <c r="J52" i="143"/>
  <c r="N44" i="24" s="1"/>
  <c r="J51" i="143"/>
  <c r="J50" i="143"/>
  <c r="N42" i="24" s="1"/>
  <c r="J49" i="143"/>
  <c r="N41" i="24" s="1"/>
  <c r="J48" i="143"/>
  <c r="J46" i="143"/>
  <c r="N38" i="24" s="1"/>
  <c r="J40" i="143"/>
  <c r="N36" i="24" s="1"/>
  <c r="J39" i="143"/>
  <c r="N35" i="24" s="1"/>
  <c r="J38" i="143"/>
  <c r="J37" i="143"/>
  <c r="N34" i="24" s="1"/>
  <c r="J32" i="143"/>
  <c r="N32" i="24" s="1"/>
  <c r="J31" i="143"/>
  <c r="N31" i="24" s="1"/>
  <c r="J30" i="143"/>
  <c r="J28" i="143"/>
  <c r="N30" i="24" s="1"/>
  <c r="J27" i="143"/>
  <c r="N29" i="24" s="1"/>
  <c r="J26" i="143"/>
  <c r="N28" i="24" s="1"/>
  <c r="J25" i="143"/>
  <c r="N27" i="24" s="1"/>
  <c r="J23" i="143"/>
  <c r="N25" i="24" s="1"/>
  <c r="J22" i="143"/>
  <c r="N24" i="24" s="1"/>
  <c r="J21" i="143"/>
  <c r="N23" i="24" s="1"/>
  <c r="J20" i="143"/>
  <c r="N22" i="24" s="1"/>
  <c r="J19" i="143"/>
  <c r="N21" i="24" s="1"/>
  <c r="J17" i="143"/>
  <c r="J16" i="143"/>
  <c r="N18" i="24" s="1"/>
  <c r="J15" i="143"/>
  <c r="E8" i="143"/>
  <c r="E7" i="143"/>
  <c r="E6" i="143"/>
  <c r="E5" i="143"/>
  <c r="L49" i="24"/>
  <c r="L41" i="24"/>
  <c r="L40" i="24"/>
  <c r="H156" i="142"/>
  <c r="F156" i="142"/>
  <c r="E156" i="142"/>
  <c r="F118" i="142"/>
  <c r="H117" i="142"/>
  <c r="H116" i="142"/>
  <c r="H115" i="142"/>
  <c r="H114" i="142"/>
  <c r="H113" i="142"/>
  <c r="H112" i="142"/>
  <c r="H111" i="142"/>
  <c r="H110" i="142"/>
  <c r="H109" i="142"/>
  <c r="H108" i="142"/>
  <c r="H107" i="142"/>
  <c r="H106" i="142"/>
  <c r="H105" i="142"/>
  <c r="H104" i="142"/>
  <c r="H103" i="142"/>
  <c r="H102" i="142"/>
  <c r="H101" i="142"/>
  <c r="H100" i="142"/>
  <c r="H99" i="142"/>
  <c r="H98" i="142"/>
  <c r="G92" i="142"/>
  <c r="F92" i="142"/>
  <c r="J91" i="142"/>
  <c r="J90" i="142"/>
  <c r="J89" i="142"/>
  <c r="J88" i="142"/>
  <c r="J87" i="142"/>
  <c r="J86" i="142"/>
  <c r="J85" i="142"/>
  <c r="J84" i="142"/>
  <c r="J83" i="142"/>
  <c r="J82" i="142"/>
  <c r="J81" i="142"/>
  <c r="J80" i="142"/>
  <c r="J79" i="142"/>
  <c r="J78" i="142"/>
  <c r="J77" i="142"/>
  <c r="J76" i="142"/>
  <c r="J75" i="142"/>
  <c r="J74" i="142"/>
  <c r="J73" i="142"/>
  <c r="J72" i="142"/>
  <c r="J63" i="142"/>
  <c r="L53" i="24" s="1"/>
  <c r="J62" i="142"/>
  <c r="J61" i="142"/>
  <c r="J59" i="142"/>
  <c r="L51" i="24" s="1"/>
  <c r="J58" i="142"/>
  <c r="L50" i="24" s="1"/>
  <c r="J57" i="142"/>
  <c r="J56" i="142"/>
  <c r="L48" i="24" s="1"/>
  <c r="J55" i="142"/>
  <c r="L47" i="24" s="1"/>
  <c r="J53" i="142"/>
  <c r="L45" i="24" s="1"/>
  <c r="J52" i="142"/>
  <c r="L44" i="24" s="1"/>
  <c r="J51" i="142"/>
  <c r="L43" i="24" s="1"/>
  <c r="J50" i="142"/>
  <c r="L42" i="24" s="1"/>
  <c r="J49" i="142"/>
  <c r="J48" i="142"/>
  <c r="J46" i="142"/>
  <c r="L38" i="24" s="1"/>
  <c r="J40" i="142"/>
  <c r="L36" i="24" s="1"/>
  <c r="J39" i="142"/>
  <c r="L35" i="24" s="1"/>
  <c r="J38" i="142"/>
  <c r="J37" i="142"/>
  <c r="L34" i="24" s="1"/>
  <c r="J32" i="142"/>
  <c r="L32" i="24" s="1"/>
  <c r="J31" i="142"/>
  <c r="J30" i="142"/>
  <c r="L31" i="24" s="1"/>
  <c r="J28" i="142"/>
  <c r="L30" i="24" s="1"/>
  <c r="J27" i="142"/>
  <c r="L29" i="24" s="1"/>
  <c r="J26" i="142"/>
  <c r="L28" i="24" s="1"/>
  <c r="J25" i="142"/>
  <c r="L27" i="24" s="1"/>
  <c r="J23" i="142"/>
  <c r="L25" i="24" s="1"/>
  <c r="J22" i="142"/>
  <c r="L24" i="24" s="1"/>
  <c r="J21" i="142"/>
  <c r="L23" i="24" s="1"/>
  <c r="J20" i="142"/>
  <c r="L22" i="24" s="1"/>
  <c r="J19" i="142"/>
  <c r="L21" i="24" s="1"/>
  <c r="J17" i="142"/>
  <c r="L19" i="24" s="1"/>
  <c r="J16" i="142"/>
  <c r="L18" i="24" s="1"/>
  <c r="J15" i="142"/>
  <c r="L17" i="24" s="1"/>
  <c r="E8" i="142"/>
  <c r="E7" i="142"/>
  <c r="E6" i="142"/>
  <c r="E5" i="142"/>
  <c r="I29" i="30" l="1"/>
  <c r="I51" i="30"/>
  <c r="L144" i="147"/>
  <c r="N70" i="24" s="1"/>
  <c r="H74" i="147"/>
  <c r="H77" i="147" s="1"/>
  <c r="N68" i="24" s="1"/>
  <c r="I20" i="146"/>
  <c r="L65" i="24"/>
  <c r="L64" i="24" s="1"/>
  <c r="L144" i="146"/>
  <c r="L70" i="24" s="1"/>
  <c r="L137" i="145"/>
  <c r="H70" i="24" s="1"/>
  <c r="H65" i="24"/>
  <c r="I20" i="145"/>
  <c r="H67" i="144"/>
  <c r="H70" i="144" s="1"/>
  <c r="F68" i="24" s="1"/>
  <c r="I20" i="144"/>
  <c r="I25" i="144"/>
  <c r="L137" i="144"/>
  <c r="F70" i="24" s="1"/>
  <c r="N52" i="24"/>
  <c r="G17" i="43"/>
  <c r="H46" i="6"/>
  <c r="I50" i="148"/>
  <c r="I45" i="30"/>
  <c r="I47" i="30" s="1"/>
  <c r="R49" i="30"/>
  <c r="R51" i="30" s="1"/>
  <c r="L19" i="41" s="1"/>
  <c r="I275" i="105"/>
  <c r="AB28" i="148"/>
  <c r="AB50" i="148"/>
  <c r="AD50" i="148"/>
  <c r="T20" i="148"/>
  <c r="I59" i="30"/>
  <c r="J61" i="105"/>
  <c r="AM20" i="148"/>
  <c r="E117" i="105"/>
  <c r="V20" i="148"/>
  <c r="T28" i="148"/>
  <c r="J105" i="105"/>
  <c r="I43" i="30"/>
  <c r="E28" i="148"/>
  <c r="V50" i="148"/>
  <c r="G28" i="148"/>
  <c r="J219" i="105"/>
  <c r="J332" i="105" s="1"/>
  <c r="AH20" i="148"/>
  <c r="D18" i="148"/>
  <c r="Z28" i="148"/>
  <c r="I23" i="30"/>
  <c r="I25" i="30" s="1"/>
  <c r="K18" i="148"/>
  <c r="K20" i="148" s="1"/>
  <c r="P41" i="30"/>
  <c r="P43" i="30" s="1"/>
  <c r="J117" i="105"/>
  <c r="J174" i="105" s="1"/>
  <c r="I54" i="30"/>
  <c r="I55" i="30" s="1"/>
  <c r="AB42" i="148"/>
  <c r="L18" i="148"/>
  <c r="AD20" i="148"/>
  <c r="I31" i="30"/>
  <c r="I33" i="30" s="1"/>
  <c r="C18" i="148"/>
  <c r="C20" i="148" s="1"/>
  <c r="I28" i="148"/>
  <c r="G219" i="105"/>
  <c r="AH50" i="148"/>
  <c r="Z42" i="148"/>
  <c r="N275" i="105"/>
  <c r="I35" i="30"/>
  <c r="I37" i="30" s="1"/>
  <c r="P28" i="148"/>
  <c r="AM28" i="148"/>
  <c r="R59" i="148"/>
  <c r="T50" i="148"/>
  <c r="J19" i="30"/>
  <c r="J21" i="30" s="1"/>
  <c r="H19" i="30"/>
  <c r="H21" i="30" s="1"/>
  <c r="S30" i="109"/>
  <c r="K20" i="109"/>
  <c r="J64" i="143"/>
  <c r="J92" i="143"/>
  <c r="N54" i="24" s="1"/>
  <c r="J42" i="143"/>
  <c r="J65" i="143" s="1"/>
  <c r="H118" i="143"/>
  <c r="N55" i="24" s="1"/>
  <c r="N40" i="24"/>
  <c r="N39" i="24" s="1"/>
  <c r="L52" i="24"/>
  <c r="J42" i="142"/>
  <c r="H118" i="142"/>
  <c r="L55" i="24" s="1"/>
  <c r="J92" i="142"/>
  <c r="L54" i="24" s="1"/>
  <c r="J64" i="142"/>
  <c r="I48" i="92"/>
  <c r="R48" i="92"/>
  <c r="K37" i="92"/>
  <c r="T46" i="92"/>
  <c r="G18" i="148"/>
  <c r="G20" i="148" s="1"/>
  <c r="G19" i="30"/>
  <c r="G21" i="30" s="1"/>
  <c r="E18" i="148"/>
  <c r="E20" i="148" s="1"/>
  <c r="Q19" i="30"/>
  <c r="Q21" i="30" s="1"/>
  <c r="P275" i="105"/>
  <c r="O49" i="30"/>
  <c r="O51" i="30" s="1"/>
  <c r="L16" i="41" s="1"/>
  <c r="I219" i="105"/>
  <c r="H41" i="30"/>
  <c r="H43" i="30" s="1"/>
  <c r="S219" i="105"/>
  <c r="R41" i="30"/>
  <c r="R43" i="30" s="1"/>
  <c r="M275" i="105"/>
  <c r="L49" i="30"/>
  <c r="O19" i="30"/>
  <c r="O21" i="30" s="1"/>
  <c r="N18" i="148"/>
  <c r="K219" i="105"/>
  <c r="J41" i="30"/>
  <c r="J43" i="30" s="1"/>
  <c r="U219" i="105"/>
  <c r="T41" i="30"/>
  <c r="T43" i="30" s="1"/>
  <c r="C49" i="30"/>
  <c r="D275" i="105"/>
  <c r="F19" i="30"/>
  <c r="F21" i="30" s="1"/>
  <c r="F18" i="148"/>
  <c r="O18" i="148"/>
  <c r="P19" i="30"/>
  <c r="P21" i="30" s="1"/>
  <c r="M219" i="105"/>
  <c r="L41" i="30"/>
  <c r="L43" i="30" s="1"/>
  <c r="E275" i="105"/>
  <c r="D49" i="30"/>
  <c r="O275" i="105"/>
  <c r="N49" i="30"/>
  <c r="N51" i="30" s="1"/>
  <c r="M18" i="148"/>
  <c r="M20" i="148" s="1"/>
  <c r="K42" i="148"/>
  <c r="D219" i="105"/>
  <c r="C41" i="30"/>
  <c r="C43" i="30" s="1"/>
  <c r="N219" i="105"/>
  <c r="M41" i="30"/>
  <c r="M43" i="30" s="1"/>
  <c r="F275" i="105"/>
  <c r="E49" i="30"/>
  <c r="E51" i="30" s="1"/>
  <c r="G275" i="105"/>
  <c r="Q275" i="105"/>
  <c r="R37" i="148"/>
  <c r="I42" i="148"/>
  <c r="T42" i="148"/>
  <c r="F49" i="30"/>
  <c r="D117" i="105"/>
  <c r="N117" i="105"/>
  <c r="F219" i="105"/>
  <c r="P219" i="105"/>
  <c r="H275" i="105"/>
  <c r="R275" i="105"/>
  <c r="T275" i="105" s="1"/>
  <c r="Z20" i="148"/>
  <c r="E50" i="148"/>
  <c r="M50" i="148"/>
  <c r="X50" i="148"/>
  <c r="F41" i="30"/>
  <c r="F43" i="30" s="1"/>
  <c r="K28" i="148"/>
  <c r="V28" i="148"/>
  <c r="AD28" i="148"/>
  <c r="C42" i="148"/>
  <c r="V42" i="148"/>
  <c r="AD42" i="148"/>
  <c r="AM50" i="148"/>
  <c r="K50" i="148"/>
  <c r="M27" i="30"/>
  <c r="M29" i="30" s="1"/>
  <c r="E41" i="30"/>
  <c r="E43" i="30" s="1"/>
  <c r="D61" i="105"/>
  <c r="H219" i="105"/>
  <c r="R219" i="105"/>
  <c r="K275" i="105"/>
  <c r="U275" i="105"/>
  <c r="AB20" i="148"/>
  <c r="C28" i="148"/>
  <c r="AH28" i="148"/>
  <c r="AH42" i="148"/>
  <c r="G50" i="148"/>
  <c r="Z50" i="148"/>
  <c r="D27" i="30"/>
  <c r="D29" i="30" s="1"/>
  <c r="M28" i="148"/>
  <c r="X28" i="148"/>
  <c r="P50" i="148"/>
  <c r="H64" i="24"/>
  <c r="H72" i="24" s="1"/>
  <c r="G17" i="20" s="1"/>
  <c r="N58" i="24"/>
  <c r="L20" i="24"/>
  <c r="F64" i="24"/>
  <c r="N46" i="24"/>
  <c r="H58" i="24"/>
  <c r="L58" i="24"/>
  <c r="L72" i="24" s="1"/>
  <c r="L17" i="20" s="1"/>
  <c r="AK50" i="148"/>
  <c r="G51" i="30"/>
  <c r="C51" i="30"/>
  <c r="N29" i="30"/>
  <c r="F29" i="30"/>
  <c r="H29" i="30"/>
  <c r="O29" i="30"/>
  <c r="G16" i="41" s="1"/>
  <c r="D43" i="30"/>
  <c r="F51" i="30"/>
  <c r="M51" i="30"/>
  <c r="P51" i="30"/>
  <c r="L17" i="41" s="1"/>
  <c r="L51" i="30"/>
  <c r="G29" i="30"/>
  <c r="Q29" i="30"/>
  <c r="H51" i="30"/>
  <c r="D21" i="30"/>
  <c r="L21" i="30"/>
  <c r="T29" i="30"/>
  <c r="F17" i="96" s="1"/>
  <c r="E29" i="30"/>
  <c r="N43" i="30"/>
  <c r="Q51" i="30"/>
  <c r="N21" i="30"/>
  <c r="D51" i="30"/>
  <c r="T51" i="30"/>
  <c r="K17" i="96" s="1"/>
  <c r="J29" i="30"/>
  <c r="O43" i="30"/>
  <c r="M21" i="30"/>
  <c r="L29" i="30"/>
  <c r="P29" i="30"/>
  <c r="G17" i="41" s="1"/>
  <c r="R21" i="30"/>
  <c r="J51" i="30"/>
  <c r="C21" i="30"/>
  <c r="T21" i="30"/>
  <c r="C29" i="30"/>
  <c r="R29" i="30"/>
  <c r="G19" i="41" s="1"/>
  <c r="G43" i="30"/>
  <c r="Q43" i="30"/>
  <c r="E21" i="30"/>
  <c r="F61" i="105"/>
  <c r="P61" i="105"/>
  <c r="G117" i="105"/>
  <c r="Q117" i="105"/>
  <c r="O117" i="105"/>
  <c r="E219" i="105"/>
  <c r="O219" i="105"/>
  <c r="H117" i="105"/>
  <c r="R117" i="105"/>
  <c r="I117" i="105"/>
  <c r="S117" i="105"/>
  <c r="I61" i="105"/>
  <c r="S61" i="105"/>
  <c r="K117" i="105"/>
  <c r="U117" i="105"/>
  <c r="K61" i="105"/>
  <c r="U61" i="105"/>
  <c r="M117" i="105"/>
  <c r="N61" i="105"/>
  <c r="E61" i="105"/>
  <c r="O61" i="105"/>
  <c r="F117" i="105"/>
  <c r="P117" i="105"/>
  <c r="G61" i="105"/>
  <c r="H61" i="105"/>
  <c r="R61" i="105"/>
  <c r="Q61" i="105"/>
  <c r="M61" i="105"/>
  <c r="S20" i="109"/>
  <c r="Q26" i="135"/>
  <c r="K26" i="135"/>
  <c r="K20" i="135"/>
  <c r="Q20" i="135"/>
  <c r="N64" i="24"/>
  <c r="F58" i="24"/>
  <c r="N33" i="24"/>
  <c r="N26" i="24"/>
  <c r="N20" i="24"/>
  <c r="L46" i="24"/>
  <c r="L39" i="24"/>
  <c r="L33" i="24"/>
  <c r="L26" i="24"/>
  <c r="H49" i="24"/>
  <c r="H43" i="24"/>
  <c r="H44" i="24"/>
  <c r="H45" i="24"/>
  <c r="H32" i="24"/>
  <c r="H29" i="24"/>
  <c r="H156" i="141"/>
  <c r="F156" i="141"/>
  <c r="E156" i="141"/>
  <c r="F118" i="141"/>
  <c r="H117" i="141"/>
  <c r="H116" i="141"/>
  <c r="H115" i="141"/>
  <c r="H114" i="141"/>
  <c r="H113" i="141"/>
  <c r="H112" i="141"/>
  <c r="H111" i="141"/>
  <c r="H110" i="141"/>
  <c r="H109" i="141"/>
  <c r="H108" i="141"/>
  <c r="H107" i="141"/>
  <c r="H106" i="141"/>
  <c r="H105" i="141"/>
  <c r="H104" i="141"/>
  <c r="H103" i="141"/>
  <c r="H102" i="141"/>
  <c r="H101" i="141"/>
  <c r="H100" i="141"/>
  <c r="H99" i="141"/>
  <c r="H98" i="141"/>
  <c r="G92" i="141"/>
  <c r="F92" i="141"/>
  <c r="J91" i="141"/>
  <c r="J90" i="141"/>
  <c r="J89" i="141"/>
  <c r="J88" i="141"/>
  <c r="J87" i="141"/>
  <c r="J86" i="141"/>
  <c r="J85" i="141"/>
  <c r="J84" i="141"/>
  <c r="J83" i="141"/>
  <c r="J82" i="141"/>
  <c r="J81" i="141"/>
  <c r="J80" i="141"/>
  <c r="J79" i="141"/>
  <c r="J78" i="141"/>
  <c r="J77" i="141"/>
  <c r="J76" i="141"/>
  <c r="J75" i="141"/>
  <c r="J74" i="141"/>
  <c r="J73" i="141"/>
  <c r="J72" i="141"/>
  <c r="J63" i="141"/>
  <c r="H53" i="24" s="1"/>
  <c r="J62" i="141"/>
  <c r="J61" i="141"/>
  <c r="J59" i="141"/>
  <c r="H51" i="24" s="1"/>
  <c r="J58" i="141"/>
  <c r="H50" i="24" s="1"/>
  <c r="J57" i="141"/>
  <c r="J56" i="141"/>
  <c r="H48" i="24" s="1"/>
  <c r="J55" i="141"/>
  <c r="H47" i="24" s="1"/>
  <c r="J53" i="141"/>
  <c r="J52" i="141"/>
  <c r="J51" i="141"/>
  <c r="J50" i="141"/>
  <c r="H42" i="24" s="1"/>
  <c r="J49" i="141"/>
  <c r="H41" i="24" s="1"/>
  <c r="J48" i="141"/>
  <c r="J46" i="141"/>
  <c r="H38" i="24" s="1"/>
  <c r="J40" i="141"/>
  <c r="H36" i="24" s="1"/>
  <c r="J39" i="141"/>
  <c r="H35" i="24" s="1"/>
  <c r="J38" i="141"/>
  <c r="J37" i="141"/>
  <c r="J32" i="141"/>
  <c r="J31" i="141"/>
  <c r="J30" i="141"/>
  <c r="H31" i="24" s="1"/>
  <c r="J28" i="141"/>
  <c r="H30" i="24" s="1"/>
  <c r="J27" i="141"/>
  <c r="J26" i="141"/>
  <c r="H28" i="24" s="1"/>
  <c r="J25" i="141"/>
  <c r="H27" i="24" s="1"/>
  <c r="J23" i="141"/>
  <c r="H25" i="24" s="1"/>
  <c r="J22" i="141"/>
  <c r="H24" i="24" s="1"/>
  <c r="J21" i="141"/>
  <c r="H23" i="24" s="1"/>
  <c r="J20" i="141"/>
  <c r="H22" i="24" s="1"/>
  <c r="J19" i="141"/>
  <c r="H21" i="24" s="1"/>
  <c r="J17" i="141"/>
  <c r="H19" i="24" s="1"/>
  <c r="J16" i="141"/>
  <c r="H18" i="24" s="1"/>
  <c r="J15" i="141"/>
  <c r="H17" i="24" s="1"/>
  <c r="E8" i="141"/>
  <c r="E7" i="141"/>
  <c r="E6" i="141"/>
  <c r="E5" i="141"/>
  <c r="F53" i="24"/>
  <c r="F38" i="24"/>
  <c r="F36" i="24"/>
  <c r="F23" i="24"/>
  <c r="F21" i="24"/>
  <c r="F18" i="24"/>
  <c r="H156" i="140"/>
  <c r="F156" i="140"/>
  <c r="E156" i="140"/>
  <c r="F118" i="140"/>
  <c r="H117" i="140"/>
  <c r="H116" i="140"/>
  <c r="H115" i="140"/>
  <c r="H114" i="140"/>
  <c r="H113" i="140"/>
  <c r="H112" i="140"/>
  <c r="H111" i="140"/>
  <c r="H110" i="140"/>
  <c r="H109" i="140"/>
  <c r="H108" i="140"/>
  <c r="H107" i="140"/>
  <c r="H106" i="140"/>
  <c r="H105" i="140"/>
  <c r="H104" i="140"/>
  <c r="H103" i="140"/>
  <c r="H102" i="140"/>
  <c r="H101" i="140"/>
  <c r="H100" i="140"/>
  <c r="H99" i="140"/>
  <c r="H98" i="140"/>
  <c r="G92" i="140"/>
  <c r="F92" i="140"/>
  <c r="J91" i="140"/>
  <c r="J90" i="140"/>
  <c r="J89" i="140"/>
  <c r="J88" i="140"/>
  <c r="J87" i="140"/>
  <c r="J86" i="140"/>
  <c r="J85" i="140"/>
  <c r="J84" i="140"/>
  <c r="J83" i="140"/>
  <c r="J82" i="140"/>
  <c r="J81" i="140"/>
  <c r="J80" i="140"/>
  <c r="J79" i="140"/>
  <c r="J78" i="140"/>
  <c r="J77" i="140"/>
  <c r="J76" i="140"/>
  <c r="J75" i="140"/>
  <c r="J74" i="140"/>
  <c r="J73" i="140"/>
  <c r="J72" i="140"/>
  <c r="J63" i="140"/>
  <c r="J62" i="140"/>
  <c r="J61" i="140"/>
  <c r="F52" i="24" s="1"/>
  <c r="J59" i="140"/>
  <c r="F51" i="24" s="1"/>
  <c r="J58" i="140"/>
  <c r="F50" i="24" s="1"/>
  <c r="J57" i="140"/>
  <c r="F49" i="24" s="1"/>
  <c r="J56" i="140"/>
  <c r="F48" i="24" s="1"/>
  <c r="J55" i="140"/>
  <c r="F47" i="24" s="1"/>
  <c r="J53" i="140"/>
  <c r="F45" i="24" s="1"/>
  <c r="J52" i="140"/>
  <c r="F44" i="24" s="1"/>
  <c r="J51" i="140"/>
  <c r="F43" i="24" s="1"/>
  <c r="J50" i="140"/>
  <c r="F42" i="24" s="1"/>
  <c r="J49" i="140"/>
  <c r="F41" i="24" s="1"/>
  <c r="J48" i="140"/>
  <c r="F40" i="24" s="1"/>
  <c r="J46" i="140"/>
  <c r="J40" i="140"/>
  <c r="J39" i="140"/>
  <c r="F35" i="24" s="1"/>
  <c r="J38" i="140"/>
  <c r="J37" i="140"/>
  <c r="F34" i="24" s="1"/>
  <c r="J32" i="140"/>
  <c r="F32" i="24" s="1"/>
  <c r="J31" i="140"/>
  <c r="J30" i="140"/>
  <c r="F31" i="24" s="1"/>
  <c r="J28" i="140"/>
  <c r="F30" i="24" s="1"/>
  <c r="J27" i="140"/>
  <c r="F29" i="24" s="1"/>
  <c r="J26" i="140"/>
  <c r="F28" i="24" s="1"/>
  <c r="J25" i="140"/>
  <c r="F27" i="24" s="1"/>
  <c r="J23" i="140"/>
  <c r="F25" i="24" s="1"/>
  <c r="J22" i="140"/>
  <c r="F24" i="24" s="1"/>
  <c r="J21" i="140"/>
  <c r="J20" i="140"/>
  <c r="F22" i="24" s="1"/>
  <c r="J19" i="140"/>
  <c r="J17" i="140"/>
  <c r="F19" i="24" s="1"/>
  <c r="J16" i="140"/>
  <c r="J15" i="140"/>
  <c r="F17" i="24" s="1"/>
  <c r="E8" i="140"/>
  <c r="E7" i="140"/>
  <c r="E6" i="140"/>
  <c r="E5" i="140"/>
  <c r="Q29" i="92"/>
  <c r="I29" i="92"/>
  <c r="F72" i="24" l="1"/>
  <c r="E17" i="20" s="1"/>
  <c r="L37" i="24"/>
  <c r="H34" i="24"/>
  <c r="I38" i="30"/>
  <c r="AK28" i="148"/>
  <c r="AK20" i="148"/>
  <c r="T117" i="105"/>
  <c r="I60" i="30"/>
  <c r="N37" i="24"/>
  <c r="J65" i="142"/>
  <c r="L16" i="24"/>
  <c r="L56" i="24" s="1"/>
  <c r="L16" i="20" s="1"/>
  <c r="J92" i="141"/>
  <c r="H54" i="24" s="1"/>
  <c r="J64" i="141"/>
  <c r="J42" i="141"/>
  <c r="J65" i="141" s="1"/>
  <c r="H118" i="141"/>
  <c r="H55" i="24" s="1"/>
  <c r="H40" i="24"/>
  <c r="H39" i="24" s="1"/>
  <c r="H118" i="140"/>
  <c r="F55" i="24" s="1"/>
  <c r="J42" i="140"/>
  <c r="J64" i="140"/>
  <c r="J92" i="140"/>
  <c r="F54" i="24" s="1"/>
  <c r="E17" i="41"/>
  <c r="I17" i="96"/>
  <c r="J19" i="41"/>
  <c r="D17" i="96"/>
  <c r="E19" i="41"/>
  <c r="AK42" i="148"/>
  <c r="E16" i="41"/>
  <c r="T219" i="105"/>
  <c r="T61" i="105"/>
  <c r="J17" i="41"/>
  <c r="J16" i="41"/>
  <c r="N72" i="24"/>
  <c r="N17" i="20" s="1"/>
  <c r="N16" i="24"/>
  <c r="N56" i="24" s="1"/>
  <c r="N16" i="20" s="1"/>
  <c r="M15" i="87" s="1"/>
  <c r="M17" i="87" s="1"/>
  <c r="M23" i="87" s="1"/>
  <c r="N19" i="20" s="1"/>
  <c r="N15" i="20" s="1"/>
  <c r="S51" i="30"/>
  <c r="S43" i="30"/>
  <c r="S29" i="30"/>
  <c r="S21" i="30"/>
  <c r="H26" i="24"/>
  <c r="F33" i="24"/>
  <c r="H20" i="24"/>
  <c r="H46" i="24"/>
  <c r="H33" i="24"/>
  <c r="F46" i="24"/>
  <c r="F26" i="24"/>
  <c r="F20" i="24"/>
  <c r="F39" i="24"/>
  <c r="I30" i="121"/>
  <c r="I31" i="121"/>
  <c r="I29" i="121"/>
  <c r="O67" i="24"/>
  <c r="I31" i="120"/>
  <c r="I32" i="120"/>
  <c r="I30" i="120"/>
  <c r="M67" i="24"/>
  <c r="I31" i="119"/>
  <c r="I32" i="119"/>
  <c r="I30" i="119"/>
  <c r="K67" i="24"/>
  <c r="I31" i="117"/>
  <c r="I32" i="117"/>
  <c r="I30" i="117"/>
  <c r="F16" i="24" l="1"/>
  <c r="J65" i="140"/>
  <c r="F17" i="135"/>
  <c r="H37" i="24"/>
  <c r="N17" i="135"/>
  <c r="L17" i="135"/>
  <c r="H17" i="135"/>
  <c r="H16" i="24"/>
  <c r="F37" i="24"/>
  <c r="L48" i="92"/>
  <c r="F56" i="24" l="1"/>
  <c r="E16" i="20" s="1"/>
  <c r="H56" i="24"/>
  <c r="G16" i="20" s="1"/>
  <c r="E86" i="24"/>
  <c r="F86" i="24"/>
  <c r="K84" i="24" l="1"/>
  <c r="C22" i="87" l="1"/>
  <c r="Q22" i="87" l="1"/>
  <c r="P22" i="87"/>
  <c r="O22" i="87"/>
  <c r="N22" i="87"/>
  <c r="L22" i="87"/>
  <c r="J22" i="87"/>
  <c r="I22" i="87"/>
  <c r="H22" i="87"/>
  <c r="G22" i="87"/>
  <c r="E22" i="87"/>
  <c r="Q21" i="87"/>
  <c r="P21" i="87"/>
  <c r="O21" i="87"/>
  <c r="N21" i="87"/>
  <c r="L21" i="87"/>
  <c r="J21" i="87"/>
  <c r="I21" i="87"/>
  <c r="H21" i="87"/>
  <c r="G21" i="87"/>
  <c r="E21" i="87"/>
  <c r="C21" i="87"/>
  <c r="O23" i="87" l="1"/>
  <c r="P19" i="20" s="1"/>
  <c r="P15" i="20" s="1"/>
  <c r="H23" i="87"/>
  <c r="I19" i="20" s="1"/>
  <c r="I15" i="20" s="1"/>
  <c r="D42" i="93" l="1"/>
  <c r="D41" i="93"/>
  <c r="D40" i="93"/>
  <c r="D39" i="93"/>
  <c r="D38" i="93"/>
  <c r="D37" i="93"/>
  <c r="D36" i="93"/>
  <c r="D35" i="93"/>
  <c r="D33" i="93"/>
  <c r="D32" i="93"/>
  <c r="E7" i="122" l="1"/>
  <c r="E6" i="122"/>
  <c r="E5" i="122"/>
  <c r="E7" i="121"/>
  <c r="E6" i="121"/>
  <c r="E5" i="121"/>
  <c r="E7" i="120"/>
  <c r="E6" i="120"/>
  <c r="E5" i="120"/>
  <c r="E7" i="119"/>
  <c r="E6" i="119"/>
  <c r="E5" i="119"/>
  <c r="E7" i="117"/>
  <c r="E6" i="117"/>
  <c r="E5" i="117"/>
  <c r="E7" i="115"/>
  <c r="E6" i="115"/>
  <c r="E5" i="115"/>
  <c r="E7" i="114"/>
  <c r="E6" i="114"/>
  <c r="E5" i="114"/>
  <c r="E7" i="113"/>
  <c r="E6" i="113"/>
  <c r="E5" i="113"/>
  <c r="E7" i="111"/>
  <c r="E6" i="111"/>
  <c r="E5" i="111"/>
  <c r="E7" i="123"/>
  <c r="E6" i="123"/>
  <c r="E5" i="123"/>
  <c r="E7" i="124"/>
  <c r="E6" i="124"/>
  <c r="E5" i="124"/>
  <c r="E7" i="125"/>
  <c r="E6" i="125"/>
  <c r="E5" i="125"/>
  <c r="E7" i="126"/>
  <c r="E6" i="126"/>
  <c r="E5" i="126"/>
  <c r="E7" i="128"/>
  <c r="E6" i="128"/>
  <c r="E5" i="128"/>
  <c r="E7" i="130"/>
  <c r="E6" i="130"/>
  <c r="E5" i="130"/>
  <c r="E7" i="131"/>
  <c r="E6" i="131"/>
  <c r="E5" i="131"/>
  <c r="E7" i="132"/>
  <c r="E6" i="132"/>
  <c r="E5" i="132"/>
  <c r="E7" i="134"/>
  <c r="E6" i="134"/>
  <c r="E5" i="134"/>
  <c r="E8" i="132" l="1"/>
  <c r="Q32" i="135" l="1"/>
  <c r="K32" i="135"/>
  <c r="Q31" i="135"/>
  <c r="K31" i="135"/>
  <c r="Q29" i="135"/>
  <c r="K29" i="135"/>
  <c r="Q28" i="135"/>
  <c r="K28" i="135"/>
  <c r="Q16" i="135"/>
  <c r="K16" i="135"/>
  <c r="K59" i="30"/>
  <c r="K55" i="30"/>
  <c r="K47" i="30"/>
  <c r="K37" i="30"/>
  <c r="K33" i="30"/>
  <c r="K25" i="30"/>
  <c r="R19" i="87"/>
  <c r="R18" i="87"/>
  <c r="H18" i="92"/>
  <c r="P18" i="92"/>
  <c r="H19" i="92"/>
  <c r="P19" i="92"/>
  <c r="H21" i="92"/>
  <c r="P21" i="92"/>
  <c r="H22" i="92"/>
  <c r="P22" i="92"/>
  <c r="H23" i="92"/>
  <c r="P23" i="92"/>
  <c r="H24" i="92"/>
  <c r="P24" i="92"/>
  <c r="H25" i="92"/>
  <c r="P25" i="92"/>
  <c r="H26" i="92"/>
  <c r="P26" i="92"/>
  <c r="H27" i="92"/>
  <c r="P27" i="92"/>
  <c r="H28" i="92"/>
  <c r="P28" i="92"/>
  <c r="E29" i="92"/>
  <c r="F29" i="92"/>
  <c r="G29" i="92"/>
  <c r="M29" i="92"/>
  <c r="N29" i="92"/>
  <c r="O29" i="92"/>
  <c r="E48" i="92"/>
  <c r="F48" i="92"/>
  <c r="G48" i="92"/>
  <c r="H48" i="92"/>
  <c r="N48" i="92"/>
  <c r="O48" i="92"/>
  <c r="P48" i="92"/>
  <c r="Q48" i="92"/>
  <c r="U48" i="92"/>
  <c r="I30" i="122"/>
  <c r="K30" i="122" s="1"/>
  <c r="I46" i="115"/>
  <c r="K46" i="115" s="1"/>
  <c r="J53" i="130"/>
  <c r="J45" i="24" s="1"/>
  <c r="I36" i="122"/>
  <c r="K36" i="122" s="1"/>
  <c r="I35" i="122"/>
  <c r="K35" i="122" s="1"/>
  <c r="I32" i="122"/>
  <c r="K32" i="122" s="1"/>
  <c r="I34" i="122"/>
  <c r="K34" i="122" s="1"/>
  <c r="I38" i="122"/>
  <c r="K38" i="122" s="1"/>
  <c r="I42" i="122"/>
  <c r="K42" i="122" s="1"/>
  <c r="K23" i="109"/>
  <c r="K33" i="109"/>
  <c r="K38" i="109"/>
  <c r="S23" i="109"/>
  <c r="S33" i="109"/>
  <c r="S38" i="109"/>
  <c r="K22" i="109"/>
  <c r="S22" i="109"/>
  <c r="S42" i="109" s="1"/>
  <c r="D24" i="109"/>
  <c r="E24" i="109"/>
  <c r="F24" i="109"/>
  <c r="G24" i="109"/>
  <c r="G34" i="109"/>
  <c r="G39" i="109"/>
  <c r="H24" i="109"/>
  <c r="H34" i="109"/>
  <c r="H39" i="109"/>
  <c r="I24" i="109"/>
  <c r="I44" i="109" s="1"/>
  <c r="J24" i="109"/>
  <c r="J44" i="109" s="1"/>
  <c r="L24" i="109"/>
  <c r="L44" i="109" s="1"/>
  <c r="M24" i="109"/>
  <c r="N24" i="109"/>
  <c r="O24" i="109"/>
  <c r="P24" i="109"/>
  <c r="P34" i="109"/>
  <c r="P39" i="109"/>
  <c r="Q24" i="109"/>
  <c r="Q34" i="109"/>
  <c r="Q39" i="109"/>
  <c r="R24" i="109"/>
  <c r="F34" i="109"/>
  <c r="F39" i="109"/>
  <c r="N34" i="109"/>
  <c r="N39" i="109"/>
  <c r="O34" i="109"/>
  <c r="O39" i="109"/>
  <c r="K32" i="109"/>
  <c r="S32" i="109"/>
  <c r="D34" i="109"/>
  <c r="D39" i="109"/>
  <c r="E34" i="109"/>
  <c r="I34" i="109"/>
  <c r="J34" i="109"/>
  <c r="L34" i="109"/>
  <c r="L39" i="109"/>
  <c r="S39" i="109" s="1"/>
  <c r="M34" i="109"/>
  <c r="R34" i="109"/>
  <c r="K37" i="109"/>
  <c r="S37" i="109"/>
  <c r="E39" i="109"/>
  <c r="I39" i="109"/>
  <c r="J39" i="109"/>
  <c r="M39" i="109"/>
  <c r="R39" i="109"/>
  <c r="D83" i="105"/>
  <c r="E83" i="105"/>
  <c r="F83" i="105"/>
  <c r="G83" i="105"/>
  <c r="G104" i="105"/>
  <c r="H83" i="105"/>
  <c r="I83" i="105"/>
  <c r="K83" i="105"/>
  <c r="M83" i="105"/>
  <c r="N83" i="105"/>
  <c r="O83" i="105"/>
  <c r="P83" i="105"/>
  <c r="Q83" i="105"/>
  <c r="R83" i="105"/>
  <c r="S83" i="105"/>
  <c r="U83" i="105"/>
  <c r="F104" i="105"/>
  <c r="D104" i="105"/>
  <c r="E104" i="105"/>
  <c r="H104" i="105"/>
  <c r="I104" i="105"/>
  <c r="H24" i="30" s="1"/>
  <c r="K104" i="105"/>
  <c r="M104" i="105"/>
  <c r="N104" i="105"/>
  <c r="O104" i="105"/>
  <c r="P104" i="105"/>
  <c r="Q104" i="105"/>
  <c r="R104" i="105"/>
  <c r="S104" i="105"/>
  <c r="U104" i="105"/>
  <c r="K123" i="105"/>
  <c r="F123" i="105"/>
  <c r="D123" i="105"/>
  <c r="E123" i="105"/>
  <c r="E128" i="105"/>
  <c r="G123" i="105"/>
  <c r="G128" i="105"/>
  <c r="H123" i="105"/>
  <c r="H128" i="105"/>
  <c r="I123" i="105"/>
  <c r="M123" i="105"/>
  <c r="N123" i="105"/>
  <c r="N128" i="105"/>
  <c r="O123" i="105"/>
  <c r="P123" i="105"/>
  <c r="Q123" i="105"/>
  <c r="Q128" i="105"/>
  <c r="R123" i="105"/>
  <c r="S123" i="105"/>
  <c r="S128" i="105"/>
  <c r="U123" i="105"/>
  <c r="AM30" i="148" s="1"/>
  <c r="U128" i="105"/>
  <c r="P128" i="105"/>
  <c r="R128" i="105"/>
  <c r="M128" i="105"/>
  <c r="F128" i="105"/>
  <c r="D128" i="105"/>
  <c r="C31" i="148" s="1"/>
  <c r="I128" i="105"/>
  <c r="K128" i="105"/>
  <c r="O128" i="105"/>
  <c r="D151" i="105"/>
  <c r="E151" i="105"/>
  <c r="F151" i="105"/>
  <c r="G151" i="105"/>
  <c r="H151" i="105"/>
  <c r="I151" i="105"/>
  <c r="K151" i="105"/>
  <c r="M151" i="105"/>
  <c r="N151" i="105"/>
  <c r="O151" i="105"/>
  <c r="P151" i="105"/>
  <c r="Q151" i="105"/>
  <c r="Q172" i="105"/>
  <c r="R151" i="105"/>
  <c r="S151" i="105"/>
  <c r="U151" i="105"/>
  <c r="R172" i="105"/>
  <c r="H172" i="105"/>
  <c r="D172" i="105"/>
  <c r="E172" i="105"/>
  <c r="F172" i="105"/>
  <c r="G172" i="105"/>
  <c r="I172" i="105"/>
  <c r="K172" i="105"/>
  <c r="P35" i="148" s="1"/>
  <c r="M172" i="105"/>
  <c r="L36" i="30" s="1"/>
  <c r="N172" i="105"/>
  <c r="O172" i="105"/>
  <c r="N36" i="30" s="1"/>
  <c r="P172" i="105"/>
  <c r="S172" i="105"/>
  <c r="U172" i="105"/>
  <c r="D241" i="105"/>
  <c r="D262" i="105"/>
  <c r="E241" i="105"/>
  <c r="E262" i="105"/>
  <c r="F241" i="105"/>
  <c r="G241" i="105"/>
  <c r="H241" i="105"/>
  <c r="H262" i="105"/>
  <c r="I241" i="105"/>
  <c r="K241" i="105"/>
  <c r="K262" i="105"/>
  <c r="M241" i="105"/>
  <c r="N241" i="105"/>
  <c r="O241" i="105"/>
  <c r="P241" i="105"/>
  <c r="Q241" i="105"/>
  <c r="Q262" i="105"/>
  <c r="R241" i="105"/>
  <c r="S241" i="105"/>
  <c r="U241" i="105"/>
  <c r="U262" i="105"/>
  <c r="F262" i="105"/>
  <c r="F281" i="105"/>
  <c r="F286" i="105"/>
  <c r="F309" i="105"/>
  <c r="F330" i="105"/>
  <c r="G262" i="105"/>
  <c r="I262" i="105"/>
  <c r="M262" i="105"/>
  <c r="N262" i="105"/>
  <c r="O262" i="105"/>
  <c r="P262" i="105"/>
  <c r="R262" i="105"/>
  <c r="S262" i="105"/>
  <c r="D281" i="105"/>
  <c r="E281" i="105"/>
  <c r="E286" i="105"/>
  <c r="G281" i="105"/>
  <c r="G286" i="105"/>
  <c r="H281" i="105"/>
  <c r="I281" i="105"/>
  <c r="K281" i="105"/>
  <c r="K286" i="105"/>
  <c r="M281" i="105"/>
  <c r="N281" i="105"/>
  <c r="N286" i="105"/>
  <c r="O281" i="105"/>
  <c r="P281" i="105"/>
  <c r="Q281" i="105"/>
  <c r="R281" i="105"/>
  <c r="S281" i="105"/>
  <c r="U281" i="105"/>
  <c r="P286" i="105"/>
  <c r="D286" i="105"/>
  <c r="H286" i="105"/>
  <c r="I286" i="105"/>
  <c r="M286" i="105"/>
  <c r="O286" i="105"/>
  <c r="Q286" i="105"/>
  <c r="R286" i="105"/>
  <c r="S286" i="105"/>
  <c r="U286" i="105"/>
  <c r="D309" i="105"/>
  <c r="E309" i="105"/>
  <c r="G309" i="105"/>
  <c r="H309" i="105"/>
  <c r="I309" i="105"/>
  <c r="K309" i="105"/>
  <c r="M309" i="105"/>
  <c r="N309" i="105"/>
  <c r="O309" i="105"/>
  <c r="P309" i="105"/>
  <c r="Q309" i="105"/>
  <c r="R309" i="105"/>
  <c r="S309" i="105"/>
  <c r="U309" i="105"/>
  <c r="K330" i="105"/>
  <c r="D330" i="105"/>
  <c r="C57" i="148" s="1"/>
  <c r="E330" i="105"/>
  <c r="D58" i="30" s="1"/>
  <c r="G330" i="105"/>
  <c r="H330" i="105"/>
  <c r="I330" i="105"/>
  <c r="M330" i="105"/>
  <c r="N330" i="105"/>
  <c r="O330" i="105"/>
  <c r="N58" i="30" s="1"/>
  <c r="P330" i="105"/>
  <c r="Q330" i="105"/>
  <c r="R330" i="105"/>
  <c r="S330" i="105"/>
  <c r="U330" i="105"/>
  <c r="E8" i="122"/>
  <c r="I15" i="122"/>
  <c r="Q59" i="24" s="1"/>
  <c r="I16" i="122"/>
  <c r="Q60" i="24" s="1"/>
  <c r="I17" i="122"/>
  <c r="Q61" i="24" s="1"/>
  <c r="I18" i="122"/>
  <c r="Q62" i="24" s="1"/>
  <c r="I19" i="122"/>
  <c r="I23" i="122"/>
  <c r="Q65" i="24" s="1"/>
  <c r="I24" i="122"/>
  <c r="I31" i="122"/>
  <c r="K31" i="122" s="1"/>
  <c r="I33" i="122"/>
  <c r="K33" i="122" s="1"/>
  <c r="I37" i="122"/>
  <c r="K37" i="122" s="1"/>
  <c r="I39" i="122"/>
  <c r="K39" i="122" s="1"/>
  <c r="I40" i="122"/>
  <c r="K40" i="122" s="1"/>
  <c r="I41" i="122"/>
  <c r="K41" i="122" s="1"/>
  <c r="G73" i="122"/>
  <c r="H73" i="122"/>
  <c r="E114" i="122"/>
  <c r="I114" i="122"/>
  <c r="Q69" i="24" s="1"/>
  <c r="L122" i="122"/>
  <c r="L123" i="122"/>
  <c r="L124" i="122"/>
  <c r="L125" i="122"/>
  <c r="L126" i="122"/>
  <c r="L127" i="122"/>
  <c r="L128" i="122"/>
  <c r="L129" i="122"/>
  <c r="L130" i="122"/>
  <c r="L131" i="122"/>
  <c r="L132" i="122"/>
  <c r="L133" i="122"/>
  <c r="L134" i="122"/>
  <c r="L135" i="122"/>
  <c r="L136" i="122"/>
  <c r="L137" i="122"/>
  <c r="L138" i="122"/>
  <c r="L139" i="122"/>
  <c r="L140" i="122"/>
  <c r="L141" i="122"/>
  <c r="L142" i="122"/>
  <c r="L143" i="122"/>
  <c r="H144" i="122"/>
  <c r="I144" i="122"/>
  <c r="J144" i="122"/>
  <c r="E8" i="121"/>
  <c r="I15" i="121"/>
  <c r="P59" i="24" s="1"/>
  <c r="I16" i="121"/>
  <c r="P60" i="24" s="1"/>
  <c r="I17" i="121"/>
  <c r="P61" i="24" s="1"/>
  <c r="I18" i="121"/>
  <c r="P62" i="24" s="1"/>
  <c r="I19" i="121"/>
  <c r="I23" i="121"/>
  <c r="I24" i="121"/>
  <c r="I43" i="121"/>
  <c r="K43" i="121" s="1"/>
  <c r="I44" i="121"/>
  <c r="K44" i="121" s="1"/>
  <c r="I45" i="121"/>
  <c r="K45" i="121" s="1"/>
  <c r="I46" i="121"/>
  <c r="K46" i="121" s="1"/>
  <c r="I47" i="121"/>
  <c r="K47" i="121" s="1"/>
  <c r="I48" i="121"/>
  <c r="K48" i="121" s="1"/>
  <c r="I49" i="121"/>
  <c r="K49" i="121" s="1"/>
  <c r="I50" i="121"/>
  <c r="K50" i="121" s="1"/>
  <c r="I51" i="121"/>
  <c r="K51" i="121" s="1"/>
  <c r="I52" i="121"/>
  <c r="K52" i="121" s="1"/>
  <c r="I53" i="121"/>
  <c r="K53" i="121" s="1"/>
  <c r="I54" i="121"/>
  <c r="K54" i="121" s="1"/>
  <c r="I55" i="121"/>
  <c r="K55" i="121" s="1"/>
  <c r="G86" i="121"/>
  <c r="H86" i="121"/>
  <c r="E127" i="121"/>
  <c r="I127" i="121"/>
  <c r="L135" i="121"/>
  <c r="L136" i="121"/>
  <c r="L137" i="121"/>
  <c r="L138" i="121"/>
  <c r="L139" i="121"/>
  <c r="L140" i="121"/>
  <c r="L141" i="121"/>
  <c r="L142" i="121"/>
  <c r="L143" i="121"/>
  <c r="L144" i="121"/>
  <c r="L145" i="121"/>
  <c r="L146" i="121"/>
  <c r="L147" i="121"/>
  <c r="L148" i="121"/>
  <c r="L149" i="121"/>
  <c r="L150" i="121"/>
  <c r="L151" i="121"/>
  <c r="L152" i="121"/>
  <c r="L153" i="121"/>
  <c r="L154" i="121"/>
  <c r="L155" i="121"/>
  <c r="L156" i="121"/>
  <c r="H157" i="121"/>
  <c r="I157" i="121"/>
  <c r="J157" i="121"/>
  <c r="E8" i="120"/>
  <c r="I15" i="120"/>
  <c r="I16" i="120"/>
  <c r="I17" i="120"/>
  <c r="O61" i="24" s="1"/>
  <c r="I18" i="120"/>
  <c r="I19" i="120"/>
  <c r="O63" i="24" s="1"/>
  <c r="I23" i="120"/>
  <c r="I24" i="120"/>
  <c r="O66" i="24" s="1"/>
  <c r="G73" i="120"/>
  <c r="H73" i="120"/>
  <c r="E114" i="120"/>
  <c r="I114" i="120"/>
  <c r="L122" i="120"/>
  <c r="L123" i="120"/>
  <c r="L124" i="120"/>
  <c r="L125" i="120"/>
  <c r="L126" i="120"/>
  <c r="L127" i="120"/>
  <c r="L128" i="120"/>
  <c r="L129" i="120"/>
  <c r="L130" i="120"/>
  <c r="L131" i="120"/>
  <c r="L132" i="120"/>
  <c r="L133" i="120"/>
  <c r="L134" i="120"/>
  <c r="L135" i="120"/>
  <c r="L136" i="120"/>
  <c r="L137" i="120"/>
  <c r="L138" i="120"/>
  <c r="L139" i="120"/>
  <c r="L140" i="120"/>
  <c r="L141" i="120"/>
  <c r="L142" i="120"/>
  <c r="L143" i="120"/>
  <c r="H144" i="120"/>
  <c r="I144" i="120"/>
  <c r="J144" i="120"/>
  <c r="E8" i="119"/>
  <c r="I15" i="119"/>
  <c r="M59" i="24" s="1"/>
  <c r="I16" i="119"/>
  <c r="M60" i="24" s="1"/>
  <c r="I17" i="119"/>
  <c r="M61" i="24" s="1"/>
  <c r="I18" i="119"/>
  <c r="M62" i="24" s="1"/>
  <c r="I19" i="119"/>
  <c r="M63" i="24" s="1"/>
  <c r="I23" i="119"/>
  <c r="M65" i="24" s="1"/>
  <c r="I24" i="119"/>
  <c r="M66" i="24" s="1"/>
  <c r="G73" i="119"/>
  <c r="H73" i="119"/>
  <c r="E114" i="119"/>
  <c r="I114" i="119"/>
  <c r="M69" i="24" s="1"/>
  <c r="L122" i="119"/>
  <c r="L123" i="119"/>
  <c r="L124" i="119"/>
  <c r="L125" i="119"/>
  <c r="L126" i="119"/>
  <c r="L127" i="119"/>
  <c r="L128" i="119"/>
  <c r="L129" i="119"/>
  <c r="L130" i="119"/>
  <c r="L131" i="119"/>
  <c r="L132" i="119"/>
  <c r="L133" i="119"/>
  <c r="L134" i="119"/>
  <c r="L135" i="119"/>
  <c r="L136" i="119"/>
  <c r="L137" i="119"/>
  <c r="L138" i="119"/>
  <c r="L139" i="119"/>
  <c r="L140" i="119"/>
  <c r="L141" i="119"/>
  <c r="L142" i="119"/>
  <c r="L143" i="119"/>
  <c r="H144" i="119"/>
  <c r="I144" i="119"/>
  <c r="J144" i="119"/>
  <c r="L115" i="111"/>
  <c r="L116" i="111"/>
  <c r="L117" i="111"/>
  <c r="L118" i="111"/>
  <c r="L119" i="111"/>
  <c r="L120" i="111"/>
  <c r="L121" i="111"/>
  <c r="L122" i="111"/>
  <c r="L123" i="111"/>
  <c r="L124" i="111"/>
  <c r="L125" i="111"/>
  <c r="L126" i="111"/>
  <c r="L127" i="111"/>
  <c r="L128" i="111"/>
  <c r="L129" i="111"/>
  <c r="L130" i="111"/>
  <c r="L131" i="111"/>
  <c r="L132" i="111"/>
  <c r="L133" i="111"/>
  <c r="L134" i="111"/>
  <c r="L135" i="111"/>
  <c r="L136" i="111"/>
  <c r="L115" i="113"/>
  <c r="L116" i="113"/>
  <c r="L117" i="113"/>
  <c r="L118" i="113"/>
  <c r="L119" i="113"/>
  <c r="L120" i="113"/>
  <c r="L121" i="113"/>
  <c r="L122" i="113"/>
  <c r="L123" i="113"/>
  <c r="L124" i="113"/>
  <c r="L125" i="113"/>
  <c r="L126" i="113"/>
  <c r="L127" i="113"/>
  <c r="L128" i="113"/>
  <c r="L129" i="113"/>
  <c r="L130" i="113"/>
  <c r="L131" i="113"/>
  <c r="L132" i="113"/>
  <c r="L133" i="113"/>
  <c r="L134" i="113"/>
  <c r="L135" i="113"/>
  <c r="L136" i="113"/>
  <c r="L115" i="114"/>
  <c r="L116" i="114"/>
  <c r="L117" i="114"/>
  <c r="L118" i="114"/>
  <c r="L119" i="114"/>
  <c r="L120" i="114"/>
  <c r="L121" i="114"/>
  <c r="L122" i="114"/>
  <c r="L123" i="114"/>
  <c r="L124" i="114"/>
  <c r="L125" i="114"/>
  <c r="L126" i="114"/>
  <c r="L127" i="114"/>
  <c r="L128" i="114"/>
  <c r="L129" i="114"/>
  <c r="L130" i="114"/>
  <c r="L131" i="114"/>
  <c r="L132" i="114"/>
  <c r="L133" i="114"/>
  <c r="L134" i="114"/>
  <c r="L135" i="114"/>
  <c r="L136" i="114"/>
  <c r="L135" i="115"/>
  <c r="L136" i="115"/>
  <c r="L137" i="115"/>
  <c r="L138" i="115"/>
  <c r="L139" i="115"/>
  <c r="L140" i="115"/>
  <c r="L141" i="115"/>
  <c r="L142" i="115"/>
  <c r="L143" i="115"/>
  <c r="L144" i="115"/>
  <c r="L145" i="115"/>
  <c r="L146" i="115"/>
  <c r="L147" i="115"/>
  <c r="L148" i="115"/>
  <c r="L149" i="115"/>
  <c r="L150" i="115"/>
  <c r="L151" i="115"/>
  <c r="L152" i="115"/>
  <c r="L153" i="115"/>
  <c r="L154" i="115"/>
  <c r="L155" i="115"/>
  <c r="L156" i="115"/>
  <c r="L122" i="117"/>
  <c r="L123" i="117"/>
  <c r="L124" i="117"/>
  <c r="L125" i="117"/>
  <c r="L126" i="117"/>
  <c r="L127" i="117"/>
  <c r="L128" i="117"/>
  <c r="L129" i="117"/>
  <c r="L130" i="117"/>
  <c r="L131" i="117"/>
  <c r="L132" i="117"/>
  <c r="L133" i="117"/>
  <c r="L134" i="117"/>
  <c r="L135" i="117"/>
  <c r="L136" i="117"/>
  <c r="L137" i="117"/>
  <c r="L138" i="117"/>
  <c r="L139" i="117"/>
  <c r="L140" i="117"/>
  <c r="L141" i="117"/>
  <c r="L142" i="117"/>
  <c r="L143" i="117"/>
  <c r="E8" i="117"/>
  <c r="I15" i="117"/>
  <c r="K59" i="24" s="1"/>
  <c r="I16" i="117"/>
  <c r="K60" i="24" s="1"/>
  <c r="I17" i="117"/>
  <c r="K61" i="24" s="1"/>
  <c r="I18" i="117"/>
  <c r="K62" i="24" s="1"/>
  <c r="I19" i="117"/>
  <c r="K63" i="24" s="1"/>
  <c r="I23" i="117"/>
  <c r="I24" i="117"/>
  <c r="K66" i="24" s="1"/>
  <c r="G73" i="117"/>
  <c r="H73" i="117"/>
  <c r="I114" i="117"/>
  <c r="K69" i="24" s="1"/>
  <c r="E114" i="117"/>
  <c r="H144" i="117"/>
  <c r="I144" i="117"/>
  <c r="J144" i="117"/>
  <c r="E8" i="115"/>
  <c r="I15" i="115"/>
  <c r="J59" i="24" s="1"/>
  <c r="I16" i="115"/>
  <c r="I17" i="115"/>
  <c r="J61" i="24" s="1"/>
  <c r="I18" i="115"/>
  <c r="I19" i="115"/>
  <c r="I23" i="115"/>
  <c r="I24" i="115"/>
  <c r="J66" i="24" s="1"/>
  <c r="I29" i="115"/>
  <c r="I30" i="115"/>
  <c r="I31" i="115"/>
  <c r="I43" i="115"/>
  <c r="K43" i="115" s="1"/>
  <c r="I44" i="115"/>
  <c r="K44" i="115" s="1"/>
  <c r="I45" i="115"/>
  <c r="K45" i="115" s="1"/>
  <c r="I47" i="115"/>
  <c r="K47" i="115" s="1"/>
  <c r="I48" i="115"/>
  <c r="K48" i="115" s="1"/>
  <c r="I49" i="115"/>
  <c r="K49" i="115" s="1"/>
  <c r="I50" i="115"/>
  <c r="K50" i="115" s="1"/>
  <c r="I51" i="115"/>
  <c r="K51" i="115" s="1"/>
  <c r="I52" i="115"/>
  <c r="K52" i="115" s="1"/>
  <c r="I53" i="115"/>
  <c r="K53" i="115" s="1"/>
  <c r="I54" i="115"/>
  <c r="K54" i="115" s="1"/>
  <c r="I55" i="115"/>
  <c r="K55" i="115" s="1"/>
  <c r="G86" i="115"/>
  <c r="H86" i="115"/>
  <c r="E127" i="115"/>
  <c r="H157" i="115"/>
  <c r="I157" i="115"/>
  <c r="J157" i="115"/>
  <c r="E8" i="114"/>
  <c r="I15" i="114"/>
  <c r="I59" i="24" s="1"/>
  <c r="I16" i="114"/>
  <c r="I60" i="24" s="1"/>
  <c r="I17" i="114"/>
  <c r="I61" i="24" s="1"/>
  <c r="I18" i="114"/>
  <c r="I62" i="24" s="1"/>
  <c r="I19" i="114"/>
  <c r="I63" i="24" s="1"/>
  <c r="I23" i="114"/>
  <c r="I65" i="24" s="1"/>
  <c r="I24" i="114"/>
  <c r="I66" i="24" s="1"/>
  <c r="I29" i="114"/>
  <c r="I30" i="114"/>
  <c r="I31" i="114"/>
  <c r="G66" i="114"/>
  <c r="H66" i="114"/>
  <c r="E107" i="114"/>
  <c r="I107" i="114"/>
  <c r="H137" i="114"/>
  <c r="I137" i="114"/>
  <c r="J137" i="114"/>
  <c r="E8" i="113"/>
  <c r="I15" i="113"/>
  <c r="G59" i="24" s="1"/>
  <c r="I16" i="113"/>
  <c r="G60" i="24" s="1"/>
  <c r="I17" i="113"/>
  <c r="G61" i="24" s="1"/>
  <c r="I18" i="113"/>
  <c r="I19" i="113"/>
  <c r="G63" i="24" s="1"/>
  <c r="I23" i="113"/>
  <c r="I24" i="113"/>
  <c r="G66" i="24" s="1"/>
  <c r="I29" i="113"/>
  <c r="I30" i="113"/>
  <c r="I31" i="113"/>
  <c r="G66" i="113"/>
  <c r="H66" i="113"/>
  <c r="E107" i="113"/>
  <c r="I107" i="113"/>
  <c r="G69" i="24" s="1"/>
  <c r="H137" i="113"/>
  <c r="I137" i="113"/>
  <c r="J137" i="113"/>
  <c r="E8" i="111"/>
  <c r="I15" i="111"/>
  <c r="E59" i="24" s="1"/>
  <c r="I16" i="111"/>
  <c r="I17" i="111"/>
  <c r="I18" i="111"/>
  <c r="E62" i="24" s="1"/>
  <c r="I19" i="111"/>
  <c r="E63" i="24" s="1"/>
  <c r="I23" i="111"/>
  <c r="E65" i="24" s="1"/>
  <c r="I24" i="111"/>
  <c r="E66" i="24" s="1"/>
  <c r="I29" i="111"/>
  <c r="I30" i="111"/>
  <c r="I31" i="111"/>
  <c r="G66" i="111"/>
  <c r="H66" i="111"/>
  <c r="E107" i="111"/>
  <c r="I107" i="111"/>
  <c r="E69" i="24" s="1"/>
  <c r="H137" i="111"/>
  <c r="I137" i="111"/>
  <c r="J137" i="111"/>
  <c r="E8" i="123"/>
  <c r="J15" i="123"/>
  <c r="Q17" i="24" s="1"/>
  <c r="J16" i="123"/>
  <c r="Q18" i="24" s="1"/>
  <c r="J17" i="123"/>
  <c r="J19" i="123"/>
  <c r="Q21" i="24" s="1"/>
  <c r="J20" i="123"/>
  <c r="Q22" i="24" s="1"/>
  <c r="J21" i="123"/>
  <c r="Q23" i="24" s="1"/>
  <c r="J22" i="123"/>
  <c r="Q24" i="24" s="1"/>
  <c r="J23" i="123"/>
  <c r="Q25" i="24" s="1"/>
  <c r="J25" i="123"/>
  <c r="Q27" i="24" s="1"/>
  <c r="J26" i="123"/>
  <c r="Q28" i="24" s="1"/>
  <c r="J27" i="123"/>
  <c r="Q29" i="24" s="1"/>
  <c r="J28" i="123"/>
  <c r="Q30" i="24" s="1"/>
  <c r="J30" i="123"/>
  <c r="J31" i="123"/>
  <c r="J32" i="123"/>
  <c r="Q32" i="24" s="1"/>
  <c r="J37" i="123"/>
  <c r="J38" i="123"/>
  <c r="J39" i="123"/>
  <c r="Q35" i="24" s="1"/>
  <c r="J40" i="123"/>
  <c r="Q36" i="24" s="1"/>
  <c r="J46" i="123"/>
  <c r="Q38" i="24" s="1"/>
  <c r="J48" i="123"/>
  <c r="Q40" i="24" s="1"/>
  <c r="J49" i="123"/>
  <c r="J50" i="123"/>
  <c r="Q42" i="24" s="1"/>
  <c r="J51" i="123"/>
  <c r="J52" i="123"/>
  <c r="Q44" i="24" s="1"/>
  <c r="J53" i="123"/>
  <c r="Q45" i="24" s="1"/>
  <c r="J55" i="123"/>
  <c r="Q47" i="24" s="1"/>
  <c r="J56" i="123"/>
  <c r="Q48" i="24" s="1"/>
  <c r="J57" i="123"/>
  <c r="Q49" i="24" s="1"/>
  <c r="J58" i="123"/>
  <c r="Q50" i="24" s="1"/>
  <c r="J59" i="123"/>
  <c r="Q51" i="24" s="1"/>
  <c r="J61" i="123"/>
  <c r="J62" i="123"/>
  <c r="Q52" i="24" s="1"/>
  <c r="J63" i="123"/>
  <c r="Q53" i="24" s="1"/>
  <c r="J72" i="123"/>
  <c r="J73" i="123"/>
  <c r="J74" i="123"/>
  <c r="J75" i="123"/>
  <c r="J76" i="123"/>
  <c r="J77" i="123"/>
  <c r="J78" i="123"/>
  <c r="J79" i="123"/>
  <c r="J80" i="123"/>
  <c r="J81" i="123"/>
  <c r="J82" i="123"/>
  <c r="J83" i="123"/>
  <c r="J84" i="123"/>
  <c r="J85" i="123"/>
  <c r="J86" i="123"/>
  <c r="J87" i="123"/>
  <c r="J88" i="123"/>
  <c r="J89" i="123"/>
  <c r="J90" i="123"/>
  <c r="J91" i="123"/>
  <c r="F92" i="123"/>
  <c r="G92" i="123"/>
  <c r="H98" i="123"/>
  <c r="H99" i="123"/>
  <c r="H100" i="123"/>
  <c r="H101" i="123"/>
  <c r="H102" i="123"/>
  <c r="H103" i="123"/>
  <c r="H104" i="123"/>
  <c r="H105" i="123"/>
  <c r="H106" i="123"/>
  <c r="H107" i="123"/>
  <c r="H108" i="123"/>
  <c r="H109" i="123"/>
  <c r="H110" i="123"/>
  <c r="H111" i="123"/>
  <c r="H112" i="123"/>
  <c r="H113" i="123"/>
  <c r="H114" i="123"/>
  <c r="H115" i="123"/>
  <c r="H116" i="123"/>
  <c r="H117" i="123"/>
  <c r="F118" i="123"/>
  <c r="E156" i="123"/>
  <c r="F156" i="123"/>
  <c r="H156" i="123"/>
  <c r="E8" i="124"/>
  <c r="J15" i="124"/>
  <c r="J16" i="124"/>
  <c r="P18" i="24" s="1"/>
  <c r="J17" i="124"/>
  <c r="J19" i="124"/>
  <c r="P21" i="24" s="1"/>
  <c r="J20" i="124"/>
  <c r="P22" i="24" s="1"/>
  <c r="J21" i="124"/>
  <c r="P23" i="24" s="1"/>
  <c r="J22" i="124"/>
  <c r="P24" i="24" s="1"/>
  <c r="J23" i="124"/>
  <c r="P25" i="24" s="1"/>
  <c r="J25" i="124"/>
  <c r="P27" i="24" s="1"/>
  <c r="J26" i="124"/>
  <c r="P28" i="24" s="1"/>
  <c r="J27" i="124"/>
  <c r="P29" i="24" s="1"/>
  <c r="J28" i="124"/>
  <c r="P30" i="24" s="1"/>
  <c r="J30" i="124"/>
  <c r="J31" i="124"/>
  <c r="J32" i="124"/>
  <c r="P32" i="24" s="1"/>
  <c r="J37" i="124"/>
  <c r="J38" i="124"/>
  <c r="J39" i="124"/>
  <c r="P35" i="24" s="1"/>
  <c r="J40" i="124"/>
  <c r="P36" i="24" s="1"/>
  <c r="J46" i="124"/>
  <c r="P38" i="24" s="1"/>
  <c r="J48" i="124"/>
  <c r="P40" i="24" s="1"/>
  <c r="J49" i="124"/>
  <c r="P41" i="24" s="1"/>
  <c r="J50" i="124"/>
  <c r="P42" i="24" s="1"/>
  <c r="J51" i="124"/>
  <c r="J52" i="124"/>
  <c r="P44" i="24" s="1"/>
  <c r="J53" i="124"/>
  <c r="P45" i="24" s="1"/>
  <c r="J55" i="124"/>
  <c r="P47" i="24" s="1"/>
  <c r="J56" i="124"/>
  <c r="P48" i="24" s="1"/>
  <c r="J57" i="124"/>
  <c r="P49" i="24" s="1"/>
  <c r="J58" i="124"/>
  <c r="P50" i="24" s="1"/>
  <c r="J59" i="124"/>
  <c r="P51" i="24" s="1"/>
  <c r="J61" i="124"/>
  <c r="J62" i="124"/>
  <c r="P52" i="24" s="1"/>
  <c r="J63" i="124"/>
  <c r="P53" i="24" s="1"/>
  <c r="J72" i="124"/>
  <c r="J73" i="124"/>
  <c r="J74" i="124"/>
  <c r="J75" i="124"/>
  <c r="J76" i="124"/>
  <c r="J77" i="124"/>
  <c r="J78" i="124"/>
  <c r="J79" i="124"/>
  <c r="J80" i="124"/>
  <c r="J81" i="124"/>
  <c r="J82" i="124"/>
  <c r="J83" i="124"/>
  <c r="J84" i="124"/>
  <c r="J85" i="124"/>
  <c r="J86" i="124"/>
  <c r="J87" i="124"/>
  <c r="J88" i="124"/>
  <c r="J89" i="124"/>
  <c r="J90" i="124"/>
  <c r="J91" i="124"/>
  <c r="F92" i="124"/>
  <c r="G92" i="124"/>
  <c r="H98" i="124"/>
  <c r="H99" i="124"/>
  <c r="H100" i="124"/>
  <c r="H101" i="124"/>
  <c r="H102" i="124"/>
  <c r="H103" i="124"/>
  <c r="H104" i="124"/>
  <c r="H105" i="124"/>
  <c r="H106" i="124"/>
  <c r="H107" i="124"/>
  <c r="H108" i="124"/>
  <c r="H109" i="124"/>
  <c r="H110" i="124"/>
  <c r="H111" i="124"/>
  <c r="H112" i="124"/>
  <c r="H113" i="124"/>
  <c r="H114" i="124"/>
  <c r="H115" i="124"/>
  <c r="H116" i="124"/>
  <c r="H117" i="124"/>
  <c r="F118" i="124"/>
  <c r="E156" i="124"/>
  <c r="F156" i="124"/>
  <c r="H156" i="124"/>
  <c r="E8" i="125"/>
  <c r="J15" i="125"/>
  <c r="O17" i="24" s="1"/>
  <c r="J16" i="125"/>
  <c r="O18" i="24" s="1"/>
  <c r="J17" i="125"/>
  <c r="O19" i="24" s="1"/>
  <c r="J19" i="125"/>
  <c r="O21" i="24" s="1"/>
  <c r="J20" i="125"/>
  <c r="O22" i="24" s="1"/>
  <c r="J21" i="125"/>
  <c r="O23" i="24" s="1"/>
  <c r="J22" i="125"/>
  <c r="O24" i="24" s="1"/>
  <c r="J23" i="125"/>
  <c r="O25" i="24" s="1"/>
  <c r="J25" i="125"/>
  <c r="O27" i="24" s="1"/>
  <c r="J26" i="125"/>
  <c r="O28" i="24" s="1"/>
  <c r="J27" i="125"/>
  <c r="O29" i="24" s="1"/>
  <c r="J28" i="125"/>
  <c r="J30" i="125"/>
  <c r="J31" i="125"/>
  <c r="J32" i="125"/>
  <c r="O32" i="24" s="1"/>
  <c r="J37" i="125"/>
  <c r="J38" i="125"/>
  <c r="J39" i="125"/>
  <c r="O35" i="24" s="1"/>
  <c r="J40" i="125"/>
  <c r="O36" i="24" s="1"/>
  <c r="J46" i="125"/>
  <c r="O38" i="24" s="1"/>
  <c r="J48" i="125"/>
  <c r="O40" i="24" s="1"/>
  <c r="J49" i="125"/>
  <c r="O41" i="24" s="1"/>
  <c r="J50" i="125"/>
  <c r="O42" i="24" s="1"/>
  <c r="J51" i="125"/>
  <c r="O43" i="24" s="1"/>
  <c r="J52" i="125"/>
  <c r="O44" i="24" s="1"/>
  <c r="J53" i="125"/>
  <c r="O45" i="24" s="1"/>
  <c r="J55" i="125"/>
  <c r="O47" i="24" s="1"/>
  <c r="J56" i="125"/>
  <c r="O48" i="24" s="1"/>
  <c r="J57" i="125"/>
  <c r="O49" i="24" s="1"/>
  <c r="J58" i="125"/>
  <c r="O50" i="24" s="1"/>
  <c r="J59" i="125"/>
  <c r="J61" i="125"/>
  <c r="J62" i="125"/>
  <c r="J63" i="125"/>
  <c r="O53" i="24" s="1"/>
  <c r="J72" i="125"/>
  <c r="J73" i="125"/>
  <c r="J74" i="125"/>
  <c r="J75" i="125"/>
  <c r="J76" i="125"/>
  <c r="J77" i="125"/>
  <c r="J78" i="125"/>
  <c r="J79" i="125"/>
  <c r="J80" i="125"/>
  <c r="J81" i="125"/>
  <c r="J82" i="125"/>
  <c r="J83" i="125"/>
  <c r="J84" i="125"/>
  <c r="J85" i="125"/>
  <c r="J86" i="125"/>
  <c r="J87" i="125"/>
  <c r="J88" i="125"/>
  <c r="J89" i="125"/>
  <c r="J90" i="125"/>
  <c r="J91" i="125"/>
  <c r="F92" i="125"/>
  <c r="G92" i="125"/>
  <c r="H98" i="125"/>
  <c r="H99" i="125"/>
  <c r="H100" i="125"/>
  <c r="H101" i="125"/>
  <c r="H102" i="125"/>
  <c r="H103" i="125"/>
  <c r="H104" i="125"/>
  <c r="H105" i="125"/>
  <c r="H106" i="125"/>
  <c r="H107" i="125"/>
  <c r="H108" i="125"/>
  <c r="H109" i="125"/>
  <c r="H110" i="125"/>
  <c r="H111" i="125"/>
  <c r="H112" i="125"/>
  <c r="H113" i="125"/>
  <c r="H114" i="125"/>
  <c r="H115" i="125"/>
  <c r="H116" i="125"/>
  <c r="H117" i="125"/>
  <c r="F118" i="125"/>
  <c r="E156" i="125"/>
  <c r="F156" i="125"/>
  <c r="H156" i="125"/>
  <c r="E8" i="126"/>
  <c r="J15" i="126"/>
  <c r="M17" i="24" s="1"/>
  <c r="J16" i="126"/>
  <c r="M18" i="24" s="1"/>
  <c r="J17" i="126"/>
  <c r="J19" i="126"/>
  <c r="M21" i="24" s="1"/>
  <c r="J20" i="126"/>
  <c r="M22" i="24" s="1"/>
  <c r="J21" i="126"/>
  <c r="M23" i="24" s="1"/>
  <c r="J22" i="126"/>
  <c r="M24" i="24" s="1"/>
  <c r="J23" i="126"/>
  <c r="M25" i="24" s="1"/>
  <c r="J25" i="126"/>
  <c r="M27" i="24" s="1"/>
  <c r="J26" i="126"/>
  <c r="M28" i="24" s="1"/>
  <c r="J27" i="126"/>
  <c r="M29" i="24" s="1"/>
  <c r="J28" i="126"/>
  <c r="M30" i="24" s="1"/>
  <c r="J30" i="126"/>
  <c r="J31" i="126"/>
  <c r="J32" i="126"/>
  <c r="M32" i="24" s="1"/>
  <c r="J37" i="126"/>
  <c r="J38" i="126"/>
  <c r="M34" i="24" s="1"/>
  <c r="J39" i="126"/>
  <c r="M35" i="24" s="1"/>
  <c r="J40" i="126"/>
  <c r="M36" i="24" s="1"/>
  <c r="J46" i="126"/>
  <c r="M38" i="24" s="1"/>
  <c r="J48" i="126"/>
  <c r="J49" i="126"/>
  <c r="M41" i="24" s="1"/>
  <c r="J50" i="126"/>
  <c r="M42" i="24" s="1"/>
  <c r="J51" i="126"/>
  <c r="M43" i="24" s="1"/>
  <c r="J52" i="126"/>
  <c r="M44" i="24" s="1"/>
  <c r="J53" i="126"/>
  <c r="M45" i="24" s="1"/>
  <c r="J55" i="126"/>
  <c r="M47" i="24" s="1"/>
  <c r="J56" i="126"/>
  <c r="M48" i="24" s="1"/>
  <c r="J57" i="126"/>
  <c r="M49" i="24" s="1"/>
  <c r="J58" i="126"/>
  <c r="M50" i="24" s="1"/>
  <c r="J59" i="126"/>
  <c r="M51" i="24" s="1"/>
  <c r="J61" i="126"/>
  <c r="J62" i="126"/>
  <c r="J63" i="126"/>
  <c r="J72" i="126"/>
  <c r="J73" i="126"/>
  <c r="J74" i="126"/>
  <c r="J75" i="126"/>
  <c r="J76" i="126"/>
  <c r="J77" i="126"/>
  <c r="J78" i="126"/>
  <c r="J79" i="126"/>
  <c r="J80" i="126"/>
  <c r="J81" i="126"/>
  <c r="J82" i="126"/>
  <c r="J83" i="126"/>
  <c r="J84" i="126"/>
  <c r="J85" i="126"/>
  <c r="J86" i="126"/>
  <c r="J87" i="126"/>
  <c r="J88" i="126"/>
  <c r="J89" i="126"/>
  <c r="J90" i="126"/>
  <c r="J91" i="126"/>
  <c r="F92" i="126"/>
  <c r="G92" i="126"/>
  <c r="H98" i="126"/>
  <c r="H99" i="126"/>
  <c r="H100" i="126"/>
  <c r="H101" i="126"/>
  <c r="H102" i="126"/>
  <c r="H103" i="126"/>
  <c r="H104" i="126"/>
  <c r="H105" i="126"/>
  <c r="H106" i="126"/>
  <c r="H107" i="126"/>
  <c r="H108" i="126"/>
  <c r="H109" i="126"/>
  <c r="H110" i="126"/>
  <c r="H111" i="126"/>
  <c r="H112" i="126"/>
  <c r="H113" i="126"/>
  <c r="H114" i="126"/>
  <c r="H115" i="126"/>
  <c r="H116" i="126"/>
  <c r="H117" i="126"/>
  <c r="F118" i="126"/>
  <c r="E156" i="126"/>
  <c r="F156" i="126"/>
  <c r="H156" i="126"/>
  <c r="E8" i="128"/>
  <c r="J15" i="128"/>
  <c r="J16" i="128"/>
  <c r="J17" i="128"/>
  <c r="K19" i="24" s="1"/>
  <c r="J19" i="128"/>
  <c r="K21" i="24" s="1"/>
  <c r="J20" i="128"/>
  <c r="K22" i="24" s="1"/>
  <c r="J21" i="128"/>
  <c r="K23" i="24" s="1"/>
  <c r="J22" i="128"/>
  <c r="K24" i="24" s="1"/>
  <c r="J23" i="128"/>
  <c r="K25" i="24" s="1"/>
  <c r="J25" i="128"/>
  <c r="K27" i="24" s="1"/>
  <c r="J26" i="128"/>
  <c r="K28" i="24" s="1"/>
  <c r="J27" i="128"/>
  <c r="K29" i="24" s="1"/>
  <c r="J28" i="128"/>
  <c r="K30" i="24" s="1"/>
  <c r="J30" i="128"/>
  <c r="J31" i="128"/>
  <c r="K31" i="24" s="1"/>
  <c r="J32" i="128"/>
  <c r="K32" i="24" s="1"/>
  <c r="J37" i="128"/>
  <c r="J38" i="128"/>
  <c r="J39" i="128"/>
  <c r="K35" i="24" s="1"/>
  <c r="J40" i="128"/>
  <c r="K36" i="24" s="1"/>
  <c r="J46" i="128"/>
  <c r="K38" i="24" s="1"/>
  <c r="J48" i="128"/>
  <c r="K40" i="24" s="1"/>
  <c r="J49" i="128"/>
  <c r="J50" i="128"/>
  <c r="K42" i="24" s="1"/>
  <c r="J51" i="128"/>
  <c r="K43" i="24" s="1"/>
  <c r="J52" i="128"/>
  <c r="K44" i="24" s="1"/>
  <c r="J53" i="128"/>
  <c r="K45" i="24" s="1"/>
  <c r="J55" i="128"/>
  <c r="K47" i="24" s="1"/>
  <c r="J56" i="128"/>
  <c r="K48" i="24" s="1"/>
  <c r="J57" i="128"/>
  <c r="K49" i="24" s="1"/>
  <c r="J58" i="128"/>
  <c r="K50" i="24" s="1"/>
  <c r="J59" i="128"/>
  <c r="K51" i="24" s="1"/>
  <c r="J61" i="128"/>
  <c r="J62" i="128"/>
  <c r="K52" i="24" s="1"/>
  <c r="J63" i="128"/>
  <c r="K53" i="24" s="1"/>
  <c r="J72" i="128"/>
  <c r="J73" i="128"/>
  <c r="J74" i="128"/>
  <c r="J75" i="128"/>
  <c r="J76" i="128"/>
  <c r="J77" i="128"/>
  <c r="J78" i="128"/>
  <c r="J79" i="128"/>
  <c r="J80" i="128"/>
  <c r="J81" i="128"/>
  <c r="J82" i="128"/>
  <c r="J83" i="128"/>
  <c r="J84" i="128"/>
  <c r="J85" i="128"/>
  <c r="J86" i="128"/>
  <c r="J87" i="128"/>
  <c r="J88" i="128"/>
  <c r="J89" i="128"/>
  <c r="J90" i="128"/>
  <c r="J91" i="128"/>
  <c r="F92" i="128"/>
  <c r="G92" i="128"/>
  <c r="H98" i="128"/>
  <c r="H99" i="128"/>
  <c r="H100" i="128"/>
  <c r="H101" i="128"/>
  <c r="H102" i="128"/>
  <c r="H103" i="128"/>
  <c r="H104" i="128"/>
  <c r="H105" i="128"/>
  <c r="H106" i="128"/>
  <c r="H107" i="128"/>
  <c r="H108" i="128"/>
  <c r="H109" i="128"/>
  <c r="H110" i="128"/>
  <c r="H111" i="128"/>
  <c r="H112" i="128"/>
  <c r="H113" i="128"/>
  <c r="H114" i="128"/>
  <c r="H115" i="128"/>
  <c r="H116" i="128"/>
  <c r="H117" i="128"/>
  <c r="F118" i="128"/>
  <c r="E156" i="128"/>
  <c r="F156" i="128"/>
  <c r="H156" i="128"/>
  <c r="E8" i="130"/>
  <c r="J15" i="130"/>
  <c r="J16" i="130"/>
  <c r="J18" i="24" s="1"/>
  <c r="J17" i="130"/>
  <c r="J19" i="24" s="1"/>
  <c r="J19" i="130"/>
  <c r="J21" i="24" s="1"/>
  <c r="J20" i="130"/>
  <c r="J22" i="24" s="1"/>
  <c r="J21" i="130"/>
  <c r="J22" i="130"/>
  <c r="J24" i="24" s="1"/>
  <c r="J23" i="130"/>
  <c r="J25" i="24" s="1"/>
  <c r="J25" i="130"/>
  <c r="J27" i="24" s="1"/>
  <c r="J26" i="130"/>
  <c r="J28" i="24" s="1"/>
  <c r="J27" i="130"/>
  <c r="J29" i="24" s="1"/>
  <c r="J28" i="130"/>
  <c r="J30" i="24" s="1"/>
  <c r="J30" i="130"/>
  <c r="J31" i="130"/>
  <c r="J32" i="130"/>
  <c r="J32" i="24" s="1"/>
  <c r="J37" i="130"/>
  <c r="J38" i="130"/>
  <c r="J39" i="130"/>
  <c r="J35" i="24" s="1"/>
  <c r="J40" i="130"/>
  <c r="J36" i="24" s="1"/>
  <c r="J46" i="130"/>
  <c r="J38" i="24"/>
  <c r="J46" i="134"/>
  <c r="E38" i="24" s="1"/>
  <c r="J46" i="132"/>
  <c r="G38" i="24" s="1"/>
  <c r="J46" i="131"/>
  <c r="I38" i="24" s="1"/>
  <c r="J48" i="130"/>
  <c r="J40" i="24" s="1"/>
  <c r="J49" i="130"/>
  <c r="J41" i="24" s="1"/>
  <c r="J50" i="130"/>
  <c r="J51" i="130"/>
  <c r="J43" i="24" s="1"/>
  <c r="J52" i="130"/>
  <c r="J44" i="24" s="1"/>
  <c r="J55" i="130"/>
  <c r="J47" i="24" s="1"/>
  <c r="J56" i="130"/>
  <c r="J48" i="24" s="1"/>
  <c r="J57" i="130"/>
  <c r="J49" i="24" s="1"/>
  <c r="J57" i="134"/>
  <c r="E49" i="24" s="1"/>
  <c r="J57" i="132"/>
  <c r="G49" i="24" s="1"/>
  <c r="J57" i="131"/>
  <c r="I49" i="24" s="1"/>
  <c r="J58" i="130"/>
  <c r="J50" i="24" s="1"/>
  <c r="J58" i="134"/>
  <c r="E50" i="24" s="1"/>
  <c r="J58" i="132"/>
  <c r="G50" i="24" s="1"/>
  <c r="J58" i="131"/>
  <c r="I50" i="24" s="1"/>
  <c r="J59" i="130"/>
  <c r="J51" i="24" s="1"/>
  <c r="J59" i="134"/>
  <c r="E51" i="24" s="1"/>
  <c r="J59" i="132"/>
  <c r="G51" i="24" s="1"/>
  <c r="J59" i="131"/>
  <c r="I51" i="24" s="1"/>
  <c r="O51" i="24"/>
  <c r="J61" i="130"/>
  <c r="J62" i="130"/>
  <c r="J52" i="24" s="1"/>
  <c r="J63" i="130"/>
  <c r="J53" i="24" s="1"/>
  <c r="J72" i="130"/>
  <c r="J73" i="130"/>
  <c r="J74" i="130"/>
  <c r="J75" i="130"/>
  <c r="J76" i="130"/>
  <c r="J77" i="130"/>
  <c r="J78" i="130"/>
  <c r="J79" i="130"/>
  <c r="J80" i="130"/>
  <c r="J81" i="130"/>
  <c r="J82" i="130"/>
  <c r="J83" i="130"/>
  <c r="J84" i="130"/>
  <c r="J85" i="130"/>
  <c r="J86" i="130"/>
  <c r="J87" i="130"/>
  <c r="J88" i="130"/>
  <c r="J89" i="130"/>
  <c r="J90" i="130"/>
  <c r="J91" i="130"/>
  <c r="F92" i="130"/>
  <c r="G92" i="130"/>
  <c r="H98" i="130"/>
  <c r="H99" i="130"/>
  <c r="H100" i="130"/>
  <c r="H101" i="130"/>
  <c r="H102" i="130"/>
  <c r="H103" i="130"/>
  <c r="H104" i="130"/>
  <c r="H105" i="130"/>
  <c r="H106" i="130"/>
  <c r="H107" i="130"/>
  <c r="H108" i="130"/>
  <c r="H109" i="130"/>
  <c r="H110" i="130"/>
  <c r="H111" i="130"/>
  <c r="H112" i="130"/>
  <c r="H113" i="130"/>
  <c r="H114" i="130"/>
  <c r="H115" i="130"/>
  <c r="H116" i="130"/>
  <c r="H117" i="130"/>
  <c r="F118" i="130"/>
  <c r="E156" i="130"/>
  <c r="F156" i="130"/>
  <c r="H156" i="130"/>
  <c r="E8" i="131"/>
  <c r="J15" i="131"/>
  <c r="I17" i="24" s="1"/>
  <c r="J16" i="131"/>
  <c r="J17" i="131"/>
  <c r="I19" i="24" s="1"/>
  <c r="J19" i="131"/>
  <c r="I21" i="24" s="1"/>
  <c r="J20" i="131"/>
  <c r="I22" i="24" s="1"/>
  <c r="J21" i="131"/>
  <c r="I23" i="24" s="1"/>
  <c r="J22" i="131"/>
  <c r="J23" i="131"/>
  <c r="I25" i="24" s="1"/>
  <c r="J25" i="131"/>
  <c r="I27" i="24" s="1"/>
  <c r="J26" i="131"/>
  <c r="I28" i="24" s="1"/>
  <c r="J27" i="131"/>
  <c r="I29" i="24" s="1"/>
  <c r="J28" i="131"/>
  <c r="I30" i="24" s="1"/>
  <c r="J30" i="131"/>
  <c r="J31" i="131"/>
  <c r="J32" i="131"/>
  <c r="I32" i="24" s="1"/>
  <c r="J37" i="131"/>
  <c r="J38" i="131"/>
  <c r="J39" i="131"/>
  <c r="I35" i="24" s="1"/>
  <c r="J40" i="131"/>
  <c r="I36" i="24" s="1"/>
  <c r="J48" i="131"/>
  <c r="I40" i="24" s="1"/>
  <c r="J49" i="131"/>
  <c r="J50" i="131"/>
  <c r="I42" i="24" s="1"/>
  <c r="J51" i="131"/>
  <c r="I43" i="24" s="1"/>
  <c r="J52" i="131"/>
  <c r="I44" i="24" s="1"/>
  <c r="J53" i="131"/>
  <c r="I45" i="24" s="1"/>
  <c r="J55" i="131"/>
  <c r="I47" i="24" s="1"/>
  <c r="J56" i="131"/>
  <c r="I48" i="24" s="1"/>
  <c r="J61" i="131"/>
  <c r="J62" i="131"/>
  <c r="J63" i="131"/>
  <c r="I53" i="24" s="1"/>
  <c r="J72" i="131"/>
  <c r="J73" i="131"/>
  <c r="J74" i="131"/>
  <c r="J75" i="131"/>
  <c r="J76" i="131"/>
  <c r="J77" i="131"/>
  <c r="J78" i="131"/>
  <c r="J79" i="131"/>
  <c r="J80" i="131"/>
  <c r="J81" i="131"/>
  <c r="J82" i="131"/>
  <c r="J83" i="131"/>
  <c r="J84" i="131"/>
  <c r="J85" i="131"/>
  <c r="J86" i="131"/>
  <c r="J87" i="131"/>
  <c r="J88" i="131"/>
  <c r="J89" i="131"/>
  <c r="J90" i="131"/>
  <c r="J91" i="131"/>
  <c r="F92" i="131"/>
  <c r="G92" i="131"/>
  <c r="H98" i="131"/>
  <c r="H99" i="131"/>
  <c r="H100" i="131"/>
  <c r="H101" i="131"/>
  <c r="H102" i="131"/>
  <c r="H103" i="131"/>
  <c r="H104" i="131"/>
  <c r="H105" i="131"/>
  <c r="H106" i="131"/>
  <c r="H107" i="131"/>
  <c r="H108" i="131"/>
  <c r="H109" i="131"/>
  <c r="H110" i="131"/>
  <c r="H111" i="131"/>
  <c r="H112" i="131"/>
  <c r="H113" i="131"/>
  <c r="H114" i="131"/>
  <c r="H115" i="131"/>
  <c r="H116" i="131"/>
  <c r="H117" i="131"/>
  <c r="F118" i="131"/>
  <c r="E156" i="131"/>
  <c r="F156" i="131"/>
  <c r="H156" i="131"/>
  <c r="J15" i="132"/>
  <c r="G17" i="24" s="1"/>
  <c r="J16" i="132"/>
  <c r="G18" i="24" s="1"/>
  <c r="J17" i="132"/>
  <c r="G19" i="24" s="1"/>
  <c r="J19" i="132"/>
  <c r="G21" i="24" s="1"/>
  <c r="J20" i="132"/>
  <c r="G22" i="24" s="1"/>
  <c r="J21" i="132"/>
  <c r="G23" i="24" s="1"/>
  <c r="J22" i="132"/>
  <c r="G24" i="24" s="1"/>
  <c r="J23" i="132"/>
  <c r="G25" i="24" s="1"/>
  <c r="J25" i="132"/>
  <c r="G27" i="24" s="1"/>
  <c r="J26" i="132"/>
  <c r="G28" i="24" s="1"/>
  <c r="J27" i="132"/>
  <c r="G29" i="24" s="1"/>
  <c r="J28" i="132"/>
  <c r="G30" i="24" s="1"/>
  <c r="J30" i="132"/>
  <c r="J31" i="132"/>
  <c r="G31" i="24" s="1"/>
  <c r="J32" i="132"/>
  <c r="G32" i="24" s="1"/>
  <c r="J37" i="132"/>
  <c r="J38" i="132"/>
  <c r="J39" i="132"/>
  <c r="G35" i="24" s="1"/>
  <c r="J40" i="132"/>
  <c r="G36" i="24" s="1"/>
  <c r="J48" i="132"/>
  <c r="G40" i="24" s="1"/>
  <c r="J49" i="132"/>
  <c r="G41" i="24" s="1"/>
  <c r="J50" i="132"/>
  <c r="G42" i="24" s="1"/>
  <c r="J51" i="132"/>
  <c r="G43" i="24" s="1"/>
  <c r="J52" i="132"/>
  <c r="G44" i="24" s="1"/>
  <c r="J53" i="132"/>
  <c r="G45" i="24" s="1"/>
  <c r="J55" i="132"/>
  <c r="G47" i="24" s="1"/>
  <c r="J56" i="132"/>
  <c r="G48" i="24" s="1"/>
  <c r="J61" i="132"/>
  <c r="J62" i="132"/>
  <c r="G52" i="24" s="1"/>
  <c r="J63" i="132"/>
  <c r="G53" i="24" s="1"/>
  <c r="J72" i="132"/>
  <c r="J73" i="132"/>
  <c r="J74" i="132"/>
  <c r="J75" i="132"/>
  <c r="J76" i="132"/>
  <c r="J77" i="132"/>
  <c r="J78" i="132"/>
  <c r="J79" i="132"/>
  <c r="J80" i="132"/>
  <c r="J81" i="132"/>
  <c r="J82" i="132"/>
  <c r="J83" i="132"/>
  <c r="J84" i="132"/>
  <c r="J85" i="132"/>
  <c r="J86" i="132"/>
  <c r="J87" i="132"/>
  <c r="J88" i="132"/>
  <c r="J89" i="132"/>
  <c r="J90" i="132"/>
  <c r="J91" i="132"/>
  <c r="F92" i="132"/>
  <c r="G92" i="132"/>
  <c r="H98" i="132"/>
  <c r="H99" i="132"/>
  <c r="H100" i="132"/>
  <c r="H101" i="132"/>
  <c r="H102" i="132"/>
  <c r="H103" i="132"/>
  <c r="H104" i="132"/>
  <c r="H105" i="132"/>
  <c r="H106" i="132"/>
  <c r="H107" i="132"/>
  <c r="H108" i="132"/>
  <c r="H109" i="132"/>
  <c r="H110" i="132"/>
  <c r="H111" i="132"/>
  <c r="H112" i="132"/>
  <c r="H113" i="132"/>
  <c r="H114" i="132"/>
  <c r="H115" i="132"/>
  <c r="H116" i="132"/>
  <c r="H117" i="132"/>
  <c r="F118" i="132"/>
  <c r="E156" i="132"/>
  <c r="F156" i="132"/>
  <c r="H156" i="132"/>
  <c r="E8" i="134"/>
  <c r="J15" i="134"/>
  <c r="J16" i="134"/>
  <c r="E18" i="24" s="1"/>
  <c r="J17" i="134"/>
  <c r="E19" i="24" s="1"/>
  <c r="J19" i="134"/>
  <c r="E21" i="24" s="1"/>
  <c r="J20" i="134"/>
  <c r="E22" i="24" s="1"/>
  <c r="J21" i="134"/>
  <c r="E23" i="24" s="1"/>
  <c r="J22" i="134"/>
  <c r="E24" i="24" s="1"/>
  <c r="I24" i="24"/>
  <c r="J23" i="134"/>
  <c r="E25" i="24" s="1"/>
  <c r="J25" i="134"/>
  <c r="E27" i="24" s="1"/>
  <c r="J26" i="134"/>
  <c r="E28" i="24" s="1"/>
  <c r="J27" i="134"/>
  <c r="E29" i="24" s="1"/>
  <c r="J28" i="134"/>
  <c r="E30" i="24" s="1"/>
  <c r="J30" i="134"/>
  <c r="J31" i="134"/>
  <c r="J32" i="134"/>
  <c r="E32" i="24" s="1"/>
  <c r="J37" i="134"/>
  <c r="J38" i="134"/>
  <c r="J39" i="134"/>
  <c r="E35" i="24" s="1"/>
  <c r="J40" i="134"/>
  <c r="E36" i="24" s="1"/>
  <c r="J48" i="134"/>
  <c r="E40" i="24" s="1"/>
  <c r="J49" i="134"/>
  <c r="E41" i="24" s="1"/>
  <c r="J50" i="134"/>
  <c r="E42" i="24" s="1"/>
  <c r="J51" i="134"/>
  <c r="E43" i="24" s="1"/>
  <c r="J52" i="134"/>
  <c r="E44" i="24" s="1"/>
  <c r="J53" i="134"/>
  <c r="E45" i="24" s="1"/>
  <c r="J55" i="134"/>
  <c r="E47" i="24" s="1"/>
  <c r="J56" i="134"/>
  <c r="E48" i="24" s="1"/>
  <c r="J61" i="134"/>
  <c r="J62" i="134"/>
  <c r="J63" i="134"/>
  <c r="E53" i="24" s="1"/>
  <c r="J72" i="134"/>
  <c r="J73" i="134"/>
  <c r="J74" i="134"/>
  <c r="J75" i="134"/>
  <c r="J76" i="134"/>
  <c r="J77" i="134"/>
  <c r="J78" i="134"/>
  <c r="J79" i="134"/>
  <c r="J80" i="134"/>
  <c r="J81" i="134"/>
  <c r="J82" i="134"/>
  <c r="J83" i="134"/>
  <c r="J84" i="134"/>
  <c r="J85" i="134"/>
  <c r="J86" i="134"/>
  <c r="J87" i="134"/>
  <c r="J88" i="134"/>
  <c r="J89" i="134"/>
  <c r="J90" i="134"/>
  <c r="J91" i="134"/>
  <c r="F92" i="134"/>
  <c r="G92" i="134"/>
  <c r="H98" i="134"/>
  <c r="H99" i="134"/>
  <c r="H100" i="134"/>
  <c r="H101" i="134"/>
  <c r="H102" i="134"/>
  <c r="H103" i="134"/>
  <c r="H104" i="134"/>
  <c r="H105" i="134"/>
  <c r="H106" i="134"/>
  <c r="H107" i="134"/>
  <c r="H108" i="134"/>
  <c r="H109" i="134"/>
  <c r="H110" i="134"/>
  <c r="H111" i="134"/>
  <c r="H112" i="134"/>
  <c r="H113" i="134"/>
  <c r="H114" i="134"/>
  <c r="H115" i="134"/>
  <c r="H116" i="134"/>
  <c r="H117" i="134"/>
  <c r="F118" i="134"/>
  <c r="E156" i="134"/>
  <c r="F156" i="134"/>
  <c r="H156" i="134"/>
  <c r="K18" i="24"/>
  <c r="P19" i="24"/>
  <c r="Q19" i="24"/>
  <c r="J23" i="24"/>
  <c r="M53" i="24"/>
  <c r="O30" i="24"/>
  <c r="Q43" i="24"/>
  <c r="P43" i="24"/>
  <c r="E60" i="24"/>
  <c r="O60" i="24"/>
  <c r="G62" i="24"/>
  <c r="P63" i="24"/>
  <c r="Q63" i="24"/>
  <c r="E61" i="24"/>
  <c r="O62" i="24"/>
  <c r="J62" i="24"/>
  <c r="J63" i="24"/>
  <c r="O65" i="24"/>
  <c r="P65" i="24"/>
  <c r="P66" i="24"/>
  <c r="Q66" i="24"/>
  <c r="E67" i="24"/>
  <c r="G67" i="24"/>
  <c r="I67" i="24"/>
  <c r="I69" i="24"/>
  <c r="O69" i="24"/>
  <c r="P69" i="24"/>
  <c r="G24" i="6"/>
  <c r="F14" i="43" s="1"/>
  <c r="G36" i="6"/>
  <c r="F15" i="43" s="1"/>
  <c r="I25" i="122"/>
  <c r="I127" i="115"/>
  <c r="J69" i="24" s="1"/>
  <c r="R24" i="30"/>
  <c r="P24" i="30"/>
  <c r="N32" i="30"/>
  <c r="G54" i="30"/>
  <c r="M52" i="24" l="1"/>
  <c r="C32" i="30"/>
  <c r="T31" i="30"/>
  <c r="K38" i="30"/>
  <c r="N44" i="109"/>
  <c r="M44" i="109"/>
  <c r="K42" i="109"/>
  <c r="S43" i="109"/>
  <c r="R44" i="109"/>
  <c r="H44" i="109"/>
  <c r="Q44" i="109"/>
  <c r="K43" i="109"/>
  <c r="G44" i="109"/>
  <c r="F44" i="109"/>
  <c r="P44" i="109"/>
  <c r="E44" i="109"/>
  <c r="O44" i="109"/>
  <c r="D44" i="109"/>
  <c r="J92" i="124"/>
  <c r="P54" i="24" s="1"/>
  <c r="P34" i="24"/>
  <c r="P31" i="24"/>
  <c r="J92" i="125"/>
  <c r="O54" i="24" s="1"/>
  <c r="J92" i="126"/>
  <c r="M54" i="24" s="1"/>
  <c r="E31" i="24"/>
  <c r="E52" i="24"/>
  <c r="K60" i="30"/>
  <c r="Q58" i="30"/>
  <c r="AD57" i="148"/>
  <c r="F58" i="30"/>
  <c r="J57" i="148"/>
  <c r="I57" i="148"/>
  <c r="O57" i="30"/>
  <c r="AA56" i="148"/>
  <c r="Z56" i="148"/>
  <c r="D57" i="30"/>
  <c r="F56" i="148"/>
  <c r="E56" i="148"/>
  <c r="H54" i="30"/>
  <c r="N53" i="148"/>
  <c r="M53" i="148"/>
  <c r="O53" i="30"/>
  <c r="AA52" i="148"/>
  <c r="Z52" i="148"/>
  <c r="G53" i="30"/>
  <c r="L52" i="148"/>
  <c r="K52" i="148"/>
  <c r="Z45" i="148"/>
  <c r="O46" i="30"/>
  <c r="AA45" i="148"/>
  <c r="G53" i="148"/>
  <c r="H53" i="148"/>
  <c r="P45" i="30"/>
  <c r="AC44" i="148"/>
  <c r="AB44" i="148"/>
  <c r="H35" i="30"/>
  <c r="N34" i="148"/>
  <c r="M34" i="148"/>
  <c r="W30" i="148"/>
  <c r="V30" i="148"/>
  <c r="D31" i="30"/>
  <c r="F30" i="148"/>
  <c r="E30" i="148"/>
  <c r="O24" i="30"/>
  <c r="AA23" i="148"/>
  <c r="Z23" i="148"/>
  <c r="C24" i="30"/>
  <c r="C23" i="148"/>
  <c r="M23" i="30"/>
  <c r="M25" i="30" s="1"/>
  <c r="W22" i="148"/>
  <c r="V22" i="148"/>
  <c r="D23" i="30"/>
  <c r="F22" i="148"/>
  <c r="E22" i="148"/>
  <c r="P58" i="30"/>
  <c r="AC57" i="148"/>
  <c r="AB57" i="148"/>
  <c r="E57" i="148"/>
  <c r="F57" i="148"/>
  <c r="N57" i="30"/>
  <c r="N59" i="30" s="1"/>
  <c r="Y56" i="148"/>
  <c r="X56" i="148"/>
  <c r="C57" i="30"/>
  <c r="C56" i="148"/>
  <c r="C58" i="148" s="1"/>
  <c r="L53" i="148"/>
  <c r="K53" i="148"/>
  <c r="N53" i="30"/>
  <c r="Y52" i="148"/>
  <c r="X52" i="148"/>
  <c r="F54" i="30"/>
  <c r="J53" i="148"/>
  <c r="I53" i="148"/>
  <c r="Y45" i="148"/>
  <c r="X45" i="148"/>
  <c r="N46" i="30"/>
  <c r="E53" i="30"/>
  <c r="H52" i="148"/>
  <c r="G52" i="148"/>
  <c r="O45" i="30"/>
  <c r="AA44" i="148"/>
  <c r="Z44" i="148"/>
  <c r="G45" i="30"/>
  <c r="K44" i="148"/>
  <c r="L44" i="148"/>
  <c r="R36" i="30"/>
  <c r="AI35" i="148"/>
  <c r="AH35" i="148"/>
  <c r="E36" i="30"/>
  <c r="H35" i="148"/>
  <c r="G35" i="148"/>
  <c r="P36" i="30"/>
  <c r="P37" i="30" s="1"/>
  <c r="I17" i="41" s="1"/>
  <c r="AB35" i="148"/>
  <c r="AC35" i="148"/>
  <c r="G35" i="30"/>
  <c r="L34" i="148"/>
  <c r="K34" i="148"/>
  <c r="R31" i="30"/>
  <c r="AI30" i="148"/>
  <c r="AH30" i="148"/>
  <c r="L31" i="30"/>
  <c r="U30" i="148"/>
  <c r="T30" i="148"/>
  <c r="C31" i="30"/>
  <c r="C33" i="30" s="1"/>
  <c r="C30" i="148"/>
  <c r="C32" i="148" s="1"/>
  <c r="N24" i="30"/>
  <c r="Y23" i="148"/>
  <c r="X23" i="148"/>
  <c r="E24" i="30"/>
  <c r="H23" i="148"/>
  <c r="G23" i="148"/>
  <c r="L23" i="30"/>
  <c r="U22" i="148"/>
  <c r="T22" i="148"/>
  <c r="C23" i="30"/>
  <c r="D22" i="148"/>
  <c r="C22" i="148"/>
  <c r="Q35" i="30"/>
  <c r="AD34" i="148"/>
  <c r="O58" i="30"/>
  <c r="Z57" i="148"/>
  <c r="AA57" i="148"/>
  <c r="M57" i="30"/>
  <c r="W56" i="148"/>
  <c r="V56" i="148"/>
  <c r="T54" i="30"/>
  <c r="AM53" i="148"/>
  <c r="C54" i="30"/>
  <c r="C53" i="148"/>
  <c r="M54" i="30"/>
  <c r="W53" i="148"/>
  <c r="V53" i="148"/>
  <c r="F53" i="30"/>
  <c r="I52" i="148"/>
  <c r="I54" i="148" s="1"/>
  <c r="J52" i="148"/>
  <c r="W45" i="148"/>
  <c r="M46" i="30"/>
  <c r="V45" i="148"/>
  <c r="G45" i="148"/>
  <c r="E46" i="30"/>
  <c r="H45" i="148"/>
  <c r="N45" i="30"/>
  <c r="Y44" i="148"/>
  <c r="X44" i="148"/>
  <c r="F45" i="30"/>
  <c r="J44" i="148"/>
  <c r="I44" i="148"/>
  <c r="O36" i="30"/>
  <c r="AA35" i="148"/>
  <c r="Z35" i="148"/>
  <c r="D36" i="30"/>
  <c r="F35" i="148"/>
  <c r="E35" i="148"/>
  <c r="P35" i="30"/>
  <c r="AC34" i="148"/>
  <c r="AB34" i="148"/>
  <c r="F35" i="30"/>
  <c r="J34" i="148"/>
  <c r="I34" i="148"/>
  <c r="E32" i="30"/>
  <c r="H31" i="148"/>
  <c r="G31" i="148"/>
  <c r="Q31" i="30"/>
  <c r="AD30" i="148"/>
  <c r="H31" i="30"/>
  <c r="N30" i="148"/>
  <c r="M30" i="148"/>
  <c r="E31" i="30"/>
  <c r="G30" i="148"/>
  <c r="H30" i="148"/>
  <c r="M24" i="30"/>
  <c r="W23" i="148"/>
  <c r="V23" i="148"/>
  <c r="T23" i="30"/>
  <c r="AM22" i="148"/>
  <c r="J23" i="30"/>
  <c r="P22" i="148"/>
  <c r="P24" i="148" s="1"/>
  <c r="AI31" i="148"/>
  <c r="AH31" i="148"/>
  <c r="X57" i="148"/>
  <c r="Y57" i="148"/>
  <c r="J58" i="30"/>
  <c r="P57" i="148"/>
  <c r="L57" i="30"/>
  <c r="U56" i="148"/>
  <c r="T56" i="148"/>
  <c r="R54" i="30"/>
  <c r="AI53" i="148"/>
  <c r="AH53" i="148"/>
  <c r="O54" i="30"/>
  <c r="AA53" i="148"/>
  <c r="Z53" i="148"/>
  <c r="M53" i="30"/>
  <c r="M55" i="30" s="1"/>
  <c r="W52" i="148"/>
  <c r="V52" i="148"/>
  <c r="D54" i="30"/>
  <c r="F53" i="148"/>
  <c r="E53" i="148"/>
  <c r="L46" i="30"/>
  <c r="U45" i="148"/>
  <c r="T45" i="148"/>
  <c r="AM45" i="148"/>
  <c r="T46" i="30"/>
  <c r="M45" i="30"/>
  <c r="V44" i="148"/>
  <c r="W44" i="148"/>
  <c r="E45" i="30"/>
  <c r="H44" i="148"/>
  <c r="G44" i="148"/>
  <c r="G46" i="148" s="1"/>
  <c r="Y35" i="148"/>
  <c r="X35" i="148"/>
  <c r="D35" i="148"/>
  <c r="C35" i="148"/>
  <c r="O35" i="30"/>
  <c r="AA34" i="148"/>
  <c r="Z34" i="148"/>
  <c r="E35" i="30"/>
  <c r="E37" i="30" s="1"/>
  <c r="H34" i="148"/>
  <c r="G34" i="148"/>
  <c r="L32" i="30"/>
  <c r="L33" i="30" s="1"/>
  <c r="U31" i="148"/>
  <c r="T31" i="148"/>
  <c r="P32" i="30"/>
  <c r="AC31" i="148"/>
  <c r="AB31" i="148"/>
  <c r="G32" i="30"/>
  <c r="K31" i="148"/>
  <c r="L31" i="148"/>
  <c r="J31" i="30"/>
  <c r="P30" i="148"/>
  <c r="L24" i="30"/>
  <c r="U23" i="148"/>
  <c r="T23" i="148"/>
  <c r="R23" i="30"/>
  <c r="R25" i="30" s="1"/>
  <c r="AI22" i="148"/>
  <c r="AH22" i="148"/>
  <c r="H23" i="30"/>
  <c r="N22" i="148"/>
  <c r="M22" i="148"/>
  <c r="G46" i="30"/>
  <c r="L45" i="148"/>
  <c r="K45" i="148"/>
  <c r="E105" i="105"/>
  <c r="M58" i="30"/>
  <c r="W57" i="148"/>
  <c r="V57" i="148"/>
  <c r="T57" i="30"/>
  <c r="T59" i="30" s="1"/>
  <c r="M17" i="96" s="1"/>
  <c r="O18" i="20" s="1"/>
  <c r="AM56" i="148"/>
  <c r="AM58" i="148" s="1"/>
  <c r="J57" i="30"/>
  <c r="P56" i="148"/>
  <c r="Q54" i="30"/>
  <c r="AD53" i="148"/>
  <c r="T53" i="30"/>
  <c r="AM52" i="148"/>
  <c r="AM54" i="148" s="1"/>
  <c r="L53" i="30"/>
  <c r="T52" i="148"/>
  <c r="U52" i="148"/>
  <c r="F52" i="148"/>
  <c r="E52" i="148"/>
  <c r="E54" i="148" s="1"/>
  <c r="H46" i="30"/>
  <c r="N45" i="148"/>
  <c r="M45" i="148"/>
  <c r="T45" i="30"/>
  <c r="AM44" i="148"/>
  <c r="L45" i="30"/>
  <c r="U44" i="148"/>
  <c r="T44" i="148"/>
  <c r="F45" i="148"/>
  <c r="E45" i="148"/>
  <c r="D46" i="30"/>
  <c r="M36" i="30"/>
  <c r="W35" i="148"/>
  <c r="V35" i="148"/>
  <c r="L35" i="148"/>
  <c r="K35" i="148"/>
  <c r="N35" i="30"/>
  <c r="N37" i="30" s="1"/>
  <c r="Y34" i="148"/>
  <c r="X34" i="148"/>
  <c r="D35" i="30"/>
  <c r="F34" i="148"/>
  <c r="E34" i="148"/>
  <c r="E36" i="148" s="1"/>
  <c r="Q32" i="30"/>
  <c r="AD31" i="148"/>
  <c r="P31" i="30"/>
  <c r="AC30" i="148"/>
  <c r="AB30" i="148"/>
  <c r="AB32" i="148" s="1"/>
  <c r="G31" i="30"/>
  <c r="L30" i="148"/>
  <c r="K30" i="148"/>
  <c r="T24" i="30"/>
  <c r="AM23" i="148"/>
  <c r="J24" i="30"/>
  <c r="P23" i="148"/>
  <c r="Q23" i="30"/>
  <c r="AD22" i="148"/>
  <c r="G23" i="30"/>
  <c r="L22" i="148"/>
  <c r="K22" i="148"/>
  <c r="N31" i="148"/>
  <c r="M31" i="148"/>
  <c r="H32" i="30"/>
  <c r="L58" i="30"/>
  <c r="U57" i="148"/>
  <c r="T57" i="148"/>
  <c r="R57" i="30"/>
  <c r="AI56" i="148"/>
  <c r="AH56" i="148"/>
  <c r="H57" i="30"/>
  <c r="N56" i="148"/>
  <c r="M56" i="148"/>
  <c r="M58" i="148" s="1"/>
  <c r="P54" i="30"/>
  <c r="AC53" i="148"/>
  <c r="AB53" i="148"/>
  <c r="R53" i="30"/>
  <c r="AI52" i="148"/>
  <c r="AH52" i="148"/>
  <c r="AH54" i="148" s="1"/>
  <c r="J54" i="30"/>
  <c r="P53" i="148"/>
  <c r="C53" i="30"/>
  <c r="C52" i="148"/>
  <c r="C54" i="148" s="1"/>
  <c r="F46" i="30"/>
  <c r="J45" i="148"/>
  <c r="I45" i="148"/>
  <c r="R45" i="30"/>
  <c r="AI44" i="148"/>
  <c r="AH44" i="148"/>
  <c r="AH46" i="148" s="1"/>
  <c r="J46" i="30"/>
  <c r="P45" i="148"/>
  <c r="D45" i="30"/>
  <c r="F44" i="148"/>
  <c r="E44" i="148"/>
  <c r="E46" i="148" s="1"/>
  <c r="U35" i="148"/>
  <c r="T35" i="148"/>
  <c r="Q36" i="30"/>
  <c r="AD35" i="148"/>
  <c r="M35" i="30"/>
  <c r="W34" i="148"/>
  <c r="V34" i="148"/>
  <c r="C35" i="30"/>
  <c r="D34" i="148"/>
  <c r="C34" i="148"/>
  <c r="C36" i="148" s="1"/>
  <c r="O32" i="30"/>
  <c r="AA31" i="148"/>
  <c r="Z31" i="148"/>
  <c r="O31" i="30"/>
  <c r="AA30" i="148"/>
  <c r="Z30" i="148"/>
  <c r="F32" i="30"/>
  <c r="J31" i="148"/>
  <c r="I31" i="148"/>
  <c r="AH23" i="148"/>
  <c r="AI23" i="148"/>
  <c r="N23" i="148"/>
  <c r="M23" i="148"/>
  <c r="P23" i="30"/>
  <c r="P25" i="30" s="1"/>
  <c r="AC22" i="148"/>
  <c r="AB22" i="148"/>
  <c r="F24" i="30"/>
  <c r="J23" i="148"/>
  <c r="I23" i="148"/>
  <c r="T36" i="30"/>
  <c r="AM35" i="148"/>
  <c r="T58" i="30"/>
  <c r="AM57" i="148"/>
  <c r="M57" i="148"/>
  <c r="N57" i="148"/>
  <c r="Q57" i="30"/>
  <c r="AD56" i="148"/>
  <c r="G57" i="30"/>
  <c r="G59" i="30" s="1"/>
  <c r="L56" i="148"/>
  <c r="K56" i="148"/>
  <c r="Y53" i="148"/>
  <c r="X53" i="148"/>
  <c r="Q53" i="30"/>
  <c r="Q55" i="30" s="1"/>
  <c r="AD52" i="148"/>
  <c r="AD54" i="148" s="1"/>
  <c r="J53" i="30"/>
  <c r="P52" i="148"/>
  <c r="R46" i="30"/>
  <c r="AI45" i="148"/>
  <c r="AH45" i="148"/>
  <c r="E58" i="30"/>
  <c r="H57" i="148"/>
  <c r="G57" i="148"/>
  <c r="Q45" i="30"/>
  <c r="AD44" i="148"/>
  <c r="J45" i="30"/>
  <c r="P44" i="148"/>
  <c r="D45" i="148"/>
  <c r="C46" i="30"/>
  <c r="C45" i="148"/>
  <c r="T35" i="30"/>
  <c r="AM34" i="148"/>
  <c r="AM36" i="148" s="1"/>
  <c r="L35" i="30"/>
  <c r="L37" i="30" s="1"/>
  <c r="U34" i="148"/>
  <c r="T34" i="148"/>
  <c r="Y31" i="148"/>
  <c r="X31" i="148"/>
  <c r="T32" i="30"/>
  <c r="T33" i="30" s="1"/>
  <c r="AM31" i="148"/>
  <c r="AM32" i="148" s="1"/>
  <c r="N31" i="30"/>
  <c r="N33" i="30" s="1"/>
  <c r="Y30" i="148"/>
  <c r="X30" i="148"/>
  <c r="X32" i="148" s="1"/>
  <c r="F31" i="30"/>
  <c r="J30" i="148"/>
  <c r="I30" i="148"/>
  <c r="Q24" i="30"/>
  <c r="AD23" i="148"/>
  <c r="G24" i="30"/>
  <c r="L23" i="148"/>
  <c r="K23" i="148"/>
  <c r="O23" i="30"/>
  <c r="Z22" i="148"/>
  <c r="AA22" i="148"/>
  <c r="J22" i="148"/>
  <c r="I22" i="148"/>
  <c r="J35" i="148"/>
  <c r="I35" i="148"/>
  <c r="E129" i="105"/>
  <c r="AI57" i="148"/>
  <c r="AH57" i="148"/>
  <c r="G58" i="30"/>
  <c r="L57" i="148"/>
  <c r="K57" i="148"/>
  <c r="P57" i="30"/>
  <c r="AC56" i="148"/>
  <c r="AB56" i="148"/>
  <c r="F57" i="30"/>
  <c r="J56" i="148"/>
  <c r="I56" i="148"/>
  <c r="I58" i="148" s="1"/>
  <c r="L54" i="30"/>
  <c r="U53" i="148"/>
  <c r="T53" i="148"/>
  <c r="P53" i="30"/>
  <c r="AB52" i="148"/>
  <c r="AC52" i="148"/>
  <c r="N52" i="148"/>
  <c r="M52" i="148"/>
  <c r="Q46" i="30"/>
  <c r="AD45" i="148"/>
  <c r="H56" i="148"/>
  <c r="G56" i="148"/>
  <c r="P46" i="30"/>
  <c r="P47" i="30" s="1"/>
  <c r="AC45" i="148"/>
  <c r="AB45" i="148"/>
  <c r="H45" i="30"/>
  <c r="N44" i="148"/>
  <c r="M44" i="148"/>
  <c r="C44" i="148"/>
  <c r="D44" i="148"/>
  <c r="H36" i="30"/>
  <c r="N35" i="148"/>
  <c r="M35" i="148"/>
  <c r="R35" i="30"/>
  <c r="AH34" i="148"/>
  <c r="AI34" i="148"/>
  <c r="J35" i="30"/>
  <c r="P34" i="148"/>
  <c r="P36" i="148" s="1"/>
  <c r="J32" i="30"/>
  <c r="P31" i="148"/>
  <c r="M32" i="30"/>
  <c r="V31" i="148"/>
  <c r="W31" i="148"/>
  <c r="D32" i="30"/>
  <c r="F31" i="148"/>
  <c r="E31" i="148"/>
  <c r="AC23" i="148"/>
  <c r="AB23" i="148"/>
  <c r="D24" i="30"/>
  <c r="F23" i="148"/>
  <c r="E23" i="148"/>
  <c r="N23" i="30"/>
  <c r="N25" i="30" s="1"/>
  <c r="Y22" i="148"/>
  <c r="X22" i="148"/>
  <c r="E23" i="30"/>
  <c r="G22" i="148"/>
  <c r="G24" i="148" s="1"/>
  <c r="H22" i="148"/>
  <c r="F331" i="105"/>
  <c r="U105" i="105"/>
  <c r="E57" i="30"/>
  <c r="S129" i="105"/>
  <c r="S263" i="105"/>
  <c r="Q331" i="105"/>
  <c r="D331" i="105"/>
  <c r="N129" i="105"/>
  <c r="S287" i="105"/>
  <c r="Q105" i="105"/>
  <c r="Q174" i="105" s="1"/>
  <c r="G36" i="30"/>
  <c r="K287" i="105"/>
  <c r="H25" i="30"/>
  <c r="N173" i="105"/>
  <c r="N54" i="30"/>
  <c r="N55" i="30" s="1"/>
  <c r="R263" i="105"/>
  <c r="E263" i="105"/>
  <c r="M263" i="105"/>
  <c r="H173" i="105"/>
  <c r="R28" i="92"/>
  <c r="T28" i="92" s="1"/>
  <c r="G25" i="93" s="1"/>
  <c r="R24" i="92"/>
  <c r="T24" i="92" s="1"/>
  <c r="G21" i="93" s="1"/>
  <c r="R19" i="92"/>
  <c r="T19" i="92" s="1"/>
  <c r="G16" i="93" s="1"/>
  <c r="R27" i="92"/>
  <c r="T27" i="92" s="1"/>
  <c r="G24" i="93" s="1"/>
  <c r="R23" i="92"/>
  <c r="T23" i="92" s="1"/>
  <c r="G20" i="93" s="1"/>
  <c r="R18" i="92"/>
  <c r="T18" i="92" s="1"/>
  <c r="G15" i="93" s="1"/>
  <c r="R26" i="92"/>
  <c r="T26" i="92" s="1"/>
  <c r="G23" i="93" s="1"/>
  <c r="R22" i="92"/>
  <c r="T22" i="92" s="1"/>
  <c r="G19" i="93" s="1"/>
  <c r="R25" i="92"/>
  <c r="T25" i="92" s="1"/>
  <c r="G22" i="93" s="1"/>
  <c r="R21" i="92"/>
  <c r="T21" i="92" s="1"/>
  <c r="G18" i="93" s="1"/>
  <c r="P287" i="105"/>
  <c r="P263" i="105"/>
  <c r="G287" i="105"/>
  <c r="M31" i="30"/>
  <c r="M33" i="30" s="1"/>
  <c r="P331" i="105"/>
  <c r="P173" i="105"/>
  <c r="G129" i="105"/>
  <c r="Q173" i="105"/>
  <c r="R32" i="30"/>
  <c r="E331" i="105"/>
  <c r="I331" i="105"/>
  <c r="K173" i="105"/>
  <c r="G55" i="30"/>
  <c r="C58" i="30"/>
  <c r="E54" i="30"/>
  <c r="F287" i="105"/>
  <c r="I287" i="105"/>
  <c r="F263" i="105"/>
  <c r="F332" i="105" s="1"/>
  <c r="O173" i="105"/>
  <c r="O129" i="105"/>
  <c r="N263" i="105"/>
  <c r="Q129" i="105"/>
  <c r="N287" i="105"/>
  <c r="H58" i="30"/>
  <c r="U173" i="105"/>
  <c r="F23" i="30"/>
  <c r="Q287" i="105"/>
  <c r="G105" i="105"/>
  <c r="Q263" i="105"/>
  <c r="D129" i="105"/>
  <c r="P105" i="105"/>
  <c r="H129" i="105"/>
  <c r="U331" i="105"/>
  <c r="M129" i="105"/>
  <c r="F36" i="30"/>
  <c r="F37" i="30" s="1"/>
  <c r="U263" i="105"/>
  <c r="J36" i="30"/>
  <c r="D53" i="30"/>
  <c r="U129" i="105"/>
  <c r="E287" i="105"/>
  <c r="O263" i="105"/>
  <c r="M287" i="105"/>
  <c r="R58" i="30"/>
  <c r="H331" i="105"/>
  <c r="G263" i="105"/>
  <c r="D263" i="105"/>
  <c r="P129" i="105"/>
  <c r="R331" i="105"/>
  <c r="I173" i="105"/>
  <c r="R173" i="105"/>
  <c r="F129" i="105"/>
  <c r="D173" i="105"/>
  <c r="C36" i="30"/>
  <c r="C37" i="30" s="1"/>
  <c r="K39" i="109"/>
  <c r="K34" i="109"/>
  <c r="S34" i="109"/>
  <c r="S24" i="109"/>
  <c r="K24" i="109"/>
  <c r="D59" i="30"/>
  <c r="Q37" i="30"/>
  <c r="E46" i="24"/>
  <c r="J25" i="92"/>
  <c r="L25" i="92" s="1"/>
  <c r="F22" i="93" s="1"/>
  <c r="J21" i="92"/>
  <c r="L21" i="92" s="1"/>
  <c r="F18" i="93" s="1"/>
  <c r="J28" i="92"/>
  <c r="L28" i="92" s="1"/>
  <c r="F25" i="93" s="1"/>
  <c r="J24" i="92"/>
  <c r="L24" i="92" s="1"/>
  <c r="F21" i="93" s="1"/>
  <c r="J19" i="92"/>
  <c r="L19" i="92" s="1"/>
  <c r="F16" i="93" s="1"/>
  <c r="J27" i="92"/>
  <c r="L27" i="92" s="1"/>
  <c r="F24" i="93" s="1"/>
  <c r="J23" i="92"/>
  <c r="L23" i="92" s="1"/>
  <c r="F20" i="93" s="1"/>
  <c r="J18" i="92"/>
  <c r="J26" i="92"/>
  <c r="L26" i="92" s="1"/>
  <c r="F23" i="93" s="1"/>
  <c r="J22" i="92"/>
  <c r="L22" i="92" s="1"/>
  <c r="F19" i="93" s="1"/>
  <c r="H29" i="92"/>
  <c r="I34" i="24"/>
  <c r="H67" i="111"/>
  <c r="H70" i="111" s="1"/>
  <c r="E68" i="24" s="1"/>
  <c r="Q34" i="24"/>
  <c r="K58" i="24"/>
  <c r="O331" i="105"/>
  <c r="R287" i="105"/>
  <c r="G331" i="105"/>
  <c r="N331" i="105"/>
  <c r="S105" i="105"/>
  <c r="I105" i="105"/>
  <c r="G34" i="24"/>
  <c r="I52" i="24"/>
  <c r="H74" i="120"/>
  <c r="H77" i="120" s="1"/>
  <c r="O68" i="24" s="1"/>
  <c r="O34" i="24"/>
  <c r="I25" i="111"/>
  <c r="L144" i="120"/>
  <c r="O70" i="24" s="1"/>
  <c r="S331" i="105"/>
  <c r="G173" i="105"/>
  <c r="J34" i="24"/>
  <c r="J33" i="24" s="1"/>
  <c r="H74" i="119"/>
  <c r="H77" i="119" s="1"/>
  <c r="M68" i="24" s="1"/>
  <c r="T48" i="92"/>
  <c r="F47" i="30"/>
  <c r="M173" i="105"/>
  <c r="I129" i="105"/>
  <c r="L157" i="121"/>
  <c r="P70" i="24" s="1"/>
  <c r="H87" i="121"/>
  <c r="H90" i="121" s="1"/>
  <c r="P68" i="24" s="1"/>
  <c r="I25" i="121"/>
  <c r="M64" i="24"/>
  <c r="O64" i="24"/>
  <c r="Q64" i="24"/>
  <c r="P33" i="24"/>
  <c r="J92" i="134"/>
  <c r="E54" i="24" s="1"/>
  <c r="E39" i="24"/>
  <c r="J42" i="134"/>
  <c r="I20" i="115"/>
  <c r="J60" i="24"/>
  <c r="R60" i="24" s="1"/>
  <c r="M19" i="24"/>
  <c r="R19" i="24" s="1"/>
  <c r="J42" i="126"/>
  <c r="H118" i="124"/>
  <c r="P55" i="24" s="1"/>
  <c r="P26" i="24"/>
  <c r="K41" i="24"/>
  <c r="K39" i="24" s="1"/>
  <c r="J64" i="128"/>
  <c r="U287" i="105"/>
  <c r="S173" i="105"/>
  <c r="I20" i="122"/>
  <c r="F173" i="105"/>
  <c r="P39" i="24"/>
  <c r="E34" i="24"/>
  <c r="H74" i="117"/>
  <c r="H77" i="117" s="1"/>
  <c r="K68" i="24" s="1"/>
  <c r="K43" i="122"/>
  <c r="Q67" i="24" s="1"/>
  <c r="C45" i="30"/>
  <c r="K129" i="105"/>
  <c r="M105" i="105"/>
  <c r="H105" i="105"/>
  <c r="H118" i="131"/>
  <c r="I55" i="24" s="1"/>
  <c r="J64" i="131"/>
  <c r="I263" i="105"/>
  <c r="M331" i="105"/>
  <c r="H118" i="128"/>
  <c r="K55" i="24" s="1"/>
  <c r="K34" i="24"/>
  <c r="J64" i="125"/>
  <c r="I25" i="114"/>
  <c r="H87" i="115"/>
  <c r="H90" i="115" s="1"/>
  <c r="J68" i="24" s="1"/>
  <c r="I25" i="119"/>
  <c r="I20" i="121"/>
  <c r="H287" i="105"/>
  <c r="K263" i="105"/>
  <c r="N105" i="105"/>
  <c r="R105" i="105"/>
  <c r="K85" i="24"/>
  <c r="K86" i="24" s="1"/>
  <c r="I86" i="24"/>
  <c r="E26" i="24"/>
  <c r="R62" i="24"/>
  <c r="R27" i="24"/>
  <c r="I26" i="24"/>
  <c r="I20" i="24"/>
  <c r="M58" i="24"/>
  <c r="R63" i="24"/>
  <c r="Q58" i="24"/>
  <c r="I58" i="24"/>
  <c r="O46" i="24"/>
  <c r="O26" i="24"/>
  <c r="E58" i="24"/>
  <c r="G58" i="24"/>
  <c r="O39" i="24"/>
  <c r="R45" i="24"/>
  <c r="G39" i="24"/>
  <c r="R23" i="24"/>
  <c r="R44" i="24"/>
  <c r="Q26" i="24"/>
  <c r="Q46" i="24"/>
  <c r="Q20" i="24"/>
  <c r="M20" i="24"/>
  <c r="R21" i="24"/>
  <c r="M46" i="24"/>
  <c r="J42" i="131"/>
  <c r="J17" i="24"/>
  <c r="J42" i="130"/>
  <c r="J42" i="128"/>
  <c r="J65" i="128" s="1"/>
  <c r="K17" i="24"/>
  <c r="P17" i="24"/>
  <c r="J42" i="124"/>
  <c r="J92" i="123"/>
  <c r="Q54" i="24" s="1"/>
  <c r="I20" i="113"/>
  <c r="I20" i="120"/>
  <c r="I20" i="119"/>
  <c r="M33" i="24"/>
  <c r="J64" i="134"/>
  <c r="J42" i="125"/>
  <c r="P20" i="24"/>
  <c r="E17" i="24"/>
  <c r="J92" i="130"/>
  <c r="J54" i="24" s="1"/>
  <c r="J42" i="24"/>
  <c r="R42" i="24" s="1"/>
  <c r="J64" i="130"/>
  <c r="J65" i="130" s="1"/>
  <c r="I25" i="115"/>
  <c r="J65" i="24"/>
  <c r="J64" i="24" s="1"/>
  <c r="K65" i="24"/>
  <c r="K64" i="24" s="1"/>
  <c r="I25" i="117"/>
  <c r="I25" i="113"/>
  <c r="G65" i="24"/>
  <c r="J92" i="131"/>
  <c r="I54" i="24" s="1"/>
  <c r="H118" i="125"/>
  <c r="O55" i="24" s="1"/>
  <c r="I41" i="24"/>
  <c r="I39" i="24" s="1"/>
  <c r="I18" i="24"/>
  <c r="R18" i="24" s="1"/>
  <c r="H118" i="132"/>
  <c r="G55" i="24" s="1"/>
  <c r="J42" i="132"/>
  <c r="H118" i="130"/>
  <c r="J55" i="24" s="1"/>
  <c r="J20" i="24"/>
  <c r="J92" i="128"/>
  <c r="K54" i="24" s="1"/>
  <c r="H118" i="126"/>
  <c r="M55" i="24" s="1"/>
  <c r="M40" i="24"/>
  <c r="M39" i="24" s="1"/>
  <c r="J64" i="126"/>
  <c r="J65" i="126" s="1"/>
  <c r="O52" i="24"/>
  <c r="O31" i="24"/>
  <c r="J64" i="124"/>
  <c r="H118" i="123"/>
  <c r="Q55" i="24" s="1"/>
  <c r="J64" i="123"/>
  <c r="Q41" i="24"/>
  <c r="Q39" i="24" s="1"/>
  <c r="H67" i="114"/>
  <c r="H70" i="114" s="1"/>
  <c r="I68" i="24" s="1"/>
  <c r="L157" i="115"/>
  <c r="J70" i="24" s="1"/>
  <c r="L137" i="113"/>
  <c r="G70" i="24" s="1"/>
  <c r="L144" i="119"/>
  <c r="M70" i="24" s="1"/>
  <c r="L144" i="122"/>
  <c r="Q70" i="24" s="1"/>
  <c r="R129" i="105"/>
  <c r="F105" i="105"/>
  <c r="D105" i="105"/>
  <c r="P58" i="24"/>
  <c r="O59" i="24"/>
  <c r="O58" i="24" s="1"/>
  <c r="K26" i="24"/>
  <c r="M31" i="24"/>
  <c r="I20" i="111"/>
  <c r="K331" i="105"/>
  <c r="O287" i="105"/>
  <c r="D287" i="105"/>
  <c r="H53" i="30"/>
  <c r="H263" i="105"/>
  <c r="R43" i="24"/>
  <c r="J31" i="24"/>
  <c r="Q31" i="24"/>
  <c r="H67" i="113"/>
  <c r="H70" i="113" s="1"/>
  <c r="G68" i="24" s="1"/>
  <c r="I20" i="114"/>
  <c r="I20" i="117"/>
  <c r="L144" i="117"/>
  <c r="K70" i="24" s="1"/>
  <c r="L137" i="114"/>
  <c r="I70" i="24" s="1"/>
  <c r="L137" i="111"/>
  <c r="E70" i="24" s="1"/>
  <c r="I25" i="120"/>
  <c r="O105" i="105"/>
  <c r="E173" i="105"/>
  <c r="K105" i="105"/>
  <c r="K48" i="92"/>
  <c r="P29" i="92"/>
  <c r="R48" i="24"/>
  <c r="R51" i="24"/>
  <c r="R50" i="24"/>
  <c r="R32" i="24"/>
  <c r="K46" i="24"/>
  <c r="J46" i="24"/>
  <c r="R47" i="24"/>
  <c r="R69" i="24"/>
  <c r="P46" i="24"/>
  <c r="P64" i="24"/>
  <c r="E64" i="24"/>
  <c r="E20" i="24"/>
  <c r="R24" i="24"/>
  <c r="R38" i="24"/>
  <c r="H118" i="134"/>
  <c r="E55" i="24" s="1"/>
  <c r="G26" i="24"/>
  <c r="R30" i="24"/>
  <c r="G20" i="24"/>
  <c r="R22" i="24"/>
  <c r="J64" i="132"/>
  <c r="J92" i="132"/>
  <c r="G54" i="24" s="1"/>
  <c r="I31" i="24"/>
  <c r="I64" i="24"/>
  <c r="R53" i="24"/>
  <c r="I46" i="24"/>
  <c r="O20" i="24"/>
  <c r="R61" i="24"/>
  <c r="R36" i="24"/>
  <c r="R29" i="24"/>
  <c r="J26" i="24"/>
  <c r="K20" i="24"/>
  <c r="R25" i="24"/>
  <c r="R49" i="24"/>
  <c r="G46" i="24"/>
  <c r="R28" i="24"/>
  <c r="M26" i="24"/>
  <c r="K56" i="115"/>
  <c r="J67" i="24" s="1"/>
  <c r="K56" i="121"/>
  <c r="P67" i="24" s="1"/>
  <c r="R66" i="24"/>
  <c r="J42" i="123"/>
  <c r="J65" i="123" s="1"/>
  <c r="H74" i="122"/>
  <c r="H77" i="122" s="1"/>
  <c r="Q68" i="24" s="1"/>
  <c r="V37" i="92" l="1"/>
  <c r="V44" i="92"/>
  <c r="G39" i="93" s="1"/>
  <c r="V38" i="92"/>
  <c r="V39" i="92"/>
  <c r="G34" i="93" s="1"/>
  <c r="V45" i="92"/>
  <c r="V46" i="92"/>
  <c r="V40" i="92"/>
  <c r="G35" i="93" s="1"/>
  <c r="V47" i="92"/>
  <c r="V41" i="92"/>
  <c r="G36" i="93" s="1"/>
  <c r="V42" i="92"/>
  <c r="G37" i="93" s="1"/>
  <c r="V43" i="92"/>
  <c r="G38" i="93" s="1"/>
  <c r="R55" i="30"/>
  <c r="M19" i="41" s="1"/>
  <c r="P59" i="30"/>
  <c r="N17" i="41" s="1"/>
  <c r="E55" i="30"/>
  <c r="L47" i="30"/>
  <c r="G47" i="30"/>
  <c r="H55" i="30"/>
  <c r="D33" i="30"/>
  <c r="D55" i="30"/>
  <c r="H59" i="30"/>
  <c r="R33" i="30"/>
  <c r="H19" i="41" s="1"/>
  <c r="H47" i="30"/>
  <c r="H60" i="30" s="1"/>
  <c r="T47" i="30"/>
  <c r="J17" i="96" s="1"/>
  <c r="L18" i="20" s="1"/>
  <c r="K15" i="87" s="1"/>
  <c r="K17" i="87" s="1"/>
  <c r="K23" i="87" s="1"/>
  <c r="L19" i="20" s="1"/>
  <c r="L15" i="20" s="1"/>
  <c r="E47" i="30"/>
  <c r="H33" i="30"/>
  <c r="H38" i="30" s="1"/>
  <c r="M47" i="30"/>
  <c r="E25" i="30"/>
  <c r="D25" i="30"/>
  <c r="J65" i="131"/>
  <c r="G36" i="148"/>
  <c r="Q33" i="30"/>
  <c r="S33" i="30" s="1"/>
  <c r="AB58" i="148"/>
  <c r="Z24" i="148"/>
  <c r="O37" i="30"/>
  <c r="I16" i="41" s="1"/>
  <c r="T287" i="105"/>
  <c r="M54" i="148"/>
  <c r="J47" i="30"/>
  <c r="T129" i="105"/>
  <c r="H332" i="105"/>
  <c r="AM46" i="148"/>
  <c r="AM59" i="148" s="1"/>
  <c r="P58" i="148"/>
  <c r="Z46" i="148"/>
  <c r="Z59" i="148" s="1"/>
  <c r="H174" i="105"/>
  <c r="T173" i="105"/>
  <c r="AD58" i="148"/>
  <c r="X24" i="148"/>
  <c r="J55" i="30"/>
  <c r="F33" i="30"/>
  <c r="J25" i="30"/>
  <c r="E332" i="105"/>
  <c r="G58" i="148"/>
  <c r="F59" i="30"/>
  <c r="AD46" i="148"/>
  <c r="AD59" i="148" s="1"/>
  <c r="K58" i="148"/>
  <c r="M59" i="30"/>
  <c r="M60" i="30" s="1"/>
  <c r="Z36" i="148"/>
  <c r="T25" i="30"/>
  <c r="C25" i="30"/>
  <c r="X46" i="148"/>
  <c r="H37" i="30"/>
  <c r="V36" i="148"/>
  <c r="R47" i="30"/>
  <c r="K19" i="41" s="1"/>
  <c r="AB36" i="148"/>
  <c r="N47" i="30"/>
  <c r="N60" i="30" s="1"/>
  <c r="Z58" i="148"/>
  <c r="T36" i="148"/>
  <c r="Q59" i="30"/>
  <c r="S174" i="105"/>
  <c r="T46" i="148"/>
  <c r="T59" i="148" s="1"/>
  <c r="F55" i="30"/>
  <c r="E33" i="30"/>
  <c r="E38" i="30" s="1"/>
  <c r="C46" i="148"/>
  <c r="C59" i="148" s="1"/>
  <c r="AB54" i="148"/>
  <c r="N332" i="105"/>
  <c r="T37" i="30"/>
  <c r="H17" i="96" s="1"/>
  <c r="H18" i="20" s="1"/>
  <c r="P54" i="148"/>
  <c r="AH58" i="148"/>
  <c r="D37" i="30"/>
  <c r="V54" i="148"/>
  <c r="K44" i="109"/>
  <c r="S44" i="109"/>
  <c r="J65" i="125"/>
  <c r="J65" i="132"/>
  <c r="M47" i="92"/>
  <c r="F42" i="93" s="1"/>
  <c r="M40" i="92"/>
  <c r="M41" i="92"/>
  <c r="M39" i="92"/>
  <c r="F34" i="93" s="1"/>
  <c r="M42" i="92"/>
  <c r="F37" i="93" s="1"/>
  <c r="M38" i="92"/>
  <c r="F33" i="93" s="1"/>
  <c r="M43" i="92"/>
  <c r="M37" i="92"/>
  <c r="F32" i="93" s="1"/>
  <c r="M44" i="92"/>
  <c r="F39" i="93" s="1"/>
  <c r="M45" i="92"/>
  <c r="F40" i="93" s="1"/>
  <c r="M46" i="92"/>
  <c r="F41" i="93"/>
  <c r="F35" i="93"/>
  <c r="F36" i="93"/>
  <c r="G42" i="93"/>
  <c r="P33" i="30"/>
  <c r="P38" i="30" s="1"/>
  <c r="D47" i="30"/>
  <c r="N38" i="30"/>
  <c r="Q47" i="30"/>
  <c r="M37" i="30"/>
  <c r="G60" i="30"/>
  <c r="L59" i="30"/>
  <c r="L55" i="30"/>
  <c r="Q25" i="30"/>
  <c r="S25" i="30" s="1"/>
  <c r="O55" i="30"/>
  <c r="M16" i="41" s="1"/>
  <c r="J59" i="30"/>
  <c r="T55" i="30"/>
  <c r="R37" i="30"/>
  <c r="I19" i="41" s="1"/>
  <c r="O59" i="30"/>
  <c r="N16" i="41" s="1"/>
  <c r="N18" i="41" s="1"/>
  <c r="R59" i="30"/>
  <c r="N19" i="41" s="1"/>
  <c r="O25" i="30"/>
  <c r="F16" i="41" s="1"/>
  <c r="G37" i="30"/>
  <c r="E59" i="30"/>
  <c r="J33" i="30"/>
  <c r="C55" i="30"/>
  <c r="L25" i="30"/>
  <c r="L38" i="30" s="1"/>
  <c r="G25" i="30"/>
  <c r="O47" i="30"/>
  <c r="K16" i="41" s="1"/>
  <c r="F25" i="30"/>
  <c r="G33" i="30"/>
  <c r="P55" i="30"/>
  <c r="P60" i="30" s="1"/>
  <c r="O33" i="30"/>
  <c r="H16" i="41" s="1"/>
  <c r="C38" i="30"/>
  <c r="K17" i="41"/>
  <c r="K174" i="105"/>
  <c r="T105" i="105"/>
  <c r="T174" i="105" s="1"/>
  <c r="R174" i="105"/>
  <c r="M38" i="30"/>
  <c r="T331" i="105"/>
  <c r="O332" i="105"/>
  <c r="J37" i="30"/>
  <c r="M46" i="148"/>
  <c r="M59" i="148" s="1"/>
  <c r="I24" i="148"/>
  <c r="AK54" i="148"/>
  <c r="AD24" i="148"/>
  <c r="M24" i="148"/>
  <c r="AM24" i="148"/>
  <c r="AM37" i="148" s="1"/>
  <c r="M32" i="148"/>
  <c r="I36" i="148"/>
  <c r="AD36" i="148"/>
  <c r="T32" i="148"/>
  <c r="G54" i="148"/>
  <c r="X58" i="148"/>
  <c r="E24" i="148"/>
  <c r="M36" i="148"/>
  <c r="U332" i="105"/>
  <c r="Q332" i="105"/>
  <c r="AH36" i="148"/>
  <c r="AH59" i="148"/>
  <c r="X36" i="148"/>
  <c r="X37" i="148" s="1"/>
  <c r="P32" i="148"/>
  <c r="X54" i="148"/>
  <c r="T60" i="30"/>
  <c r="T54" i="148"/>
  <c r="D174" i="105"/>
  <c r="N174" i="105"/>
  <c r="O174" i="105"/>
  <c r="F174" i="105"/>
  <c r="K332" i="105"/>
  <c r="D332" i="105"/>
  <c r="D38" i="30"/>
  <c r="G174" i="105"/>
  <c r="S332" i="105"/>
  <c r="I32" i="148"/>
  <c r="AB24" i="148"/>
  <c r="AB37" i="148" s="1"/>
  <c r="V46" i="148"/>
  <c r="V58" i="148"/>
  <c r="C24" i="148"/>
  <c r="C37" i="148" s="1"/>
  <c r="F17" i="41"/>
  <c r="G332" i="105"/>
  <c r="P332" i="105"/>
  <c r="M332" i="105"/>
  <c r="AH24" i="148"/>
  <c r="AD32" i="148"/>
  <c r="AH32" i="148"/>
  <c r="K46" i="148"/>
  <c r="V24" i="148"/>
  <c r="E32" i="148"/>
  <c r="AB46" i="148"/>
  <c r="AB59" i="148" s="1"/>
  <c r="K54" i="148"/>
  <c r="C59" i="30"/>
  <c r="P46" i="148"/>
  <c r="Z32" i="148"/>
  <c r="E174" i="105"/>
  <c r="I46" i="148"/>
  <c r="I59" i="148" s="1"/>
  <c r="E58" i="148"/>
  <c r="E59" i="148" s="1"/>
  <c r="D60" i="30"/>
  <c r="T263" i="105"/>
  <c r="R332" i="105"/>
  <c r="F19" i="41"/>
  <c r="U174" i="105"/>
  <c r="K24" i="148"/>
  <c r="T58" i="148"/>
  <c r="T24" i="148"/>
  <c r="M174" i="105"/>
  <c r="I332" i="105"/>
  <c r="I174" i="105"/>
  <c r="P174" i="105"/>
  <c r="K32" i="148"/>
  <c r="P37" i="148"/>
  <c r="G32" i="148"/>
  <c r="G37" i="148" s="1"/>
  <c r="K36" i="148"/>
  <c r="V32" i="148"/>
  <c r="Z54" i="148"/>
  <c r="Q33" i="24"/>
  <c r="O72" i="24"/>
  <c r="O17" i="20" s="1"/>
  <c r="R52" i="24"/>
  <c r="G33" i="24"/>
  <c r="C47" i="30"/>
  <c r="L18" i="41"/>
  <c r="L20" i="41" s="1"/>
  <c r="M17" i="41"/>
  <c r="G18" i="41"/>
  <c r="G20" i="41" s="1"/>
  <c r="H17" i="41"/>
  <c r="M18" i="20"/>
  <c r="L17" i="96"/>
  <c r="E18" i="41"/>
  <c r="E20" i="41" s="1"/>
  <c r="F18" i="20"/>
  <c r="G17" i="96"/>
  <c r="G18" i="20" s="1"/>
  <c r="F15" i="87" s="1"/>
  <c r="F17" i="87" s="1"/>
  <c r="F23" i="87" s="1"/>
  <c r="G19" i="20" s="1"/>
  <c r="G15" i="20" s="1"/>
  <c r="D18" i="20"/>
  <c r="E17" i="96"/>
  <c r="E18" i="20" s="1"/>
  <c r="D15" i="87" s="1"/>
  <c r="D17" i="87" s="1"/>
  <c r="D23" i="87" s="1"/>
  <c r="E19" i="20" s="1"/>
  <c r="E15" i="20" s="1"/>
  <c r="S55" i="30"/>
  <c r="G26" i="93"/>
  <c r="T29" i="92"/>
  <c r="R29" i="92"/>
  <c r="I18" i="41"/>
  <c r="I20" i="41" s="1"/>
  <c r="F18" i="135"/>
  <c r="J18" i="41"/>
  <c r="J20" i="41" s="1"/>
  <c r="K18" i="20"/>
  <c r="M72" i="24"/>
  <c r="M17" i="20" s="1"/>
  <c r="E72" i="24"/>
  <c r="D17" i="20" s="1"/>
  <c r="K72" i="24"/>
  <c r="K17" i="20" s="1"/>
  <c r="P72" i="24"/>
  <c r="Q17" i="20" s="1"/>
  <c r="I72" i="24"/>
  <c r="H17" i="20" s="1"/>
  <c r="Q72" i="24"/>
  <c r="R17" i="20" s="1"/>
  <c r="O33" i="24"/>
  <c r="K16" i="24"/>
  <c r="I33" i="24"/>
  <c r="E37" i="24"/>
  <c r="I16" i="24"/>
  <c r="L18" i="92"/>
  <c r="J29" i="92"/>
  <c r="G33" i="93"/>
  <c r="G40" i="93"/>
  <c r="G41" i="93"/>
  <c r="G32" i="93"/>
  <c r="G37" i="24"/>
  <c r="O37" i="24"/>
  <c r="R34" i="24"/>
  <c r="J39" i="24"/>
  <c r="J37" i="24" s="1"/>
  <c r="J65" i="134"/>
  <c r="K33" i="24"/>
  <c r="O16" i="24"/>
  <c r="I37" i="24"/>
  <c r="Q16" i="24"/>
  <c r="M16" i="24"/>
  <c r="R54" i="24"/>
  <c r="R40" i="24"/>
  <c r="J58" i="24"/>
  <c r="J72" i="24" s="1"/>
  <c r="E16" i="24"/>
  <c r="P37" i="24"/>
  <c r="R17" i="24"/>
  <c r="J65" i="124"/>
  <c r="E33" i="24"/>
  <c r="R65" i="24"/>
  <c r="M37" i="24"/>
  <c r="P16" i="24"/>
  <c r="Q37" i="24"/>
  <c r="R41" i="24"/>
  <c r="R35" i="24"/>
  <c r="J16" i="24"/>
  <c r="R55" i="24"/>
  <c r="R59" i="24"/>
  <c r="K37" i="24"/>
  <c r="R70" i="24"/>
  <c r="G64" i="24"/>
  <c r="G72" i="24" s="1"/>
  <c r="F38" i="93"/>
  <c r="R31" i="24"/>
  <c r="O86" i="24"/>
  <c r="G16" i="24"/>
  <c r="R26" i="24"/>
  <c r="R46" i="24"/>
  <c r="R67" i="24"/>
  <c r="R68" i="24"/>
  <c r="R20" i="24"/>
  <c r="L18" i="135"/>
  <c r="E60" i="30" l="1"/>
  <c r="J60" i="30"/>
  <c r="L60" i="30"/>
  <c r="Q60" i="30"/>
  <c r="G59" i="148"/>
  <c r="AK32" i="148"/>
  <c r="M37" i="148"/>
  <c r="T332" i="105"/>
  <c r="F60" i="30"/>
  <c r="Z37" i="148"/>
  <c r="O60" i="30"/>
  <c r="T37" i="148"/>
  <c r="P59" i="148"/>
  <c r="Q38" i="30"/>
  <c r="K37" i="148"/>
  <c r="T38" i="30"/>
  <c r="F38" i="30"/>
  <c r="K18" i="41"/>
  <c r="K20" i="41" s="1"/>
  <c r="X59" i="148"/>
  <c r="AK58" i="148"/>
  <c r="AK46" i="148"/>
  <c r="AK59" i="148" s="1"/>
  <c r="V59" i="148"/>
  <c r="K59" i="148"/>
  <c r="S47" i="30"/>
  <c r="M17" i="135" s="1"/>
  <c r="M18" i="135" s="1"/>
  <c r="M30" i="135" s="1"/>
  <c r="M33" i="135" s="1"/>
  <c r="M18" i="41"/>
  <c r="M20" i="41" s="1"/>
  <c r="F18" i="41"/>
  <c r="R60" i="30"/>
  <c r="S59" i="30"/>
  <c r="P17" i="135" s="1"/>
  <c r="P18" i="135" s="1"/>
  <c r="P30" i="135" s="1"/>
  <c r="P33" i="135" s="1"/>
  <c r="R38" i="30"/>
  <c r="J38" i="30"/>
  <c r="N20" i="41"/>
  <c r="S37" i="30"/>
  <c r="J17" i="135" s="1"/>
  <c r="J18" i="135" s="1"/>
  <c r="J30" i="135" s="1"/>
  <c r="J33" i="135" s="1"/>
  <c r="H18" i="41"/>
  <c r="H20" i="41" s="1"/>
  <c r="O38" i="30"/>
  <c r="G38" i="30"/>
  <c r="E37" i="148"/>
  <c r="G17" i="135"/>
  <c r="G18" i="135" s="1"/>
  <c r="G30" i="135" s="1"/>
  <c r="G33" i="135" s="1"/>
  <c r="AH37" i="148"/>
  <c r="AK24" i="148"/>
  <c r="AD37" i="148"/>
  <c r="F20" i="41"/>
  <c r="C60" i="30"/>
  <c r="I37" i="148"/>
  <c r="AK36" i="148"/>
  <c r="V37" i="148"/>
  <c r="G56" i="24"/>
  <c r="F16" i="20" s="1"/>
  <c r="R39" i="24"/>
  <c r="I17" i="135"/>
  <c r="I18" i="135" s="1"/>
  <c r="I30" i="135" s="1"/>
  <c r="I33" i="135" s="1"/>
  <c r="N18" i="135"/>
  <c r="N30" i="135" s="1"/>
  <c r="N33" i="135" s="1"/>
  <c r="O17" i="135"/>
  <c r="O18" i="135" s="1"/>
  <c r="O30" i="135" s="1"/>
  <c r="O33" i="135" s="1"/>
  <c r="H18" i="135"/>
  <c r="H30" i="135" s="1"/>
  <c r="H33" i="135" s="1"/>
  <c r="F17" i="20"/>
  <c r="M56" i="24"/>
  <c r="M16" i="20" s="1"/>
  <c r="L15" i="87" s="1"/>
  <c r="L17" i="87" s="1"/>
  <c r="L23" i="87" s="1"/>
  <c r="M19" i="20" s="1"/>
  <c r="M15" i="20" s="1"/>
  <c r="K56" i="24"/>
  <c r="K16" i="20" s="1"/>
  <c r="J15" i="87" s="1"/>
  <c r="J17" i="87" s="1"/>
  <c r="I56" i="24"/>
  <c r="H16" i="20" s="1"/>
  <c r="G15" i="87" s="1"/>
  <c r="G17" i="87" s="1"/>
  <c r="R33" i="24"/>
  <c r="O56" i="24"/>
  <c r="O16" i="20" s="1"/>
  <c r="N15" i="87" s="1"/>
  <c r="N17" i="87" s="1"/>
  <c r="J56" i="24"/>
  <c r="J16" i="20" s="1"/>
  <c r="L29" i="92"/>
  <c r="F15" i="93"/>
  <c r="F26" i="93" s="1"/>
  <c r="V48" i="92"/>
  <c r="G43" i="93"/>
  <c r="G45" i="93" s="1"/>
  <c r="Q18" i="20" s="1"/>
  <c r="R37" i="24"/>
  <c r="E56" i="24"/>
  <c r="D16" i="20" s="1"/>
  <c r="C15" i="87" s="1"/>
  <c r="R58" i="24"/>
  <c r="Q56" i="24"/>
  <c r="R16" i="20" s="1"/>
  <c r="R64" i="24"/>
  <c r="P56" i="24"/>
  <c r="Q16" i="20" s="1"/>
  <c r="L30" i="135"/>
  <c r="F30" i="135"/>
  <c r="F43" i="93"/>
  <c r="M48" i="92"/>
  <c r="R16" i="24"/>
  <c r="S38" i="30" l="1"/>
  <c r="K17" i="135" s="1"/>
  <c r="S60" i="30"/>
  <c r="Q17" i="135" s="1"/>
  <c r="AK37" i="148"/>
  <c r="E15" i="87"/>
  <c r="E17" i="87" s="1"/>
  <c r="E23" i="87" s="1"/>
  <c r="F19" i="20" s="1"/>
  <c r="F15" i="20" s="1"/>
  <c r="K18" i="135"/>
  <c r="Q18" i="135"/>
  <c r="S16" i="20"/>
  <c r="F45" i="93"/>
  <c r="J18" i="20" s="1"/>
  <c r="S18" i="20" s="1"/>
  <c r="Q15" i="87"/>
  <c r="Q17" i="87" s="1"/>
  <c r="Q23" i="87" s="1"/>
  <c r="R19" i="20" s="1"/>
  <c r="P15" i="87"/>
  <c r="P17" i="87" s="1"/>
  <c r="P23" i="87" s="1"/>
  <c r="Q19" i="20" s="1"/>
  <c r="Q15" i="20" s="1"/>
  <c r="R56" i="24"/>
  <c r="J17" i="20"/>
  <c r="R72" i="24"/>
  <c r="G23" i="87"/>
  <c r="H19" i="20" s="1"/>
  <c r="H15" i="20" s="1"/>
  <c r="J23" i="87"/>
  <c r="K19" i="20" s="1"/>
  <c r="K15" i="20" s="1"/>
  <c r="N23" i="87"/>
  <c r="O19" i="20" s="1"/>
  <c r="O15" i="20" s="1"/>
  <c r="R71" i="24"/>
  <c r="G45" i="6" s="1"/>
  <c r="F33" i="135"/>
  <c r="K33" i="135" s="1"/>
  <c r="K30" i="135"/>
  <c r="Q30" i="135"/>
  <c r="L33" i="135"/>
  <c r="Q33" i="135" s="1"/>
  <c r="C17" i="87"/>
  <c r="C23" i="87" s="1"/>
  <c r="R15" i="20" l="1"/>
  <c r="F21" i="43" s="1"/>
  <c r="G21" i="43" s="1"/>
  <c r="I15" i="87"/>
  <c r="I17" i="87" s="1"/>
  <c r="I23" i="87" s="1"/>
  <c r="S17" i="20"/>
  <c r="F16" i="43"/>
  <c r="F17" i="43" s="1"/>
  <c r="G46" i="6"/>
  <c r="D19" i="20"/>
  <c r="D15" i="20" l="1"/>
  <c r="F20" i="43" s="1"/>
  <c r="G20" i="43" s="1"/>
  <c r="R15" i="87"/>
  <c r="R17" i="87"/>
  <c r="J19" i="20"/>
  <c r="J15" i="20" s="1"/>
  <c r="R23" i="87"/>
  <c r="S15" i="20" l="1"/>
  <c r="S19" i="20"/>
  <c r="F19" i="43" l="1"/>
  <c r="F22" i="43" l="1"/>
  <c r="F24" i="43" s="1"/>
  <c r="G19" i="43"/>
  <c r="G22" i="43" s="1"/>
  <c r="G24" i="43" l="1"/>
  <c r="F27" i="43" s="1"/>
</calcChain>
</file>

<file path=xl/sharedStrings.xml><?xml version="1.0" encoding="utf-8"?>
<sst xmlns="http://schemas.openxmlformats.org/spreadsheetml/2006/main" count="4930" uniqueCount="630">
  <si>
    <t>In completing the forms:-</t>
  </si>
  <si>
    <t xml:space="preserve">(ii) Only fill in the shaded cells (yellow cells in the soft copy version).  Other cells are linked and will automatically     </t>
  </si>
  <si>
    <t xml:space="preserve">     be updated based on information provided in the other forms or as formatted.</t>
  </si>
  <si>
    <t>Life Insurance Risk Capital Charge</t>
  </si>
  <si>
    <t>General Fund</t>
  </si>
  <si>
    <t>CREDIT RISK CAPITAL CHARGES</t>
  </si>
  <si>
    <t>DEBT OBLIGATIONS BY TYPES OF COUNTERPARTY</t>
  </si>
  <si>
    <t>Total exposure</t>
  </si>
  <si>
    <t>Risk charge</t>
  </si>
  <si>
    <t xml:space="preserve">Capital charge </t>
  </si>
  <si>
    <t>Individuals</t>
  </si>
  <si>
    <t>other individuals (except for policy loans)</t>
  </si>
  <si>
    <t>DEBT OBLIGATIONS SECURED BY PROPERTIES</t>
  </si>
  <si>
    <t>Residential properties</t>
  </si>
  <si>
    <t>LTV &lt; 80%</t>
  </si>
  <si>
    <t>Abandoned properties</t>
  </si>
  <si>
    <t>CREDIT RISK CAPITAL CHARGES ON DEBT OBLIGATIONS</t>
  </si>
  <si>
    <t>OTHER ASSETS</t>
  </si>
  <si>
    <t>Deferred tax income/(expenses) and deferred tax assets</t>
  </si>
  <si>
    <t>Gross of deferred tax, if any</t>
  </si>
  <si>
    <t>Mandatory convertible capital loan stocks or similar instruments</t>
  </si>
  <si>
    <t>7/</t>
  </si>
  <si>
    <t>Outstanding premiums, balances and other receivables due from :</t>
  </si>
  <si>
    <t>CREDIT RISK CAPITAL CHARGES FOR OTHER ASSETS</t>
  </si>
  <si>
    <t>(applicable for derivative positions which are transacted over the counter (OTC) only)</t>
  </si>
  <si>
    <t>Unappropriated surplus brought forward</t>
  </si>
  <si>
    <t>Capital Charge</t>
  </si>
  <si>
    <t>(2)</t>
  </si>
  <si>
    <t>FE</t>
  </si>
  <si>
    <t>FE3</t>
  </si>
  <si>
    <t>FE3-1</t>
  </si>
  <si>
    <t>Debt obligations by types of counterparty</t>
  </si>
  <si>
    <t>Exposure Amount</t>
  </si>
  <si>
    <t xml:space="preserve">MARKET RISK CAPITAL CHARGES </t>
  </si>
  <si>
    <t>EQUITY RISKS</t>
  </si>
  <si>
    <t>Equity Instruments</t>
  </si>
  <si>
    <t>20%</t>
  </si>
  <si>
    <t>PROPERTY RISKS</t>
  </si>
  <si>
    <t>Type of exposures</t>
  </si>
  <si>
    <t>INTEREST RATE RISKS</t>
  </si>
  <si>
    <t>Life Insurance Fund</t>
  </si>
  <si>
    <t>Scenario</t>
  </si>
  <si>
    <t>Surplus</t>
  </si>
  <si>
    <t xml:space="preserve">Increasing interest rate </t>
  </si>
  <si>
    <t>Decreasing interest rate</t>
  </si>
  <si>
    <t>Residual term to maturity</t>
  </si>
  <si>
    <t>Capital charge</t>
  </si>
  <si>
    <r>
      <t xml:space="preserve">X </t>
    </r>
    <r>
      <rPr>
        <u/>
        <sz val="10"/>
        <rFont val="Bookman Old Style"/>
        <family val="1"/>
      </rPr>
      <t>&lt;</t>
    </r>
    <r>
      <rPr>
        <sz val="10"/>
        <rFont val="Bookman Old Style"/>
        <family val="1"/>
      </rPr>
      <t xml:space="preserve"> 1 month </t>
    </r>
  </si>
  <si>
    <r>
      <t xml:space="preserve">1 &lt; X  </t>
    </r>
    <r>
      <rPr>
        <u/>
        <sz val="10"/>
        <rFont val="Bookman Old Style"/>
        <family val="1"/>
      </rPr>
      <t>&lt;</t>
    </r>
    <r>
      <rPr>
        <sz val="10"/>
        <rFont val="Bookman Old Style"/>
        <family val="1"/>
      </rPr>
      <t xml:space="preserve"> 3 months</t>
    </r>
  </si>
  <si>
    <r>
      <t xml:space="preserve">3 &lt; X </t>
    </r>
    <r>
      <rPr>
        <u/>
        <sz val="10"/>
        <rFont val="Bookman Old Style"/>
        <family val="1"/>
      </rPr>
      <t>&lt;</t>
    </r>
    <r>
      <rPr>
        <sz val="10"/>
        <rFont val="Bookman Old Style"/>
        <family val="1"/>
      </rPr>
      <t xml:space="preserve"> 6 months</t>
    </r>
  </si>
  <si>
    <r>
      <t xml:space="preserve">6 &lt; X </t>
    </r>
    <r>
      <rPr>
        <u/>
        <sz val="10"/>
        <rFont val="Bookman Old Style"/>
        <family val="1"/>
      </rPr>
      <t>&lt;</t>
    </r>
    <r>
      <rPr>
        <sz val="10"/>
        <rFont val="Bookman Old Style"/>
        <family val="1"/>
      </rPr>
      <t xml:space="preserve"> 12 months</t>
    </r>
  </si>
  <si>
    <r>
      <t xml:space="preserve">1 &lt; X </t>
    </r>
    <r>
      <rPr>
        <u/>
        <sz val="10"/>
        <rFont val="Bookman Old Style"/>
        <family val="1"/>
      </rPr>
      <t>&lt;</t>
    </r>
    <r>
      <rPr>
        <sz val="10"/>
        <rFont val="Bookman Old Style"/>
        <family val="1"/>
      </rPr>
      <t xml:space="preserve"> 2 years</t>
    </r>
  </si>
  <si>
    <r>
      <t xml:space="preserve">2 &lt; X </t>
    </r>
    <r>
      <rPr>
        <u/>
        <sz val="10"/>
        <rFont val="Bookman Old Style"/>
        <family val="1"/>
      </rPr>
      <t>&lt;</t>
    </r>
    <r>
      <rPr>
        <sz val="10"/>
        <rFont val="Bookman Old Style"/>
        <family val="1"/>
      </rPr>
      <t xml:space="preserve"> 3 years</t>
    </r>
  </si>
  <si>
    <r>
      <t xml:space="preserve">3 &lt; X </t>
    </r>
    <r>
      <rPr>
        <u/>
        <sz val="10"/>
        <rFont val="Bookman Old Style"/>
        <family val="1"/>
      </rPr>
      <t>&lt;</t>
    </r>
    <r>
      <rPr>
        <sz val="10"/>
        <rFont val="Bookman Old Style"/>
        <family val="1"/>
      </rPr>
      <t xml:space="preserve"> 4 years</t>
    </r>
  </si>
  <si>
    <r>
      <t xml:space="preserve">4 &lt; X </t>
    </r>
    <r>
      <rPr>
        <u/>
        <sz val="10"/>
        <rFont val="Bookman Old Style"/>
        <family val="1"/>
      </rPr>
      <t>&lt;</t>
    </r>
    <r>
      <rPr>
        <sz val="10"/>
        <rFont val="Bookman Old Style"/>
        <family val="1"/>
      </rPr>
      <t xml:space="preserve"> 5 years</t>
    </r>
  </si>
  <si>
    <r>
      <t xml:space="preserve">5 &lt; X </t>
    </r>
    <r>
      <rPr>
        <u/>
        <sz val="10"/>
        <rFont val="Bookman Old Style"/>
        <family val="1"/>
      </rPr>
      <t>&lt;</t>
    </r>
    <r>
      <rPr>
        <sz val="10"/>
        <rFont val="Bookman Old Style"/>
        <family val="1"/>
      </rPr>
      <t xml:space="preserve"> 7 years</t>
    </r>
  </si>
  <si>
    <r>
      <t xml:space="preserve">7 &lt; X  </t>
    </r>
    <r>
      <rPr>
        <u/>
        <sz val="10"/>
        <rFont val="Bookman Old Style"/>
        <family val="1"/>
      </rPr>
      <t>&lt;</t>
    </r>
    <r>
      <rPr>
        <sz val="10"/>
        <rFont val="Bookman Old Style"/>
        <family val="1"/>
      </rPr>
      <t xml:space="preserve"> 10 years</t>
    </r>
  </si>
  <si>
    <r>
      <t xml:space="preserve">10 &lt; X </t>
    </r>
    <r>
      <rPr>
        <u/>
        <sz val="10"/>
        <rFont val="Bookman Old Style"/>
        <family val="1"/>
      </rPr>
      <t>&lt;</t>
    </r>
    <r>
      <rPr>
        <sz val="10"/>
        <rFont val="Bookman Old Style"/>
        <family val="1"/>
      </rPr>
      <t xml:space="preserve"> 15 years</t>
    </r>
  </si>
  <si>
    <r>
      <t xml:space="preserve">15 &lt; X </t>
    </r>
    <r>
      <rPr>
        <u/>
        <sz val="10"/>
        <rFont val="Bookman Old Style"/>
        <family val="1"/>
      </rPr>
      <t>&lt;</t>
    </r>
    <r>
      <rPr>
        <sz val="10"/>
        <rFont val="Bookman Old Style"/>
        <family val="1"/>
      </rPr>
      <t xml:space="preserve"> 20 years</t>
    </r>
  </si>
  <si>
    <t>X &gt; 20 years</t>
  </si>
  <si>
    <t>* -</t>
  </si>
  <si>
    <t>CURRENCY RISKS</t>
  </si>
  <si>
    <t>Types of currency</t>
  </si>
  <si>
    <r>
      <t xml:space="preserve">Net On Balance Sheet Position </t>
    </r>
    <r>
      <rPr>
        <vertAlign val="superscript"/>
        <sz val="10"/>
        <rFont val="Bookman Old Style"/>
        <family val="1"/>
      </rPr>
      <t>1/</t>
    </r>
  </si>
  <si>
    <r>
      <t xml:space="preserve">Net Forward Position </t>
    </r>
    <r>
      <rPr>
        <vertAlign val="superscript"/>
        <sz val="10"/>
        <rFont val="Bookman Old Style"/>
        <family val="1"/>
      </rPr>
      <t>2/</t>
    </r>
  </si>
  <si>
    <t>Net Long Position</t>
  </si>
  <si>
    <t>Net Short Position</t>
  </si>
  <si>
    <t>Total Position</t>
  </si>
  <si>
    <t>Greater of net long or net short position</t>
  </si>
  <si>
    <t>Currency risk charge</t>
  </si>
  <si>
    <t>MARKET RISK CAPITAL CHARGES FOR COLLECTIVE INVESTMENT SCHEMES</t>
  </si>
  <si>
    <t>Asset Allocation *</t>
  </si>
  <si>
    <t>Capital Charge *</t>
  </si>
  <si>
    <t xml:space="preserve">Name of the Scheme &amp; its Manager </t>
  </si>
  <si>
    <t>Investment Value</t>
  </si>
  <si>
    <t xml:space="preserve">Unlisted or private equity (including venture capital) </t>
  </si>
  <si>
    <t>Submission Type:</t>
  </si>
  <si>
    <t>Reporting Date:</t>
  </si>
  <si>
    <t>State government of Malaysia and the federal government or the central bank of non-G10 countries</t>
  </si>
  <si>
    <t>Shareholders' Fund/Working Fund</t>
  </si>
  <si>
    <t>Policy loans</t>
  </si>
  <si>
    <t>Refers to interest rate related securities held by the insurer (such as fixed income securities (e.g. PDS and MGS), commercial papers and NIDs).</t>
  </si>
  <si>
    <t>TOTAL CAPITAL AVAILABLE</t>
  </si>
  <si>
    <t>Available-for-sale reserves</t>
  </si>
  <si>
    <t>General reserves</t>
  </si>
  <si>
    <t>Total Capital Required</t>
  </si>
  <si>
    <t>Others</t>
  </si>
  <si>
    <t xml:space="preserve">OPERATIONAL RISK CAPITAL CHARGES </t>
  </si>
  <si>
    <t xml:space="preserve">Others </t>
  </si>
  <si>
    <t>Aviation</t>
  </si>
  <si>
    <t xml:space="preserve">Investment linked operating/non-unit fund </t>
  </si>
  <si>
    <t>Investment linked operating/non-unit fund</t>
  </si>
  <si>
    <t>Insurance risk capital charges</t>
  </si>
  <si>
    <t>Capital Charges</t>
  </si>
  <si>
    <t>Life insurance liabilities</t>
  </si>
  <si>
    <t xml:space="preserve">Product Name &amp; Issuer </t>
  </si>
  <si>
    <t>Notional amount</t>
  </si>
  <si>
    <t>General Insurance Fund (with discounting of liabilities)</t>
  </si>
  <si>
    <t xml:space="preserve">Liability Value </t>
  </si>
  <si>
    <r>
      <t>Mark-to-market value</t>
    </r>
    <r>
      <rPr>
        <vertAlign val="superscript"/>
        <sz val="10"/>
        <rFont val="Bookman Old Style"/>
        <family val="1"/>
      </rPr>
      <t>1/</t>
    </r>
  </si>
  <si>
    <r>
      <t>Present Value of Embedded Guarantee</t>
    </r>
    <r>
      <rPr>
        <vertAlign val="superscript"/>
        <sz val="10"/>
        <rFont val="Bookman Old Style"/>
        <family val="1"/>
      </rPr>
      <t xml:space="preserve"> 2/</t>
    </r>
  </si>
  <si>
    <r>
      <t>Risk Charge</t>
    </r>
    <r>
      <rPr>
        <vertAlign val="superscript"/>
        <sz val="10"/>
        <rFont val="Bookman Old Style"/>
        <family val="1"/>
      </rPr>
      <t>3/</t>
    </r>
  </si>
  <si>
    <t xml:space="preserve">Capital Charge </t>
  </si>
  <si>
    <t>(f)=(d)+(e)</t>
  </si>
  <si>
    <t>Ordinary Life</t>
  </si>
  <si>
    <t>Annuities</t>
  </si>
  <si>
    <t>Investment Linked</t>
  </si>
  <si>
    <t>Valuation Result</t>
  </si>
  <si>
    <t>Movement of Surplus</t>
  </si>
  <si>
    <t>Amount transferred from shareholders' fund</t>
  </si>
  <si>
    <t>Amount transferred to shareholders’ fund</t>
  </si>
  <si>
    <t>SOURCES OF SURPLUS ARISING</t>
  </si>
  <si>
    <t>Investment</t>
  </si>
  <si>
    <t>Insurance</t>
  </si>
  <si>
    <t>Change in valuation basis</t>
  </si>
  <si>
    <t>Expense</t>
  </si>
  <si>
    <t>Lapse</t>
  </si>
  <si>
    <t>New Business</t>
  </si>
  <si>
    <t>Actual</t>
  </si>
  <si>
    <t xml:space="preserve">Expected </t>
  </si>
  <si>
    <t>VALUATION RESULT, ALLOCATION AND MOVEMENT OF SURPLUS</t>
  </si>
  <si>
    <t>COMPOSITION OF LIFE INSURANCE VALUATION LIABILITIES AND RISK CAPITAL CHARGES</t>
  </si>
  <si>
    <r>
      <t>1/</t>
    </r>
    <r>
      <rPr>
        <sz val="10"/>
        <rFont val="Bookman Old Style"/>
        <family val="1"/>
      </rPr>
      <t xml:space="preserve"> Before allocation to S/H and/or Other Funds</t>
    </r>
  </si>
  <si>
    <t xml:space="preserve">Capital reserves </t>
  </si>
  <si>
    <t>Revaluation reserves</t>
  </si>
  <si>
    <r>
      <t>Investment linked operating/non-unit fund</t>
    </r>
    <r>
      <rPr>
        <vertAlign val="superscript"/>
        <sz val="10"/>
        <rFont val="Bookman Old Style"/>
        <family val="1"/>
      </rPr>
      <t>1/</t>
    </r>
  </si>
  <si>
    <t xml:space="preserve">(c) </t>
  </si>
  <si>
    <t>No. of lives covered</t>
  </si>
  <si>
    <r>
      <t xml:space="preserve">Investment Linked Individual Life </t>
    </r>
    <r>
      <rPr>
        <b/>
        <vertAlign val="superscript"/>
        <sz val="10"/>
        <rFont val="Bookman Old Style"/>
        <family val="1"/>
      </rPr>
      <t>1/</t>
    </r>
  </si>
  <si>
    <r>
      <t xml:space="preserve">Investment Linked Group Life </t>
    </r>
    <r>
      <rPr>
        <b/>
        <vertAlign val="superscript"/>
        <sz val="10"/>
        <rFont val="Bookman Old Style"/>
        <family val="1"/>
      </rPr>
      <t>1/</t>
    </r>
  </si>
  <si>
    <t xml:space="preserve">Signature  :                                                                                                         </t>
  </si>
  <si>
    <t xml:space="preserve">Single </t>
  </si>
  <si>
    <t xml:space="preserve">Annual </t>
  </si>
  <si>
    <t xml:space="preserve">Name  :                                                                                                          </t>
  </si>
  <si>
    <t xml:space="preserve">Date  :                                                                                                                          </t>
  </si>
  <si>
    <r>
      <t xml:space="preserve">Investment Linked Individual Life </t>
    </r>
    <r>
      <rPr>
        <vertAlign val="superscript"/>
        <sz val="10"/>
        <rFont val="Bookman Old Style"/>
        <family val="1"/>
      </rPr>
      <t>1/</t>
    </r>
  </si>
  <si>
    <t>Operational Risk Capital Charge</t>
  </si>
  <si>
    <t>LIFE INSURANCE LIABILITIES</t>
  </si>
  <si>
    <t>Shareholders' / Working Fund</t>
  </si>
  <si>
    <t>Investment linked unit funds</t>
  </si>
  <si>
    <t>Structured deposits and Specific Investment Account (SIA) would not qualify as eligible collateral</t>
  </si>
  <si>
    <r>
      <t xml:space="preserve">Deduction </t>
    </r>
    <r>
      <rPr>
        <b/>
        <vertAlign val="superscript"/>
        <sz val="10"/>
        <rFont val="Bookman Old Style"/>
        <family val="1"/>
      </rPr>
      <t>2</t>
    </r>
    <r>
      <rPr>
        <vertAlign val="superscript"/>
        <sz val="10"/>
        <rFont val="Bookman Old Style"/>
        <family val="1"/>
      </rPr>
      <t>/</t>
    </r>
  </si>
  <si>
    <t>Corporations and other organisations with the following rating categories:</t>
  </si>
  <si>
    <t>Debt facilities with original maturity of 1 year or less and with the following rating categories:</t>
  </si>
  <si>
    <t>Deposit with other banking institutions with the following rating categories:</t>
  </si>
  <si>
    <t>Listed on the Main Market of Bursa Malaysia, or listed on the primary board of the recognised stock exchanges in a G10 country</t>
  </si>
  <si>
    <t>Listed on other recognized stock exchanges other than those mentioned above</t>
  </si>
  <si>
    <t>FTSE Bursa Malaysia (FBM) KLCI and FBM Top-100 Index, FBM Hijrah Shariah Index or the indicative index of the recognised stock exchanges in a G10 country</t>
  </si>
  <si>
    <t>FBM Mid-70 Index or other stock market indices</t>
  </si>
  <si>
    <r>
      <t xml:space="preserve">Position &amp; Counterparty </t>
    </r>
    <r>
      <rPr>
        <vertAlign val="superscript"/>
        <sz val="10"/>
        <rFont val="Bookman Old Style"/>
        <family val="1"/>
      </rPr>
      <t>2/</t>
    </r>
  </si>
  <si>
    <r>
      <t xml:space="preserve">Product Name &amp; Issuer </t>
    </r>
    <r>
      <rPr>
        <vertAlign val="superscript"/>
        <sz val="10"/>
        <rFont val="Bookman Old Style"/>
        <family val="1"/>
      </rPr>
      <t>2/</t>
    </r>
  </si>
  <si>
    <r>
      <t xml:space="preserve">Base </t>
    </r>
    <r>
      <rPr>
        <vertAlign val="superscript"/>
        <sz val="10"/>
        <rFont val="Bookman Old Style"/>
        <family val="1"/>
      </rPr>
      <t>2/</t>
    </r>
  </si>
  <si>
    <r>
      <t>1/,2/</t>
    </r>
    <r>
      <rPr>
        <sz val="10"/>
        <rFont val="Bookman Old Style"/>
        <family val="1"/>
      </rPr>
      <t>Refers to interest rate related exposures held by the insurer (such as debt securities (e.g. PDS and MGS), commercial papers and NIDs, mortgages and interest rate derivatives). It should also include the present value of embedded guarantee of a structured investment product.</t>
    </r>
  </si>
  <si>
    <t>Annual Office Premium</t>
  </si>
  <si>
    <r>
      <t xml:space="preserve">1/,2/ </t>
    </r>
    <r>
      <rPr>
        <sz val="10"/>
        <rFont val="Bookman Old Style"/>
        <family val="1"/>
      </rPr>
      <t>Refers to interest rate related exposures (such as debt securities (e.g. PDS and MGS), commercial papers, NIDs, mortgages and interest rate derivatives). It should also include the present value of embedded guarantee of a structured investment product.</t>
    </r>
  </si>
  <si>
    <t>Shareholders'/Working Fund</t>
  </si>
  <si>
    <t>Notional limit
(b)</t>
  </si>
  <si>
    <t>Tier-1 Capital</t>
  </si>
  <si>
    <t>Deductions</t>
  </si>
  <si>
    <t>Total</t>
  </si>
  <si>
    <t>General fund</t>
  </si>
  <si>
    <t>(i)</t>
  </si>
  <si>
    <t>(ii)</t>
  </si>
  <si>
    <t>(iii)</t>
  </si>
  <si>
    <t>(iv)</t>
  </si>
  <si>
    <t xml:space="preserve">(a) </t>
  </si>
  <si>
    <t>Market risk capital charges</t>
  </si>
  <si>
    <t xml:space="preserve">(b) </t>
  </si>
  <si>
    <t>Credit risk capital charges</t>
  </si>
  <si>
    <t>(c)</t>
  </si>
  <si>
    <t>(d)</t>
  </si>
  <si>
    <t>(A)</t>
  </si>
  <si>
    <t>Fully paid-up ordinary shares/ Working fund</t>
  </si>
  <si>
    <t>Share premiums</t>
  </si>
  <si>
    <t xml:space="preserve">Paid-up non-cumulative irredeemable preference shares </t>
  </si>
  <si>
    <t>(v)</t>
  </si>
  <si>
    <t>(vi)</t>
  </si>
  <si>
    <t>(vii)</t>
  </si>
  <si>
    <t>(B)</t>
  </si>
  <si>
    <t>Cumulative irredeemable preference shares</t>
  </si>
  <si>
    <t>Irredeemable subordinated debts</t>
  </si>
  <si>
    <t>(C)</t>
  </si>
  <si>
    <t>Subordinated term debts</t>
  </si>
  <si>
    <t xml:space="preserve">Goodwill &amp; other intangible assets </t>
  </si>
  <si>
    <t>Investment in subsidiaries</t>
  </si>
  <si>
    <t>Claim Liability Risk Capital Charge</t>
  </si>
  <si>
    <t>Risk Charge</t>
  </si>
  <si>
    <t>Fire</t>
  </si>
  <si>
    <t>(viii)</t>
  </si>
  <si>
    <t>(ix)</t>
  </si>
  <si>
    <t>Personal Accident</t>
  </si>
  <si>
    <t>(x)</t>
  </si>
  <si>
    <t>Workmen's Compensation &amp; Employers' Liability</t>
  </si>
  <si>
    <t>(xi)</t>
  </si>
  <si>
    <t>Premium Liability Risk Capital Charge</t>
  </si>
  <si>
    <t>Class of business</t>
  </si>
  <si>
    <t>TOTAL</t>
  </si>
  <si>
    <t>Note:</t>
  </si>
  <si>
    <t>1/</t>
  </si>
  <si>
    <t>2/</t>
  </si>
  <si>
    <t>3/</t>
  </si>
  <si>
    <t>4/</t>
  </si>
  <si>
    <t>5/</t>
  </si>
  <si>
    <t>6/</t>
  </si>
  <si>
    <t>Collective investment schemes</t>
  </si>
  <si>
    <t>Self-occupied properties</t>
  </si>
  <si>
    <t>Other property and property-related investments</t>
  </si>
  <si>
    <t>Other assets</t>
  </si>
  <si>
    <t>(a)</t>
  </si>
  <si>
    <t>(b)</t>
  </si>
  <si>
    <t>(c )</t>
  </si>
  <si>
    <t>A</t>
  </si>
  <si>
    <t>unrated or with lower rating</t>
  </si>
  <si>
    <t>(e)</t>
  </si>
  <si>
    <t>(f)</t>
  </si>
  <si>
    <t>B</t>
  </si>
  <si>
    <t>C</t>
  </si>
  <si>
    <t>D</t>
  </si>
  <si>
    <t>E</t>
  </si>
  <si>
    <t>F</t>
  </si>
  <si>
    <t>Shareholders' fund/Working fund</t>
  </si>
  <si>
    <t>General Insurance Liability Capital Charges</t>
  </si>
  <si>
    <t>Credit Risk Capital Charges</t>
  </si>
  <si>
    <t>Market Risk Capital Charges</t>
  </si>
  <si>
    <t>Property risks</t>
  </si>
  <si>
    <t>Liabilities</t>
  </si>
  <si>
    <t>All Funds</t>
  </si>
  <si>
    <t>COMPUTATION OF CAPITAL ADEQUACY RATIO</t>
  </si>
  <si>
    <t>No.</t>
  </si>
  <si>
    <t>Description</t>
  </si>
  <si>
    <t>Particulars of policies</t>
  </si>
  <si>
    <t xml:space="preserve"> Expected Present Value Statistics</t>
  </si>
  <si>
    <t>No. of policies</t>
  </si>
  <si>
    <t>Sum assured</t>
  </si>
  <si>
    <t>Surrender Value</t>
  </si>
  <si>
    <t>Tier-2 Capital</t>
  </si>
  <si>
    <t>A-1 / P-1</t>
  </si>
  <si>
    <t>A-2 / P-2</t>
  </si>
  <si>
    <t>A-3 / P-3</t>
  </si>
  <si>
    <t>Debt facilities with original maturity of 1 year or less and with the following rating :</t>
  </si>
  <si>
    <t>Reporting Date</t>
  </si>
  <si>
    <t>Operational risk capital charges</t>
  </si>
  <si>
    <t xml:space="preserve">(d)      </t>
  </si>
  <si>
    <t>(g)</t>
  </si>
  <si>
    <t xml:space="preserve">Benefits </t>
  </si>
  <si>
    <t xml:space="preserve">Expenses </t>
  </si>
  <si>
    <t xml:space="preserve">Premiums </t>
  </si>
  <si>
    <t xml:space="preserve">Reinsurance </t>
  </si>
  <si>
    <t xml:space="preserve">Retained profits/(accumulated losses) </t>
  </si>
  <si>
    <t>An exposure which already attracts asset concentration charge of 100% shall not be subject to any credit or market risk charges</t>
  </si>
  <si>
    <t>80% ≤ LTV  ≤ 90%</t>
  </si>
  <si>
    <t>CREDIT RISK CAPITAL CHARGES FOR OTC DERIVATIVES</t>
  </si>
  <si>
    <t>CREDIT RISK CAPITAL CHARGES FOR INVESTMENT IN STRUCTURED PRODUCTS</t>
  </si>
  <si>
    <t xml:space="preserve">Please provide a brief description (e.g. product name and counterparty) on the positions in derivatives and structured products (e.g. interest rate swap with Bank A). </t>
  </si>
  <si>
    <t xml:space="preserve">The mark-to-market value for derivatives positions shall be the present value of all future positive cashflows from the transaction (i.e. where the counterparty owes the insurer). </t>
  </si>
  <si>
    <t>Notional principal of the derivative contract. In the event that the stated notional amount is leveraged or enhanced by the structure of the transaction, the actual or effective notional amount should be used.</t>
  </si>
  <si>
    <t>INFORMATION ON HEDGING POSITIONS</t>
  </si>
  <si>
    <t>Exposures Hedged</t>
  </si>
  <si>
    <t>(xix)</t>
  </si>
  <si>
    <t>Other Provisions</t>
  </si>
  <si>
    <t>Refers to interest rate related exposures (such as debt securities (e.g. PDS and MGS), commercial papers, NIDs, mortgages and interest rate derivatives). It should also include the present value of embedded guarantee of a structured investment product.</t>
  </si>
  <si>
    <t>Includes guaranteed benefits liabilities only. For a participating fund, this shall be the insurance liabilities computed on guaranteed benefits only.</t>
  </si>
  <si>
    <t>1/ Where the products involves the use of leverage multiplier, the effective exposure of the product shall be used, instead of the MTM value.</t>
  </si>
  <si>
    <t>2/ This column is only to be filled in where the product offers embedded guarantee. The present value of embedded guarantee should be discounted at the rate reflective of the credit worthiness of the product offerer. The present value of embedded guarantee shall also be separately subjected to interest rate risk charge calculation.</t>
  </si>
  <si>
    <r>
      <t xml:space="preserve">Investment Linked Group Life </t>
    </r>
    <r>
      <rPr>
        <vertAlign val="superscript"/>
        <sz val="10"/>
        <rFont val="Bookman Old Style"/>
        <family val="1"/>
      </rPr>
      <t>1/</t>
    </r>
  </si>
  <si>
    <t>One</t>
  </si>
  <si>
    <t>Two</t>
  </si>
  <si>
    <t>Three</t>
  </si>
  <si>
    <t>Four</t>
  </si>
  <si>
    <t>Five</t>
  </si>
  <si>
    <t>Investment-Linked Operating/Non Unit Fund</t>
  </si>
  <si>
    <t>Investment-Linked Operating /Non Unit Fund</t>
  </si>
  <si>
    <t>Capital charges to mitigate interest rate risks for shareholders'/working fund shall be calculated in the same manner as that applicable for a general insurance fund</t>
  </si>
  <si>
    <t>Submission Type</t>
  </si>
  <si>
    <t>Q1</t>
  </si>
  <si>
    <t>Q2</t>
  </si>
  <si>
    <t>Q3</t>
  </si>
  <si>
    <t>Q4</t>
  </si>
  <si>
    <t>Financial Year End</t>
  </si>
  <si>
    <t>FYE</t>
  </si>
  <si>
    <t>Abbreviation</t>
  </si>
  <si>
    <t>Debt obligations secured by properties</t>
  </si>
  <si>
    <t xml:space="preserve">(v) </t>
  </si>
  <si>
    <t>Structured products</t>
  </si>
  <si>
    <t xml:space="preserve">All  items which are already deducted from TCA are not subject to any risk charge except for operational risk capital charge. </t>
  </si>
  <si>
    <t>OTC Derivatives</t>
  </si>
  <si>
    <t>Structured Investment Products</t>
  </si>
  <si>
    <t>Equity risks</t>
  </si>
  <si>
    <t>Currency risks</t>
  </si>
  <si>
    <t>Ordinary Individual Life</t>
  </si>
  <si>
    <t>Ordinary Group Life</t>
  </si>
  <si>
    <t>Annuities Individual Life</t>
  </si>
  <si>
    <t>Annuities Group Life</t>
  </si>
  <si>
    <t>INVESTMENT LINKED</t>
  </si>
  <si>
    <t>Whole Life</t>
  </si>
  <si>
    <t>Endowment</t>
  </si>
  <si>
    <t>Term - Mortgage</t>
  </si>
  <si>
    <t>Term - Others</t>
  </si>
  <si>
    <t>M&amp;H Term &lt;/= 12 months</t>
  </si>
  <si>
    <t>M&amp;H Term &gt; 12 months</t>
  </si>
  <si>
    <t>Riders- Term Insurance &lt;/= 12 months</t>
  </si>
  <si>
    <t>Riders - Term Insurance &gt; 12 months</t>
  </si>
  <si>
    <t>Riders - PA/Disability Term &lt;/= 12 months</t>
  </si>
  <si>
    <t>Riders - PA/Disability Term &gt; 12 months</t>
  </si>
  <si>
    <t>Riders - M&amp;H Term &lt;/= 12 months</t>
  </si>
  <si>
    <t>(xii)</t>
  </si>
  <si>
    <t>Riders - M&amp;H Term &gt; 12 months</t>
  </si>
  <si>
    <t>(xiii)</t>
  </si>
  <si>
    <t>Riders - DD Term &lt;/= 12 months</t>
  </si>
  <si>
    <t>(xiv)</t>
  </si>
  <si>
    <t>Riders - DD Term &gt; 12 months</t>
  </si>
  <si>
    <t>(xv)</t>
  </si>
  <si>
    <t>Riders - Others Term &lt;/= 12 months</t>
  </si>
  <si>
    <t>(xvi)</t>
  </si>
  <si>
    <t>Riders - Others Term &gt; 12 months</t>
  </si>
  <si>
    <t>(xvii)</t>
  </si>
  <si>
    <t>Other plans Term &lt;/= 12 months</t>
  </si>
  <si>
    <t>(xviii)</t>
  </si>
  <si>
    <t>Other plans Term &gt; 12 months</t>
  </si>
  <si>
    <t>Sub-total</t>
  </si>
  <si>
    <t>Immediate annuities</t>
  </si>
  <si>
    <t>Deferred annuities</t>
  </si>
  <si>
    <t>Total Investment Linked</t>
  </si>
  <si>
    <t xml:space="preserve">Net Liability </t>
  </si>
  <si>
    <t>E.g.:</t>
  </si>
  <si>
    <t>Fund</t>
  </si>
  <si>
    <t>Total exposure
(a)</t>
  </si>
  <si>
    <t>F4i</t>
  </si>
  <si>
    <t>F5i</t>
  </si>
  <si>
    <t>Other Tier-1 capital instruments</t>
  </si>
  <si>
    <t>Other Tier-2 capital instruments</t>
  </si>
  <si>
    <t>Other deductions</t>
  </si>
  <si>
    <t>All funds</t>
  </si>
  <si>
    <t>Total Capital Available</t>
  </si>
  <si>
    <t>FA</t>
  </si>
  <si>
    <t>FB</t>
  </si>
  <si>
    <t>FC</t>
  </si>
  <si>
    <t>FC1</t>
  </si>
  <si>
    <t>FC1-1SHF</t>
  </si>
  <si>
    <t>FC1-2SHF</t>
  </si>
  <si>
    <t>FC2</t>
  </si>
  <si>
    <t>FC3</t>
  </si>
  <si>
    <t>FC3-1(E1)</t>
  </si>
  <si>
    <t>FC4</t>
  </si>
  <si>
    <t>FD</t>
  </si>
  <si>
    <t>FE2</t>
  </si>
  <si>
    <t>Unlisted or private equity (including venture capital)</t>
  </si>
  <si>
    <r>
      <t>Total long position</t>
    </r>
    <r>
      <rPr>
        <vertAlign val="superscript"/>
        <sz val="10"/>
        <rFont val="Bookman Old Style"/>
        <family val="1"/>
      </rPr>
      <t>1/</t>
    </r>
  </si>
  <si>
    <t>MARKET RISK CAPITAL CHARGES FOR INVESTMENT IN STRUCTURED PRODUCTS</t>
  </si>
  <si>
    <t>Aggregate credit risk capital charge arising from debt obligations with LTV ≤ 90%</t>
  </si>
  <si>
    <t xml:space="preserve">Information to be provided for capital charges required to address market risks in collective investment schemes is covered in this section. Collective investment schemes include investment in unit trusts schemes, exchange-traded, real estate investment trusts and investment-linked funds. </t>
  </si>
  <si>
    <t>Description of reference underlying</t>
  </si>
  <si>
    <r>
      <t>Total short position</t>
    </r>
    <r>
      <rPr>
        <vertAlign val="superscript"/>
        <sz val="10"/>
        <rFont val="Bookman Old Style"/>
        <family val="1"/>
      </rPr>
      <t>2/</t>
    </r>
  </si>
  <si>
    <t>Total Exposure</t>
  </si>
  <si>
    <t>Investment-Linked Operating/Non-Unit Fund</t>
  </si>
  <si>
    <t>Capital Adequacy</t>
  </si>
  <si>
    <t>TOTAL CAPITAL REQUIRED</t>
  </si>
  <si>
    <t>Components of Capital Required</t>
  </si>
  <si>
    <t>C1</t>
  </si>
  <si>
    <t xml:space="preserve">SUMMARY OF CREDIT AND MARKET RISKS CAPITAL CHARGES </t>
  </si>
  <si>
    <t>C1-1</t>
  </si>
  <si>
    <t xml:space="preserve">CREDIT RISK CAPITAL CHARGES </t>
  </si>
  <si>
    <t>C1-2</t>
  </si>
  <si>
    <t>MARKET RISK CAPITAL CHARGES</t>
  </si>
  <si>
    <t>C2</t>
  </si>
  <si>
    <t>GENERAL INSURANCE CAPITAL CHARGES</t>
  </si>
  <si>
    <t>C3</t>
  </si>
  <si>
    <t>C4</t>
  </si>
  <si>
    <t>OPERATIONAL RISK CAPITAL CHARGES</t>
  </si>
  <si>
    <t>Insurance Liabilities Valuation</t>
  </si>
  <si>
    <t>E2</t>
  </si>
  <si>
    <t>E3</t>
  </si>
  <si>
    <t>E3-1</t>
  </si>
  <si>
    <t>CL Risk Capital Charge</t>
  </si>
  <si>
    <t>PL Risk Capital Charge</t>
  </si>
  <si>
    <t>Malaysian Business</t>
  </si>
  <si>
    <t>Offshore Business</t>
  </si>
  <si>
    <t>Engineering</t>
  </si>
  <si>
    <t>Motor</t>
  </si>
  <si>
    <t>GENERAL INSURANCE CLAIMS LIABILITY (CL) [Denominated in USD currency]</t>
  </si>
  <si>
    <t>GENERAL INSURANCE PREMIUM LIABILITY (PL) [Denominated in USD currency]</t>
  </si>
  <si>
    <t xml:space="preserve">Capital charges for all assets of the shareholders' fund </t>
  </si>
  <si>
    <t>Capital charges for life insurance funds</t>
  </si>
  <si>
    <t>Capital charges for general insurance funds</t>
  </si>
  <si>
    <t>(i)  Figures must be expressed in USD</t>
  </si>
  <si>
    <t>USD</t>
  </si>
  <si>
    <t>USD-equivalent value of all foreign currency assets less all foreign currency liabilities in a particular foreign currency.</t>
  </si>
  <si>
    <t xml:space="preserve">USD-equivalent value of all amounts to be received less the value of all amounts to be paid under unsettled spot transactions, forward foreign exchange transactions, including currency futures, the principal on currency swaps position and interest rate transactions such as futures, swaps etc. denominated in a foreign currency. </t>
  </si>
  <si>
    <t xml:space="preserve">                 (a)</t>
  </si>
  <si>
    <t xml:space="preserve">                 (c)</t>
  </si>
  <si>
    <t xml:space="preserve">                   (e)</t>
  </si>
  <si>
    <t xml:space="preserve">                    (i)</t>
  </si>
  <si>
    <t>At 75% level of confidence*</t>
  </si>
  <si>
    <t>Other Risk Capital Charges</t>
  </si>
  <si>
    <t>GENERAL INSURANCE PREMIUM AND CLAIM LIABILITIES</t>
  </si>
  <si>
    <t>Total assets</t>
  </si>
  <si>
    <t>Individual fund's concentration capital charge (apportioned)</t>
  </si>
  <si>
    <t>Company</t>
  </si>
  <si>
    <t>Business Nature</t>
  </si>
  <si>
    <r>
      <t xml:space="preserve">PL </t>
    </r>
    <r>
      <rPr>
        <vertAlign val="superscript"/>
        <sz val="10"/>
        <rFont val="Bookman Old Style"/>
        <family val="1"/>
      </rPr>
      <t>*</t>
    </r>
  </si>
  <si>
    <t>PAD</t>
  </si>
  <si>
    <t xml:space="preserve">            (d)</t>
  </si>
  <si>
    <t>An  investment position which is fully hedged may be carved out and excluded from the calculation of market risk capital charges. Where this is the case, a brief description on the investment position and the corresponding hedging instruments used should be provided in the table below. Examples of the information required are provided below.</t>
  </si>
  <si>
    <t>Total Capital Required (TCR) [(v)+(vi)+(vii)]</t>
  </si>
  <si>
    <r>
      <t xml:space="preserve">Asset concentration risks </t>
    </r>
    <r>
      <rPr>
        <vertAlign val="superscript"/>
        <sz val="10"/>
        <rFont val="Bookman Old Style"/>
        <family val="1"/>
      </rPr>
      <t>6/ 7/</t>
    </r>
  </si>
  <si>
    <r>
      <t>Asset Value</t>
    </r>
    <r>
      <rPr>
        <vertAlign val="superscript"/>
        <sz val="10"/>
        <rFont val="Bookman Old Style"/>
        <family val="1"/>
      </rPr>
      <t>1/</t>
    </r>
  </si>
  <si>
    <r>
      <t>Liability Value</t>
    </r>
    <r>
      <rPr>
        <vertAlign val="superscript"/>
        <sz val="10"/>
        <rFont val="Bookman Old Style"/>
        <family val="1"/>
      </rPr>
      <t>2/</t>
    </r>
  </si>
  <si>
    <r>
      <t>Capital Required</t>
    </r>
    <r>
      <rPr>
        <vertAlign val="superscript"/>
        <sz val="10"/>
        <rFont val="Bookman Old Style"/>
        <family val="1"/>
      </rPr>
      <t>4/</t>
    </r>
  </si>
  <si>
    <r>
      <t>Base</t>
    </r>
    <r>
      <rPr>
        <vertAlign val="superscript"/>
        <sz val="10"/>
        <rFont val="Bookman Old Style"/>
        <family val="1"/>
      </rPr>
      <t>3/</t>
    </r>
  </si>
  <si>
    <t>Individual fund's excess over notional limit 
max[ (a)-(b) , 0 ]</t>
  </si>
  <si>
    <r>
      <t>Capital Required</t>
    </r>
    <r>
      <rPr>
        <vertAlign val="superscript"/>
        <sz val="10"/>
        <rFont val="Bookman Old Style"/>
        <family val="1"/>
      </rPr>
      <t>3/</t>
    </r>
  </si>
  <si>
    <t>3/ Structured products are subject to a market risk charge of 20%, unless advised otherwise by Labuan FSA.</t>
  </si>
  <si>
    <r>
      <rPr>
        <vertAlign val="superscript"/>
        <sz val="8.5"/>
        <rFont val="Bookman Old Style"/>
        <family val="1"/>
      </rPr>
      <t>1/</t>
    </r>
    <r>
      <rPr>
        <sz val="10"/>
        <rFont val="Bookman Old Style"/>
        <family val="1"/>
      </rPr>
      <t>Refers to the gross written premium income (gross of reinsurance) for the 12 months preceding the valuation date.</t>
    </r>
  </si>
  <si>
    <r>
      <t>Gross Written Premium</t>
    </r>
    <r>
      <rPr>
        <vertAlign val="superscript"/>
        <sz val="8.5"/>
        <rFont val="Bookman Old Style"/>
        <family val="1"/>
      </rPr>
      <t>1/</t>
    </r>
  </si>
  <si>
    <r>
      <t>Gross Written Premium</t>
    </r>
    <r>
      <rPr>
        <vertAlign val="superscript"/>
        <sz val="8.5"/>
        <rFont val="Bookman Old Style"/>
        <family val="1"/>
      </rPr>
      <t>2/</t>
    </r>
  </si>
  <si>
    <r>
      <rPr>
        <vertAlign val="superscript"/>
        <sz val="9"/>
        <rFont val="Bookman Old Style"/>
        <family val="1"/>
      </rPr>
      <t>2/</t>
    </r>
    <r>
      <rPr>
        <sz val="10"/>
        <rFont val="Bookman Old Style"/>
        <family val="1"/>
      </rPr>
      <t xml:space="preserve"> PAD refers to Provision of Adverse Deviation (i.e. before considering diversification).</t>
    </r>
  </si>
  <si>
    <t xml:space="preserve">                   (b)</t>
  </si>
  <si>
    <r>
      <t>Policyholders' fund carried forward</t>
    </r>
    <r>
      <rPr>
        <vertAlign val="superscript"/>
        <sz val="10"/>
        <rFont val="Bookman Old Style"/>
        <family val="1"/>
      </rPr>
      <t>1/</t>
    </r>
  </si>
  <si>
    <r>
      <t>Actual less Expected</t>
    </r>
    <r>
      <rPr>
        <vertAlign val="superscript"/>
        <sz val="10"/>
        <rFont val="Bookman Old Style"/>
        <family val="1"/>
      </rPr>
      <t>1/</t>
    </r>
  </si>
  <si>
    <t xml:space="preserve">               (f)</t>
  </si>
  <si>
    <t>ICAF Version 1 Release 1</t>
  </si>
  <si>
    <t>ICAF Version 1 Release1</t>
  </si>
  <si>
    <t>FC1-2OBGF</t>
  </si>
  <si>
    <t>FC1-2OBILO</t>
  </si>
  <si>
    <t>FC1-2OBA</t>
  </si>
  <si>
    <t>FC1-2OBOL</t>
  </si>
  <si>
    <t>FC1-2MBGF</t>
  </si>
  <si>
    <t>FC1-2MBILO</t>
  </si>
  <si>
    <t>FC1-2MBA</t>
  </si>
  <si>
    <t>FC1-2MBOL</t>
  </si>
  <si>
    <t>FC1-1OBGF</t>
  </si>
  <si>
    <t>FC1-1OBILO</t>
  </si>
  <si>
    <t>FC1-1OBA</t>
  </si>
  <si>
    <t>FC1-1OBOL</t>
  </si>
  <si>
    <t>FC1-1MBGF</t>
  </si>
  <si>
    <t>FC1-1MBILO</t>
  </si>
  <si>
    <t>FC1-1MBA</t>
  </si>
  <si>
    <t>FC1-1MBOL</t>
  </si>
  <si>
    <t>Type of Entity</t>
  </si>
  <si>
    <t>Total Capital Available (TCA) [(i)+(ii)-(iii)]</t>
  </si>
  <si>
    <t>Asset Value 1/</t>
  </si>
  <si>
    <t>Liability Value 2/</t>
  </si>
  <si>
    <t>Base 3/</t>
  </si>
  <si>
    <t>Increasing interest rate</t>
  </si>
  <si>
    <t>Capital Required 4/</t>
  </si>
  <si>
    <t xml:space="preserve">Refers to interest rate related exposures (such as debt securities (e.g. PDS and MGS), commercial papers, NIDs, mortgages and interest rate </t>
  </si>
  <si>
    <t>derivatives). It should also include the present value of embedded guarantee of a structured investment product.</t>
  </si>
  <si>
    <t xml:space="preserve">3/ </t>
  </si>
  <si>
    <t>The liability value under the base scenario is determined using the valuation basis which includes the provision of adverse deviation as prescribed</t>
  </si>
  <si>
    <t>in Guidelines on Valuation Basis for Liabilities of Labuan Life Insurance Business, discounted at the risk-free rate.</t>
  </si>
  <si>
    <t xml:space="preserve">The amount of capital charges for each fund is the higher of zero or the reduction in surplus based on the dominant scenario at the company level, </t>
  </si>
  <si>
    <t>General Insurance Fund (without discounting of liabilities)</t>
  </si>
  <si>
    <t>Liability Value</t>
  </si>
  <si>
    <t>Base 2/</t>
  </si>
  <si>
    <t>Capital Required 3/</t>
  </si>
  <si>
    <t xml:space="preserve">The base liability is the value derived based on the valuation basis which includes the provision of adverse deviation as presribed in Guidelines </t>
  </si>
  <si>
    <t>on Valuation Basis for Liabilities of Labuan General Insurance Business, discounted at the risk-free rate.</t>
  </si>
  <si>
    <t>Listed on other recognised stock exchanges other than those mentioned above</t>
  </si>
  <si>
    <t>other licensees under the Labuan Financial Services and Securities Act 2010, Labuan Islamic Financial Services and Securities Act 2010, BNM's Financial Services Act 2013 and BNM's Islamic Financial Services Act 2013</t>
  </si>
  <si>
    <t>The liability value under the base scenario is determined using the valuation basis which includes the provision of adverse deviation as prescribed in Guidelines on Valuation Basis for Liabilities of Labuan Life Insurance Business, discounted at the risk-free rate</t>
  </si>
  <si>
    <t>Gross CL</t>
  </si>
  <si>
    <t>Net reinsurance recoveries</t>
  </si>
  <si>
    <t>Net CL</t>
  </si>
  <si>
    <t>Whether Net CL is discounted</t>
  </si>
  <si>
    <t>Participating ordinary life fund</t>
  </si>
  <si>
    <t>Non-participating ordinary life fund</t>
  </si>
  <si>
    <t>Participating Ordinary Life</t>
  </si>
  <si>
    <t>Non-Participating Ordinary Life</t>
  </si>
  <si>
    <t>Participating Annuity</t>
  </si>
  <si>
    <t>Non-Participating Annuity</t>
  </si>
  <si>
    <t>Non-participating annuity fund</t>
  </si>
  <si>
    <t>Participating annuity fund</t>
  </si>
  <si>
    <t>PARTICIPATING</t>
  </si>
  <si>
    <t>NON-PARTICIPATING</t>
  </si>
  <si>
    <t>Comparison of Par valuation bases</t>
  </si>
  <si>
    <t>Future bonuses</t>
  </si>
  <si>
    <t>Control :</t>
  </si>
  <si>
    <t>Row 20 = Higher of Row 23 or Row 24 (for participating only)</t>
  </si>
  <si>
    <t>Net liability                             [(c) - (d)]</t>
  </si>
  <si>
    <r>
      <t>Gross reserves</t>
    </r>
    <r>
      <rPr>
        <sz val="8.5"/>
        <rFont val="Bookman Old Style"/>
        <family val="1"/>
      </rPr>
      <t>1/</t>
    </r>
    <r>
      <rPr>
        <sz val="10"/>
        <rFont val="Bookman Old Style"/>
        <family val="1"/>
      </rPr>
      <t xml:space="preserve">                       [(a) + (b)]</t>
    </r>
  </si>
  <si>
    <r>
      <rPr>
        <vertAlign val="superscript"/>
        <sz val="8.5"/>
        <rFont val="Bookman Old Style"/>
        <family val="1"/>
      </rPr>
      <t>2/</t>
    </r>
    <r>
      <rPr>
        <sz val="10"/>
        <rFont val="Bookman Old Style"/>
        <family val="1"/>
      </rPr>
      <t>Refers to the gross written premium income (gross of reinsurance) for the 12 months ending on the date 12 months prior to the valuation date.</t>
    </r>
  </si>
  <si>
    <t>1/Negative reserves occur when the premium income exceeds the benefits and expenses over the remainder of the policy.</t>
  </si>
  <si>
    <t>Allocation to Policyholders and Shareholders' Fund</t>
  </si>
  <si>
    <t>Allocation to policyholders:</t>
  </si>
  <si>
    <t>a)</t>
  </si>
  <si>
    <r>
      <t>Interim Bonus</t>
    </r>
    <r>
      <rPr>
        <vertAlign val="superscript"/>
        <sz val="10"/>
        <rFont val="Bookman Old Style"/>
        <family val="1"/>
      </rPr>
      <t>4</t>
    </r>
  </si>
  <si>
    <t>b)</t>
  </si>
  <si>
    <r>
      <t>Cash Bonus</t>
    </r>
    <r>
      <rPr>
        <vertAlign val="superscript"/>
        <sz val="10"/>
        <rFont val="Bookman Old Style"/>
        <family val="1"/>
      </rPr>
      <t>4</t>
    </r>
  </si>
  <si>
    <t>c)</t>
  </si>
  <si>
    <r>
      <t>Reversionary Bonus</t>
    </r>
    <r>
      <rPr>
        <vertAlign val="superscript"/>
        <sz val="10"/>
        <rFont val="Bookman Old Style"/>
        <family val="1"/>
      </rPr>
      <t>4</t>
    </r>
  </si>
  <si>
    <t>d)</t>
  </si>
  <si>
    <r>
      <t>Terminal Bonus</t>
    </r>
    <r>
      <rPr>
        <vertAlign val="superscript"/>
        <sz val="10"/>
        <rFont val="Bookman Old Style"/>
        <family val="1"/>
      </rPr>
      <t>4</t>
    </r>
  </si>
  <si>
    <r>
      <t>Allocation to shareholders' fund</t>
    </r>
    <r>
      <rPr>
        <vertAlign val="superscript"/>
        <sz val="10"/>
        <rFont val="Bookman Old Style"/>
        <family val="1"/>
      </rPr>
      <t>4</t>
    </r>
  </si>
  <si>
    <t>Total allocation to policyholders and shareholders for the year [B(1) + B(2)]</t>
  </si>
  <si>
    <r>
      <t>Amount transferred to any fund or reserves4</t>
    </r>
    <r>
      <rPr>
        <vertAlign val="superscript"/>
        <sz val="10"/>
        <rFont val="Bookman Old Style"/>
        <family val="1"/>
      </rPr>
      <t>/</t>
    </r>
  </si>
  <si>
    <r>
      <t>3/</t>
    </r>
    <r>
      <rPr>
        <sz val="10"/>
        <rFont val="Bookman Old Style"/>
        <family val="1"/>
      </rPr>
      <t xml:space="preserve"> For allocation to Shareholders, Other Funds  or/and Carried Forward</t>
    </r>
  </si>
  <si>
    <r>
      <t>4/</t>
    </r>
    <r>
      <rPr>
        <sz val="10"/>
        <rFont val="Bookman Old Style"/>
        <family val="1"/>
      </rPr>
      <t xml:space="preserve"> Based on allocation as at Financial Year End (FYE) which falls within the current reporting period</t>
    </r>
  </si>
  <si>
    <r>
      <t>Surplus/Deficit [A(1) - A(2)]</t>
    </r>
    <r>
      <rPr>
        <vertAlign val="superscript"/>
        <sz val="10"/>
        <rFont val="Bookman Old Style"/>
        <family val="1"/>
      </rPr>
      <t>3/</t>
    </r>
  </si>
  <si>
    <r>
      <t>Net liabilities under policies</t>
    </r>
    <r>
      <rPr>
        <sz val="8"/>
        <rFont val="Bookman Old Style"/>
        <family val="1"/>
      </rPr>
      <t>2/</t>
    </r>
  </si>
  <si>
    <t>Total Surplus Arising during the year [A(3) - C(1) - C(2)]</t>
  </si>
  <si>
    <t>Unappropriated surplus carried forward [C(1) + C(2) + C(3) – C(4) – C(5)]</t>
  </si>
  <si>
    <t>Participating</t>
  </si>
  <si>
    <t>Non-Participating</t>
  </si>
  <si>
    <r>
      <t>1/</t>
    </r>
    <r>
      <rPr>
        <sz val="10"/>
        <rFont val="Bookman Old Style"/>
        <family val="1"/>
      </rPr>
      <t xml:space="preserve"> The columns for "Total" shall correspond to item C3 [Total Surplus Arising during the year] of Form E3 for the respective fund.</t>
    </r>
  </si>
  <si>
    <r>
      <t xml:space="preserve">Gross Best Estimate of CL </t>
    </r>
    <r>
      <rPr>
        <vertAlign val="superscript"/>
        <sz val="10"/>
        <rFont val="Bookman Old Style"/>
        <family val="1"/>
      </rPr>
      <t>1/</t>
    </r>
  </si>
  <si>
    <t>Net reinsurance recoveries for CL</t>
  </si>
  <si>
    <r>
      <t xml:space="preserve">Gross Best Estimate of URR </t>
    </r>
    <r>
      <rPr>
        <vertAlign val="superscript"/>
        <sz val="10"/>
        <rFont val="Bookman Old Style"/>
        <family val="1"/>
      </rPr>
      <t>5/</t>
    </r>
  </si>
  <si>
    <t>Gross URR</t>
  </si>
  <si>
    <t>Net reinsurance recoveries for URR</t>
  </si>
  <si>
    <t>Net URR</t>
  </si>
  <si>
    <t xml:space="preserve">Net URR </t>
  </si>
  <si>
    <t>G</t>
  </si>
  <si>
    <t>50% of future bonuses</t>
  </si>
  <si>
    <r>
      <t>Valuation surplus</t>
    </r>
    <r>
      <rPr>
        <b/>
        <vertAlign val="superscript"/>
        <sz val="10"/>
        <rFont val="Bookman Old Style"/>
        <family val="1"/>
      </rPr>
      <t>1/</t>
    </r>
    <r>
      <rPr>
        <vertAlign val="superscript"/>
        <sz val="10"/>
        <rFont val="Bookman Old Style"/>
        <family val="1"/>
      </rPr>
      <t xml:space="preserve"> </t>
    </r>
    <r>
      <rPr>
        <sz val="10"/>
        <rFont val="Bookman Old Style"/>
        <family val="1"/>
      </rPr>
      <t xml:space="preserve">of non-participating life insurance fund maintained in the insurance fund </t>
    </r>
  </si>
  <si>
    <r>
      <t>Valuation surplus</t>
    </r>
    <r>
      <rPr>
        <b/>
        <vertAlign val="superscript"/>
        <sz val="10"/>
        <rFont val="Bookman Old Style"/>
        <family val="1"/>
      </rPr>
      <t>1/</t>
    </r>
    <r>
      <rPr>
        <vertAlign val="superscript"/>
        <sz val="10"/>
        <rFont val="Bookman Old Style"/>
        <family val="1"/>
      </rPr>
      <t xml:space="preserve"> </t>
    </r>
    <r>
      <rPr>
        <sz val="10"/>
        <rFont val="Bookman Old Style"/>
        <family val="1"/>
      </rPr>
      <t xml:space="preserve">of participating fund maintained in the insurance fund </t>
    </r>
  </si>
  <si>
    <t>All funds excluding par fund</t>
  </si>
  <si>
    <t>Total Ordinary Life Participating</t>
  </si>
  <si>
    <t>Total Ordinary Life Non-Participating</t>
  </si>
  <si>
    <t>Total Annuities Participating</t>
  </si>
  <si>
    <t>H</t>
  </si>
  <si>
    <t>Total Annuities Non-Participating</t>
  </si>
  <si>
    <t>I</t>
  </si>
  <si>
    <t>J</t>
  </si>
  <si>
    <t>MALAYSIAN BUSINESS</t>
  </si>
  <si>
    <t>TOTAL MALAYSIAN BUSINESS</t>
  </si>
  <si>
    <t>OFFSHORE BUSINESS</t>
  </si>
  <si>
    <t>TOTAL OFFSHORE BUSINESS</t>
  </si>
  <si>
    <t xml:space="preserve">                    (g)</t>
  </si>
  <si>
    <t xml:space="preserve">          (h)=(f)-(g)</t>
  </si>
  <si>
    <t>Gross Best Estimate Reserves</t>
  </si>
  <si>
    <t>Gross PAD</t>
  </si>
  <si>
    <t xml:space="preserve">Gross Reserves </t>
  </si>
  <si>
    <t xml:space="preserve">Net Reinsurance Recoveries </t>
  </si>
  <si>
    <r>
      <t>1/</t>
    </r>
    <r>
      <rPr>
        <sz val="10"/>
        <rFont val="Bookman Old Style"/>
        <family val="1"/>
      </rPr>
      <t xml:space="preserve"> Only the non-unit portion of investment linked funds shall be reported. </t>
    </r>
  </si>
  <si>
    <t>Gross Reserves</t>
  </si>
  <si>
    <t>Net Reinsurance Recoveries</t>
  </si>
  <si>
    <t>(h)=(f)-(g)</t>
  </si>
  <si>
    <r>
      <rPr>
        <vertAlign val="superscript"/>
        <sz val="10"/>
        <rFont val="Bookman Old Style"/>
        <family val="1"/>
      </rPr>
      <t xml:space="preserve">1/ </t>
    </r>
    <r>
      <rPr>
        <sz val="10"/>
        <rFont val="Bookman Old Style"/>
        <family val="1"/>
      </rPr>
      <t xml:space="preserve">Only the non-unit portion of investment linked funds shall be reported. </t>
    </r>
  </si>
  <si>
    <r>
      <rPr>
        <vertAlign val="superscript"/>
        <sz val="9"/>
        <rFont val="Bookman Old Style"/>
        <family val="1"/>
      </rPr>
      <t>3/</t>
    </r>
    <r>
      <rPr>
        <sz val="10"/>
        <rFont val="Bookman Old Style"/>
        <family val="1"/>
      </rPr>
      <t xml:space="preserve"> FPAD refers to Fund Provision of Adverse Deviation (i.e. after considering diversification).</t>
    </r>
  </si>
  <si>
    <t>Fund CAR [(iv)/(viii)]</t>
  </si>
  <si>
    <t xml:space="preserve">CAR </t>
  </si>
  <si>
    <t>All Funds Except Participating Fund</t>
  </si>
  <si>
    <t>SUMMARY OF CREDIT AND MARKET RISKS CAPITAL CHARGES</t>
  </si>
  <si>
    <t>Cagamas or its subsidiaries, Cagamas Covered Bonds and Covered Sukuk Wakalah</t>
  </si>
  <si>
    <t>Credit exposures to Labuan (re)insurers, Labuan (re)takaful operators, BNM licensed (re)insurers and BNM licensed (re)takaful operators</t>
  </si>
  <si>
    <t>Credit exposures to (re)insurers and (re)takaful operators other than those Labuan (re)insurers, Labuan (re)takaful operators, BNM licensed (re)insurers and BNM licensed (re)takaful operators with the following rating categories:</t>
  </si>
  <si>
    <t>Participating life fund</t>
  </si>
  <si>
    <t>Non-participating life fund</t>
  </si>
  <si>
    <t>(70 x 70/70)</t>
  </si>
  <si>
    <t>(70 x 0/70)</t>
  </si>
  <si>
    <t xml:space="preserve">Cagamas or its subsidiaries, Cagamas Covered Bonds and Covered Sukuk Wakalah </t>
  </si>
  <si>
    <t>Credit exposures to Labuan (re)insurers*, Labuan (re)takaful operators, BNM licensed (re)insurers and BNM licensed (re)takaful operators</t>
  </si>
  <si>
    <t>Credit exposures to (re)insurers* and (re)takaful operators other than those Labuan (re)insurers, Labuan (re)takaful operators, BNM licensed (re)insurers and BNM licensed (re)takaful operators with the following rating categories:</t>
  </si>
  <si>
    <t>The liability value under the base scenario is determined using the valuation basis which includes the provision of adverse deviation as prescribed in Guidelines on Valuation Basis for Liabilities of Labuan General Insurance Business, discounted at the risk-free rate.</t>
  </si>
  <si>
    <t>Vested Bonus</t>
  </si>
  <si>
    <t>Guidelines on Insurance Capital Adequacy Framework - Reporting Forms</t>
  </si>
  <si>
    <t>Add-on factor as prescribed in Table 5 of Appendix II of the Guidelines on Insurance Capital Adequacy Framework.</t>
  </si>
  <si>
    <t>Credit risk charges as prescribed in Table 1 of Appendix I of the Guidelines on Insurance Capital Adequacy Framework.</t>
  </si>
  <si>
    <t>The amount of capital charges for each fund is the higher of zero or the reduction in surplus based on the dominant scenario at the company level, as described in Appendix II of the Guidelines on Insurance Capital Adequacy Framework.</t>
  </si>
  <si>
    <t>Description on asset allocation and computation of capital charges are based on the method prescribed in Appendix II of the Guidelines on Insurance Capital Adequacy Framework.</t>
  </si>
  <si>
    <t>as described in Appendix II of the Guidelines on Insurance Capital Adequacy Framework.</t>
  </si>
  <si>
    <t>Marine Hull</t>
  </si>
  <si>
    <t>Cargo</t>
  </si>
  <si>
    <r>
      <rPr>
        <vertAlign val="superscript"/>
        <sz val="8"/>
        <rFont val="Bookman Old Style"/>
        <family val="1"/>
      </rPr>
      <t xml:space="preserve">1/ </t>
    </r>
    <r>
      <rPr>
        <sz val="8"/>
        <rFont val="Bookman Old Style"/>
        <family val="1"/>
      </rPr>
      <t>The surrender value capital charge shall be computed in accordance to Part C section 15 of the Guidelines on Insurance Capital Adequacy Framework.</t>
    </r>
  </si>
  <si>
    <t>Net liability on Total Benefit basis</t>
  </si>
  <si>
    <t>Net liability on Guaranteed Benefit basis (incl PAD)</t>
  </si>
  <si>
    <t>Gross best estimates</t>
  </si>
  <si>
    <r>
      <t>2/</t>
    </r>
    <r>
      <rPr>
        <sz val="10"/>
        <rFont val="Bookman Old Style"/>
        <family val="1"/>
      </rPr>
      <t xml:space="preserve"> Shall include Cost of Proposed Bonus to policyholders (for Cash Bonus, Reversionary Bonus &amp; Terminal Bonus if applicable) if the Net Liabilities are determined using the Guaranteed Benefit Liabilities basis as per the Guidelines on Valuation Basis for Liabilities of Labuan Life Insurance Business.</t>
    </r>
  </si>
  <si>
    <r>
      <t xml:space="preserve">PAD </t>
    </r>
    <r>
      <rPr>
        <vertAlign val="superscript"/>
        <sz val="10"/>
        <rFont val="Bookman Old Style"/>
        <family val="1"/>
      </rPr>
      <t>2/</t>
    </r>
  </si>
  <si>
    <r>
      <t xml:space="preserve">FPAD </t>
    </r>
    <r>
      <rPr>
        <vertAlign val="superscript"/>
        <sz val="10"/>
        <rFont val="Bookman Old Style"/>
        <family val="1"/>
      </rPr>
      <t>3/</t>
    </r>
  </si>
  <si>
    <r>
      <t xml:space="preserve">Net UPR </t>
    </r>
    <r>
      <rPr>
        <vertAlign val="superscript"/>
        <sz val="10"/>
        <rFont val="Bookman Old Style"/>
        <family val="1"/>
      </rPr>
      <t>4/</t>
    </r>
  </si>
  <si>
    <t>Quarter 4</t>
  </si>
  <si>
    <t>Quarter 3</t>
  </si>
  <si>
    <t>Quarter 2</t>
  </si>
  <si>
    <t>Quarter 1</t>
  </si>
  <si>
    <t>General Info V1R5</t>
  </si>
  <si>
    <t>General Information</t>
  </si>
  <si>
    <t xml:space="preserve">Auditor                                                                                                                   </t>
  </si>
  <si>
    <t>Appointed Actuary *</t>
  </si>
  <si>
    <t>*</t>
  </si>
  <si>
    <t xml:space="preserve">Principal Officer                                                                                                                        </t>
  </si>
  <si>
    <t>Name of Insurer:</t>
  </si>
  <si>
    <t>Labuan insurers are reminded not to tamper with any part of this template for example by unnecessarily adding or removing rows, columns or worksheets; or changing the sequence of the worksheets; or changing formats, formulae and colours of the cells or tabs.</t>
  </si>
  <si>
    <t>Category</t>
  </si>
  <si>
    <t>Form Code</t>
  </si>
  <si>
    <t>Titles</t>
  </si>
  <si>
    <t>Assets pledged to support credit facilities obtained by a Labuan insurer or other specific purpose</t>
  </si>
  <si>
    <t>Credit facilities granted against a Labuan insurer's own shares</t>
  </si>
  <si>
    <t>Federal Government of Malaysia, Bank Negara Malaysia, the federal government or the central bank of a G10 country, recognised multilateral development banks (MDBs)</t>
  </si>
  <si>
    <t>Aggregate credit risk capital charge arising from loans (except for policy loans) granted to the staffs of Labuan insurers and other individuals</t>
  </si>
  <si>
    <r>
      <t xml:space="preserve">Individuals </t>
    </r>
    <r>
      <rPr>
        <vertAlign val="superscript"/>
        <sz val="7.5"/>
        <rFont val="Bookman Old Style"/>
        <family val="1"/>
      </rPr>
      <t>1/</t>
    </r>
  </si>
  <si>
    <t xml:space="preserve">Other types of properties </t>
  </si>
  <si>
    <r>
      <t xml:space="preserve">Residential properties </t>
    </r>
    <r>
      <rPr>
        <vertAlign val="superscript"/>
        <sz val="7.5"/>
        <rFont val="Bookman Old Style"/>
        <family val="1"/>
      </rPr>
      <t>2/</t>
    </r>
  </si>
  <si>
    <t>Due from other licensees under the Labuan Financial Services and Securities Act 2010, Labuan Islamic Financial Services and Securities Act 2010, BNM's Financial Services Act 2013, BNM's Islamic Financial Services Act 2013 or other parties</t>
  </si>
  <si>
    <t>Asset concentration capital charge for excessive exposure to an individual counterparty should be apportioned between individual funds according to the extent of each fund's exposures in excess of its individual counterparty 'notional limit'. The 'notional limit' to any particular exposure for each fund is computed by multiplying the maximum counterparty limit by the total assets (for each fund) with the relevant maximum limit specified in Appendix III of the Guidelines on Insurance Capital Adequacy Framework</t>
  </si>
  <si>
    <r>
      <t xml:space="preserve">Outstanding premiums, balances and other receivables </t>
    </r>
    <r>
      <rPr>
        <vertAlign val="superscript"/>
        <sz val="10"/>
        <rFont val="Bookman Old Style"/>
        <family val="1"/>
      </rPr>
      <t>4/</t>
    </r>
  </si>
  <si>
    <t>Shareholders' fund/ Working fund</t>
  </si>
  <si>
    <r>
      <t xml:space="preserve">Interest rate risks </t>
    </r>
    <r>
      <rPr>
        <vertAlign val="superscript"/>
        <sz val="10"/>
        <color theme="1"/>
        <rFont val="Bookman Old Style"/>
        <family val="1"/>
      </rPr>
      <t>5/</t>
    </r>
  </si>
  <si>
    <t>staff of the Labuan insurer</t>
  </si>
  <si>
    <t>Other types of properties (LTV &lt; 70%)</t>
  </si>
  <si>
    <t xml:space="preserve">Note: * Credit exposures to (re)insurers and (re)takaful operators (includes retrocessionnaires) refers to: - 
(i)   Amout due from (re)insurers and (re)takaful operators &amp; reinsurance and retakaful deposits reported under Other Assets in the Balance Sheet; and
(ii)  Reinsurance and retakaful recoveries in respect of claim incurred.
</t>
  </si>
  <si>
    <r>
      <t xml:space="preserve">Applicable Risk Charge </t>
    </r>
    <r>
      <rPr>
        <vertAlign val="superscript"/>
        <sz val="10"/>
        <rFont val="Bookman Old Style"/>
        <family val="1"/>
      </rPr>
      <t>6/</t>
    </r>
  </si>
  <si>
    <r>
      <t xml:space="preserve">Add-on Factor </t>
    </r>
    <r>
      <rPr>
        <vertAlign val="superscript"/>
        <sz val="10"/>
        <rFont val="Bookman Old Style"/>
        <family val="1"/>
      </rPr>
      <t>5/</t>
    </r>
  </si>
  <si>
    <r>
      <t xml:space="preserve">Notional Principal </t>
    </r>
    <r>
      <rPr>
        <vertAlign val="superscript"/>
        <sz val="10"/>
        <rFont val="Bookman Old Style"/>
        <family val="1"/>
      </rPr>
      <t>4/</t>
    </r>
  </si>
  <si>
    <r>
      <t xml:space="preserve">Mark-to-market Value </t>
    </r>
    <r>
      <rPr>
        <vertAlign val="superscript"/>
        <sz val="10"/>
        <rFont val="Bookman Old Style"/>
        <family val="1"/>
      </rPr>
      <t>3/</t>
    </r>
  </si>
  <si>
    <t>Mark-to-market Value</t>
  </si>
  <si>
    <t>MTM value of Hedging Instruments</t>
  </si>
  <si>
    <t>Notional Value of Hedging Instruments</t>
  </si>
  <si>
    <t>Derivative Instruments Used for Hedging</t>
  </si>
  <si>
    <t xml:space="preserve">LIFE INSURANCE CAPITAL CHARGES </t>
  </si>
  <si>
    <t>LIFE INSURANCE CAPITAL CHARGES</t>
  </si>
  <si>
    <r>
      <rPr>
        <vertAlign val="superscript"/>
        <sz val="9"/>
        <rFont val="Bookman Old Style"/>
        <family val="1"/>
      </rPr>
      <t xml:space="preserve">4/ </t>
    </r>
    <r>
      <rPr>
        <sz val="10"/>
        <rFont val="Bookman Old Style"/>
        <family val="1"/>
      </rPr>
      <t>UPR refers to Unearned Premium Reserve computed in accordance to the requirements in section 12 of the  Guidelines on Valuation Basis for Liabilities of Labuan General Insurance Business.</t>
    </r>
  </si>
  <si>
    <r>
      <rPr>
        <vertAlign val="superscript"/>
        <sz val="9"/>
        <rFont val="Bookman Old Style"/>
        <family val="1"/>
      </rPr>
      <t xml:space="preserve">1/ </t>
    </r>
    <r>
      <rPr>
        <sz val="10"/>
        <rFont val="Bookman Old Style"/>
        <family val="1"/>
      </rPr>
      <t>Best estimate of Claims Liabilities (CL) shall be calculated in accordance to the  Guidelines on Valuation Basis for Liabilities of Labuan General Insurance Business.</t>
    </r>
  </si>
  <si>
    <t>* The figures at 75% level of confidence for Claims Liabilities (CL) and Premium Liabilities (PL) should be consistent with the figures reported in Table 1 in Appendix lI, Table 2 in Appendix IV and Table 3 in Appendix VI of the Guidelines on Valuation Basis for Liabilities of Labuan General Insurance Business.</t>
  </si>
  <si>
    <r>
      <rPr>
        <vertAlign val="superscript"/>
        <sz val="9"/>
        <rFont val="Bookman Old Style"/>
        <family val="1"/>
      </rPr>
      <t xml:space="preserve">5/ </t>
    </r>
    <r>
      <rPr>
        <sz val="10"/>
        <rFont val="Bookman Old Style"/>
        <family val="1"/>
      </rPr>
      <t>Best estimate of the Unexpired Risk Reserve (URR) shall be calculated in accordance to the Guidelines on Valuation Basis for Liabilities of Labuan General Insurance Business.</t>
    </r>
  </si>
  <si>
    <t>Medical and Health</t>
  </si>
  <si>
    <r>
      <t>Cash (including certificate of deposits or comparable instruments) and bank deposits</t>
    </r>
    <r>
      <rPr>
        <vertAlign val="superscript"/>
        <sz val="8.5"/>
        <rFont val="Bookman Old Style"/>
        <family val="1"/>
      </rPr>
      <t>1/</t>
    </r>
    <r>
      <rPr>
        <sz val="10"/>
        <rFont val="Bookman Old Style"/>
        <family val="1"/>
      </rPr>
      <t xml:space="preserve"> with any Labuan bank, BNM licensed bank, BNM licensed investment bank, Labuan Islamic bank, BNM licensed Islamic bank and BNM prescribed development financial institution</t>
    </r>
  </si>
  <si>
    <r>
      <t>Cash (including certificate of deposits or comparable instruments) and bank deposits</t>
    </r>
    <r>
      <rPr>
        <vertAlign val="superscript"/>
        <sz val="8.5"/>
        <rFont val="Bookman Old Style"/>
        <family val="1"/>
      </rPr>
      <t>1/</t>
    </r>
    <r>
      <rPr>
        <sz val="10"/>
        <rFont val="Bookman Old Style"/>
        <family val="1"/>
      </rPr>
      <t xml:space="preserve"> with any Labuan bank, BNM licensed bank,</t>
    </r>
    <r>
      <rPr>
        <sz val="10"/>
        <color rgb="FFFF0000"/>
        <rFont val="Bookman Old Style"/>
        <family val="1"/>
      </rPr>
      <t xml:space="preserve"> </t>
    </r>
    <r>
      <rPr>
        <sz val="10"/>
        <rFont val="Bookman Old Style"/>
        <family val="1"/>
      </rPr>
      <t>BNM licensed investment bank, Labuan Islamic bank, BNM licensed Islamic bank and BNM prescribed development financial institution</t>
    </r>
  </si>
  <si>
    <r>
      <t>Cash (including certificate of deposits or comparable instruments) in hand and bank deposits</t>
    </r>
    <r>
      <rPr>
        <vertAlign val="superscript"/>
        <sz val="10"/>
        <rFont val="Bookman Old Style"/>
        <family val="1"/>
      </rPr>
      <t>3/</t>
    </r>
    <r>
      <rPr>
        <sz val="10"/>
        <rFont val="Bookman Old Style"/>
        <family val="1"/>
      </rPr>
      <t xml:space="preserve"> with Labuan banks, BNM licensed banks,BNM licensed investment banks, Labuan Islamic banks, BNM licensed Islamic banks and BNM prescribed development financial institutions</t>
    </r>
  </si>
  <si>
    <t>Labuan insurer with total assets of USD1,000 m, has overall exposure of USD120 m to a counterparty falls under 'any other counterparties' category. The overall concentration capital charge due to excessive exposure to the individual counterparty is thus USD120 m - (5% x USD1,000 m) = USD70 m.</t>
  </si>
  <si>
    <t>E1</t>
  </si>
  <si>
    <t>I hereby certify that the liabilities or/and capital charges as reported in form C1-2 (for the interest rate risk for each of the fund i.e. SHF/General) / D have been conducted in accordance with the Guidelines on Insurance Capital Adequacy Framework. (Delete where not applicable)</t>
  </si>
  <si>
    <t>I hereby certify that the liabilities or/and capital charges as reported in form C1-2 (for the interest rate risk for each of the fund i.e. SHF/Life)/ C3/ E/ E1/ E2/ E3/ E3-1 have been conducted in accordance with the Guidelines on Insurance Capital Adequacy Framework. (Delete where not applicable)</t>
  </si>
  <si>
    <t>LIFE INSURANCE FUND - COMPOSITION OF VALUATION LIABILITIES &amp; RISK CAPITAL CHARGES (PRODUCT GROUP DETAILS)</t>
  </si>
  <si>
    <t>Business Nature:</t>
  </si>
  <si>
    <t>Type of Entity:</t>
  </si>
  <si>
    <t>GENERAL INSURANCE FUND - VALUATION LIABILITIES</t>
  </si>
  <si>
    <t>GENERAL INSURANCE FUND - RISK CAPITAL CHARGES</t>
  </si>
  <si>
    <t>Name of Insurer</t>
  </si>
  <si>
    <t>Type of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</si>
</sst>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quot;$&quot;#,##0_);[Red]\(&quot;$&quot;#,##0\)"/>
    <numFmt numFmtId="165" formatCode="_(* #,##0.00_);_(* \(#,##0.00\);_(* &quot;-&quot;??_);_(@_)"/>
    <numFmt numFmtId="166" formatCode="_(&quot;RM&quot;* #,##0.00_);_(&quot;RM&quot;* \(#,##0.00\);_(&quot;RM&quot;* &quot;-&quot;??_);_(@_)"/>
    <numFmt numFmtId="167" formatCode="_-* #,##0_-;\-* #,##0_-;_-* &quot;-&quot;??_-;_-@_-"/>
    <numFmt numFmtId="168" formatCode="0.0%"/>
    <numFmt numFmtId="169" formatCode="_(* #,##0.0_);_(* \(#,##0.0\);_(* &quot;-&quot;??_);_(@_)"/>
    <numFmt numFmtId="170" formatCode="_(* #,##0_);_(* \(#,##0\);_(* &quot;-&quot;??_);_(@_)"/>
    <numFmt numFmtId="171" formatCode="dd/mm/yy;@"/>
    <numFmt numFmtId="172" formatCode="_(* #,##0.0_);_(* \(#,##0.0\);_(* &quot;-&quot;?_);_(@_)"/>
    <numFmt numFmtId="173" formatCode="dd/mm/yyyy"/>
  </numFmts>
  <fonts count="54" x14ac:knownFonts="1">
    <font>
      <sz val="10"/>
      <name val="Arial"/>
    </font>
    <font>
      <sz val="10"/>
      <name val="Arial"/>
      <family val="2"/>
    </font>
    <font>
      <b/>
      <sz val="10"/>
      <name val="Bookman Old Style"/>
      <family val="1"/>
    </font>
    <font>
      <sz val="10"/>
      <name val="Bookman Old Style"/>
      <family val="1"/>
    </font>
    <font>
      <u/>
      <sz val="10"/>
      <name val="Bookman Old Style"/>
      <family val="1"/>
    </font>
    <font>
      <b/>
      <i/>
      <sz val="10"/>
      <name val="Bookman Old Style"/>
      <family val="1"/>
    </font>
    <font>
      <sz val="10"/>
      <color indexed="61"/>
      <name val="Bookman Old Style"/>
      <family val="1"/>
    </font>
    <font>
      <sz val="10"/>
      <color indexed="12"/>
      <name val="Bookman Old Style"/>
      <family val="1"/>
    </font>
    <font>
      <sz val="10"/>
      <color indexed="10"/>
      <name val="Bookman Old Style"/>
      <family val="1"/>
    </font>
    <font>
      <vertAlign val="superscript"/>
      <sz val="10"/>
      <name val="Bookman Old Style"/>
      <family val="1"/>
    </font>
    <font>
      <sz val="10"/>
      <name val="Arial"/>
      <family val="2"/>
    </font>
    <font>
      <sz val="8"/>
      <name val="Arial"/>
      <family val="2"/>
    </font>
    <font>
      <sz val="10"/>
      <color indexed="9"/>
      <name val="Bookman Old Style"/>
      <family val="1"/>
    </font>
    <font>
      <sz val="10"/>
      <color indexed="9"/>
      <name val="Arial"/>
      <family val="2"/>
    </font>
    <font>
      <sz val="10"/>
      <color indexed="8"/>
      <name val="Bookman Old Style"/>
      <family val="1"/>
    </font>
    <font>
      <sz val="8"/>
      <name val="Bookman Old Style"/>
      <family val="1"/>
    </font>
    <font>
      <b/>
      <vertAlign val="superscript"/>
      <sz val="10"/>
      <name val="Bookman Old Style"/>
      <family val="1"/>
    </font>
    <font>
      <b/>
      <sz val="10"/>
      <color indexed="9"/>
      <name val="Bookman Old Style"/>
      <family val="1"/>
    </font>
    <font>
      <sz val="10"/>
      <name val="Arial"/>
      <family val="2"/>
    </font>
    <font>
      <vertAlign val="superscript"/>
      <sz val="8"/>
      <name val="Bookman Old Style"/>
      <family val="1"/>
    </font>
    <font>
      <b/>
      <sz val="12"/>
      <color indexed="10"/>
      <name val="Bookman Old Style"/>
      <family val="1"/>
    </font>
    <font>
      <b/>
      <sz val="12"/>
      <name val="Bookman Old Style"/>
      <family val="1"/>
    </font>
    <font>
      <sz val="12"/>
      <name val="Bookman Old Style"/>
      <family val="1"/>
    </font>
    <font>
      <sz val="10"/>
      <color indexed="9"/>
      <name val="Bookman Old Style"/>
      <family val="1"/>
    </font>
    <font>
      <sz val="10"/>
      <color indexed="9"/>
      <name val="Arial"/>
      <family val="2"/>
    </font>
    <font>
      <vertAlign val="superscript"/>
      <sz val="8.5"/>
      <name val="Bookman Old Style"/>
      <family val="1"/>
    </font>
    <font>
      <b/>
      <sz val="10"/>
      <name val="Calibri"/>
      <family val="2"/>
      <scheme val="minor"/>
    </font>
    <font>
      <sz val="10"/>
      <name val="Calibri"/>
      <family val="2"/>
      <scheme val="minor"/>
    </font>
    <font>
      <sz val="10"/>
      <color rgb="FFFF0000"/>
      <name val="Bookman Old Style"/>
      <family val="1"/>
    </font>
    <font>
      <vertAlign val="superscript"/>
      <sz val="7.5"/>
      <name val="Bookman Old Style"/>
      <family val="1"/>
    </font>
    <font>
      <u/>
      <sz val="10"/>
      <color theme="10"/>
      <name val="Arial"/>
      <family val="2"/>
    </font>
    <font>
      <vertAlign val="superscript"/>
      <sz val="9"/>
      <name val="Bookman Old Style"/>
      <family val="1"/>
    </font>
    <font>
      <sz val="10"/>
      <color theme="1"/>
      <name val="Arial"/>
      <family val="2"/>
    </font>
    <font>
      <sz val="10"/>
      <color theme="1"/>
      <name val="Bookman Old Style"/>
      <family val="1"/>
    </font>
    <font>
      <b/>
      <sz val="10"/>
      <color theme="1"/>
      <name val="Bookman Old Style"/>
      <family val="1"/>
    </font>
    <font>
      <sz val="10"/>
      <color theme="0"/>
      <name val="Bookman Old Style"/>
      <family val="1"/>
    </font>
    <font>
      <b/>
      <sz val="10"/>
      <name val="Arial"/>
      <family val="2"/>
    </font>
    <font>
      <b/>
      <sz val="8"/>
      <name val="Bookman Old Style"/>
      <family val="1"/>
    </font>
    <font>
      <sz val="8.5"/>
      <name val="Bookman Old Style"/>
      <family val="1"/>
    </font>
    <font>
      <sz val="10"/>
      <color rgb="FFFF0000"/>
      <name val="Arial"/>
      <family val="2"/>
    </font>
    <font>
      <sz val="10"/>
      <name val="Arial"/>
      <family val="2"/>
    </font>
    <font>
      <sz val="10"/>
      <color theme="0"/>
      <name val="Arial"/>
      <family val="2"/>
    </font>
    <font>
      <sz val="10"/>
      <color theme="1"/>
      <name val="Arial"/>
      <family val="2"/>
    </font>
    <font>
      <b/>
      <sz val="10"/>
      <color theme="1"/>
      <name val="Arial"/>
      <family val="2"/>
    </font>
    <font>
      <u/>
      <sz val="10"/>
      <color theme="1"/>
      <name val="Arial"/>
      <family val="2"/>
    </font>
    <font>
      <vertAlign val="superscript"/>
      <sz val="10"/>
      <color theme="1"/>
      <name val="Arial"/>
      <family val="2"/>
    </font>
    <font>
      <sz val="10"/>
      <color rgb="FFFF0000"/>
      <name val="Arial"/>
      <family val="2"/>
    </font>
    <font>
      <b/>
      <sz val="10"/>
      <color rgb="FFFF0000"/>
      <name val="Arial"/>
      <family val="2"/>
    </font>
    <font>
      <b/>
      <sz val="10"/>
      <color theme="1"/>
      <name val="Arial"/>
      <family val="2"/>
    </font>
    <font>
      <b/>
      <sz val="12"/>
      <color theme="1"/>
      <name val="Arial"/>
      <family val="2"/>
    </font>
    <font>
      <sz val="12"/>
      <color rgb="FFFF0000"/>
      <name val="Bookman Old Style"/>
      <family val="1"/>
    </font>
    <font>
      <vertAlign val="superscript"/>
      <sz val="10"/>
      <color theme="1"/>
      <name val="Bookman Old Style"/>
      <family val="1"/>
    </font>
    <font>
      <b/>
      <sz val="10"/>
      <color theme="0"/>
      <name val="Bookman Old Style"/>
      <family val="1"/>
    </font>
    <font>
      <sz val="12"/>
      <color theme="1"/>
      <name val="Bookman Old Style"/>
      <family val="1"/>
    </font>
  </fonts>
  <fills count="1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indexed="11"/>
        <bgColor indexed="64"/>
      </patternFill>
    </fill>
    <fill>
      <patternFill patternType="solid">
        <fgColor indexed="8"/>
        <bgColor indexed="64"/>
      </patternFill>
    </fill>
    <fill>
      <patternFill patternType="solid">
        <fgColor indexed="15"/>
        <bgColor indexed="64"/>
      </patternFill>
    </fill>
    <fill>
      <patternFill patternType="solid">
        <fgColor indexed="13"/>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theme="0"/>
        <bgColor rgb="FFFFFFFF"/>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double">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10">
    <xf numFmtId="0" fontId="0" fillId="0" borderId="0"/>
    <xf numFmtId="165" fontId="1" fillId="0" borderId="0" applyFont="0" applyFill="0" applyBorder="0" applyAlignment="0" applyProtection="0"/>
    <xf numFmtId="164"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0" fillId="0" borderId="0"/>
    <xf numFmtId="9" fontId="1" fillId="0" borderId="0" applyFont="0" applyFill="0" applyBorder="0" applyAlignment="0" applyProtection="0"/>
    <xf numFmtId="0" fontId="30" fillId="0" borderId="0" applyNumberFormat="0" applyFill="0" applyBorder="0" applyAlignment="0" applyProtection="0"/>
  </cellStyleXfs>
  <cellXfs count="1212">
    <xf numFmtId="0" fontId="0" fillId="0" borderId="0" xfId="0"/>
    <xf numFmtId="170" fontId="3" fillId="2" borderId="1" xfId="1" applyNumberFormat="1" applyFont="1" applyFill="1" applyBorder="1" applyAlignment="1" applyProtection="1">
      <alignment horizontal="right" vertical="top"/>
      <protection locked="0"/>
    </xf>
    <xf numFmtId="0" fontId="3"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14" fontId="2" fillId="0" borderId="0" xfId="0" applyNumberFormat="1" applyFont="1" applyAlignment="1">
      <alignment horizontal="center" vertical="top"/>
    </xf>
    <xf numFmtId="170" fontId="3" fillId="0" borderId="1" xfId="1" applyNumberFormat="1" applyFont="1" applyFill="1" applyBorder="1" applyAlignment="1" applyProtection="1">
      <alignment horizontal="right" vertical="top"/>
    </xf>
    <xf numFmtId="167" fontId="3" fillId="0" borderId="0" xfId="3" applyNumberFormat="1" applyFont="1" applyAlignment="1" applyProtection="1">
      <alignment vertical="top"/>
    </xf>
    <xf numFmtId="167" fontId="4" fillId="0" borderId="0" xfId="3" applyNumberFormat="1" applyFont="1" applyBorder="1" applyAlignment="1" applyProtection="1">
      <alignment vertical="top"/>
    </xf>
    <xf numFmtId="167" fontId="3" fillId="0" borderId="0" xfId="3" applyNumberFormat="1" applyFont="1" applyFill="1" applyBorder="1" applyAlignment="1" applyProtection="1">
      <alignment horizontal="center" vertical="top"/>
    </xf>
    <xf numFmtId="167" fontId="2" fillId="0" borderId="0" xfId="3" applyNumberFormat="1" applyFont="1" applyFill="1" applyBorder="1" applyAlignment="1" applyProtection="1">
      <alignment horizontal="center" vertical="top"/>
    </xf>
    <xf numFmtId="167" fontId="3" fillId="3" borderId="2" xfId="3" applyNumberFormat="1" applyFont="1" applyFill="1" applyBorder="1" applyAlignment="1" applyProtection="1">
      <alignment horizontal="center" vertical="top" wrapText="1"/>
    </xf>
    <xf numFmtId="167" fontId="3" fillId="4" borderId="0" xfId="3" applyNumberFormat="1" applyFont="1" applyFill="1" applyAlignment="1" applyProtection="1">
      <alignment vertical="top"/>
    </xf>
    <xf numFmtId="170" fontId="3" fillId="0" borderId="1" xfId="1" applyNumberFormat="1" applyFont="1" applyFill="1" applyBorder="1" applyAlignment="1" applyProtection="1">
      <alignment horizontal="right" vertical="top" wrapText="1"/>
    </xf>
    <xf numFmtId="14" fontId="2" fillId="4" borderId="0" xfId="0" applyNumberFormat="1" applyFont="1" applyFill="1" applyAlignment="1">
      <alignment horizontal="center" vertical="top"/>
    </xf>
    <xf numFmtId="167" fontId="2" fillId="4" borderId="0" xfId="3" applyNumberFormat="1" applyFont="1" applyFill="1" applyAlignment="1" applyProtection="1">
      <alignment vertical="top"/>
    </xf>
    <xf numFmtId="170" fontId="5" fillId="0" borderId="0" xfId="1" applyNumberFormat="1" applyFont="1" applyFill="1" applyBorder="1" applyAlignment="1" applyProtection="1">
      <alignment horizontal="center" vertical="top" wrapText="1"/>
    </xf>
    <xf numFmtId="167" fontId="3" fillId="0" borderId="0" xfId="3" applyNumberFormat="1" applyFont="1" applyBorder="1" applyAlignment="1" applyProtection="1">
      <alignment horizontal="left" vertical="top" wrapText="1"/>
    </xf>
    <xf numFmtId="167" fontId="3" fillId="0" borderId="0" xfId="3" applyNumberFormat="1" applyFont="1" applyFill="1" applyBorder="1" applyAlignment="1" applyProtection="1">
      <alignment horizontal="center" vertical="top" wrapText="1"/>
    </xf>
    <xf numFmtId="0" fontId="3" fillId="4" borderId="0" xfId="0" applyFont="1" applyFill="1" applyAlignment="1">
      <alignment vertical="top"/>
    </xf>
    <xf numFmtId="0" fontId="3" fillId="0" borderId="0" xfId="0" applyFont="1" applyAlignment="1">
      <alignment horizontal="left" vertical="top"/>
    </xf>
    <xf numFmtId="0" fontId="3" fillId="4" borderId="0" xfId="0" applyFont="1" applyFill="1" applyAlignment="1">
      <alignment horizontal="right" vertical="top"/>
    </xf>
    <xf numFmtId="0" fontId="2" fillId="4" borderId="0" xfId="0" applyFont="1" applyFill="1" applyAlignment="1">
      <alignment horizontal="center" vertical="top"/>
    </xf>
    <xf numFmtId="0" fontId="2" fillId="0" borderId="0" xfId="0" applyFont="1" applyAlignment="1">
      <alignment horizontal="left" vertical="top"/>
    </xf>
    <xf numFmtId="0" fontId="3" fillId="4" borderId="3" xfId="0" applyFont="1" applyFill="1" applyBorder="1" applyAlignment="1">
      <alignment vertical="top"/>
    </xf>
    <xf numFmtId="0" fontId="3" fillId="4" borderId="4" xfId="0" applyFont="1" applyFill="1" applyBorder="1" applyAlignment="1">
      <alignment vertical="top"/>
    </xf>
    <xf numFmtId="0" fontId="3" fillId="0" borderId="4" xfId="0" applyFont="1" applyBorder="1" applyAlignment="1">
      <alignment horizontal="left" vertical="top"/>
    </xf>
    <xf numFmtId="0" fontId="3" fillId="4" borderId="5" xfId="0" applyFont="1" applyFill="1" applyBorder="1" applyAlignment="1">
      <alignment vertical="top"/>
    </xf>
    <xf numFmtId="0" fontId="3" fillId="0" borderId="3" xfId="0" applyFont="1" applyBorder="1" applyAlignment="1">
      <alignment horizontal="left" vertical="top"/>
    </xf>
    <xf numFmtId="0" fontId="3" fillId="4" borderId="0" xfId="0" applyFont="1" applyFill="1" applyAlignment="1">
      <alignment horizontal="center" vertical="top"/>
    </xf>
    <xf numFmtId="0" fontId="2" fillId="4" borderId="0" xfId="0" applyFont="1" applyFill="1" applyAlignment="1">
      <alignment vertical="top"/>
    </xf>
    <xf numFmtId="0" fontId="3" fillId="0" borderId="0" xfId="0" applyFont="1" applyAlignment="1">
      <alignment horizontal="center" vertical="top"/>
    </xf>
    <xf numFmtId="0" fontId="3" fillId="5" borderId="0" xfId="0" applyFont="1" applyFill="1"/>
    <xf numFmtId="0" fontId="3" fillId="5" borderId="0" xfId="0" applyFont="1" applyFill="1" applyAlignment="1">
      <alignment horizontal="left"/>
    </xf>
    <xf numFmtId="0" fontId="3" fillId="0" borderId="1" xfId="0" applyFont="1" applyBorder="1" applyAlignment="1">
      <alignment vertical="top"/>
    </xf>
    <xf numFmtId="0" fontId="3" fillId="0" borderId="8" xfId="0" applyFont="1" applyBorder="1" applyAlignment="1">
      <alignment vertical="top"/>
    </xf>
    <xf numFmtId="0" fontId="3" fillId="0" borderId="7" xfId="0" applyFont="1" applyBorder="1" applyAlignment="1">
      <alignment horizontal="center" vertical="top"/>
    </xf>
    <xf numFmtId="0" fontId="2" fillId="0" borderId="7" xfId="0" applyFont="1" applyBorder="1" applyAlignment="1">
      <alignment horizontal="center" vertical="top"/>
    </xf>
    <xf numFmtId="0" fontId="3" fillId="0" borderId="7" xfId="0" applyFont="1" applyBorder="1" applyAlignment="1">
      <alignment vertical="top"/>
    </xf>
    <xf numFmtId="0" fontId="3" fillId="0" borderId="9" xfId="0" applyFont="1" applyBorder="1" applyAlignment="1">
      <alignment vertical="top"/>
    </xf>
    <xf numFmtId="0" fontId="3" fillId="0" borderId="10" xfId="0" applyFont="1" applyBorder="1" applyAlignment="1">
      <alignment vertical="top"/>
    </xf>
    <xf numFmtId="0" fontId="6" fillId="0" borderId="0" xfId="0" applyFont="1" applyAlignment="1">
      <alignment vertical="top"/>
    </xf>
    <xf numFmtId="0" fontId="7" fillId="0" borderId="0" xfId="0" applyFont="1" applyAlignment="1">
      <alignment vertical="top"/>
    </xf>
    <xf numFmtId="1" fontId="2" fillId="0" borderId="0" xfId="0" applyNumberFormat="1" applyFont="1" applyAlignment="1">
      <alignment horizontal="center" vertical="top"/>
    </xf>
    <xf numFmtId="0" fontId="3" fillId="3" borderId="2" xfId="0" applyFont="1" applyFill="1" applyBorder="1" applyAlignment="1">
      <alignment horizontal="center" vertical="top" wrapText="1"/>
    </xf>
    <xf numFmtId="0" fontId="3" fillId="0" borderId="1" xfId="0" applyFont="1" applyBorder="1" applyAlignment="1">
      <alignment horizontal="center" vertical="top"/>
    </xf>
    <xf numFmtId="0" fontId="3" fillId="0" borderId="3" xfId="0" applyFont="1" applyBorder="1" applyAlignment="1">
      <alignment vertical="top"/>
    </xf>
    <xf numFmtId="0" fontId="3" fillId="0" borderId="12" xfId="0" applyFont="1" applyBorder="1" applyAlignment="1">
      <alignment horizontal="left" vertical="top"/>
    </xf>
    <xf numFmtId="0" fontId="2" fillId="4" borderId="0" xfId="0" applyFont="1" applyFill="1" applyAlignment="1">
      <alignment horizontal="left" vertical="top"/>
    </xf>
    <xf numFmtId="1" fontId="2" fillId="0" borderId="0" xfId="0" applyNumberFormat="1" applyFont="1" applyAlignment="1">
      <alignment horizontal="right" vertical="top"/>
    </xf>
    <xf numFmtId="0" fontId="3" fillId="3" borderId="1" xfId="0" applyFont="1" applyFill="1" applyBorder="1" applyAlignment="1">
      <alignment horizontal="center" vertical="top"/>
    </xf>
    <xf numFmtId="170" fontId="3" fillId="4" borderId="1" xfId="1" applyNumberFormat="1" applyFont="1" applyFill="1" applyBorder="1" applyAlignment="1" applyProtection="1">
      <alignment horizontal="right" vertical="top"/>
    </xf>
    <xf numFmtId="0" fontId="2" fillId="4" borderId="0" xfId="0" applyFont="1" applyFill="1" applyAlignment="1">
      <alignment horizontal="right" vertical="top"/>
    </xf>
    <xf numFmtId="0" fontId="3" fillId="0" borderId="0" xfId="0" applyFont="1" applyAlignment="1">
      <alignment horizontal="right" vertical="top"/>
    </xf>
    <xf numFmtId="0" fontId="3" fillId="3" borderId="1" xfId="0" applyFont="1" applyFill="1" applyBorder="1" applyAlignment="1">
      <alignment horizontal="center" vertical="top" wrapText="1"/>
    </xf>
    <xf numFmtId="0" fontId="3" fillId="0" borderId="4" xfId="0" applyFont="1" applyBorder="1" applyAlignment="1">
      <alignment vertical="top" wrapText="1"/>
    </xf>
    <xf numFmtId="0" fontId="3" fillId="3" borderId="12" xfId="0" applyFont="1" applyFill="1" applyBorder="1" applyAlignment="1">
      <alignment horizontal="center" vertical="top" wrapText="1"/>
    </xf>
    <xf numFmtId="0" fontId="3" fillId="0" borderId="6" xfId="0" applyFont="1" applyBorder="1" applyAlignment="1">
      <alignment vertical="top"/>
    </xf>
    <xf numFmtId="0" fontId="3" fillId="6" borderId="0" xfId="0" applyFont="1" applyFill="1" applyAlignment="1">
      <alignment vertical="top"/>
    </xf>
    <xf numFmtId="0" fontId="2" fillId="0" borderId="0" xfId="0" applyFont="1" applyAlignment="1">
      <alignment vertical="top" wrapText="1"/>
    </xf>
    <xf numFmtId="170" fontId="3" fillId="0" borderId="13" xfId="1" applyNumberFormat="1" applyFont="1" applyBorder="1" applyAlignment="1" applyProtection="1">
      <alignment vertical="top"/>
    </xf>
    <xf numFmtId="0" fontId="9" fillId="0" borderId="0" xfId="0" applyFont="1" applyAlignment="1">
      <alignment vertical="top"/>
    </xf>
    <xf numFmtId="170" fontId="3" fillId="0" borderId="0" xfId="1" applyNumberFormat="1" applyFont="1" applyFill="1" applyBorder="1" applyAlignment="1" applyProtection="1">
      <alignment horizontal="center" vertical="top" wrapText="1"/>
    </xf>
    <xf numFmtId="167" fontId="3" fillId="0" borderId="4" xfId="3" applyNumberFormat="1" applyFont="1" applyFill="1" applyBorder="1" applyAlignment="1" applyProtection="1">
      <alignment horizontal="left" vertical="top"/>
    </xf>
    <xf numFmtId="167" fontId="3" fillId="0" borderId="12" xfId="3" applyNumberFormat="1" applyFont="1" applyFill="1" applyBorder="1" applyAlignment="1" applyProtection="1">
      <alignment horizontal="left" vertical="top"/>
    </xf>
    <xf numFmtId="0" fontId="3" fillId="0" borderId="0" xfId="0" applyFont="1" applyAlignment="1">
      <alignment horizontal="left" vertical="top" wrapText="1"/>
    </xf>
    <xf numFmtId="0" fontId="3" fillId="4" borderId="0" xfId="0" applyFont="1" applyFill="1"/>
    <xf numFmtId="9" fontId="3" fillId="0" borderId="1" xfId="0" applyNumberFormat="1" applyFont="1" applyBorder="1" applyAlignment="1">
      <alignment horizontal="center" vertical="top" wrapText="1"/>
    </xf>
    <xf numFmtId="0" fontId="3" fillId="0" borderId="6" xfId="0" applyFont="1" applyBorder="1" applyAlignment="1">
      <alignment horizontal="left" vertical="top" wrapText="1"/>
    </xf>
    <xf numFmtId="0" fontId="3" fillId="0" borderId="12" xfId="0" applyFont="1" applyBorder="1" applyAlignment="1">
      <alignment vertical="top"/>
    </xf>
    <xf numFmtId="170" fontId="3" fillId="2" borderId="1" xfId="1" applyNumberFormat="1" applyFont="1" applyFill="1" applyBorder="1" applyAlignment="1" applyProtection="1">
      <alignment vertical="top"/>
      <protection locked="0"/>
    </xf>
    <xf numFmtId="0" fontId="3" fillId="0" borderId="2" xfId="0" applyFont="1" applyBorder="1" applyAlignment="1">
      <alignment vertical="top"/>
    </xf>
    <xf numFmtId="0" fontId="3" fillId="0" borderId="1" xfId="0" applyFont="1" applyBorder="1" applyAlignment="1">
      <alignment horizontal="center" vertical="top" wrapText="1"/>
    </xf>
    <xf numFmtId="0" fontId="2" fillId="4" borderId="4" xfId="0" applyFont="1" applyFill="1" applyBorder="1" applyAlignment="1">
      <alignment horizontal="center" vertical="top" wrapText="1"/>
    </xf>
    <xf numFmtId="14" fontId="2" fillId="5" borderId="4" xfId="0" applyNumberFormat="1" applyFont="1" applyFill="1" applyBorder="1" applyAlignment="1">
      <alignment horizontal="center" vertical="top" wrapText="1"/>
    </xf>
    <xf numFmtId="0" fontId="2"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top" wrapText="1"/>
    </xf>
    <xf numFmtId="0" fontId="3" fillId="3" borderId="14" xfId="0" applyFont="1" applyFill="1" applyBorder="1" applyAlignment="1">
      <alignment horizontal="center" vertical="top"/>
    </xf>
    <xf numFmtId="0" fontId="2" fillId="4" borderId="1" xfId="0" applyFont="1" applyFill="1" applyBorder="1" applyAlignment="1">
      <alignment horizontal="center" vertical="top" wrapText="1"/>
    </xf>
    <xf numFmtId="14" fontId="2" fillId="5" borderId="1" xfId="0" applyNumberFormat="1" applyFont="1" applyFill="1" applyBorder="1" applyAlignment="1">
      <alignment horizontal="center" vertical="top" wrapText="1"/>
    </xf>
    <xf numFmtId="0" fontId="2" fillId="4" borderId="4" xfId="0" applyFont="1" applyFill="1" applyBorder="1" applyAlignment="1">
      <alignment horizontal="center" vertical="center" wrapText="1"/>
    </xf>
    <xf numFmtId="0" fontId="3" fillId="3" borderId="15" xfId="0" applyFont="1" applyFill="1" applyBorder="1" applyAlignment="1">
      <alignment horizontal="left" vertical="top"/>
    </xf>
    <xf numFmtId="170" fontId="3" fillId="0" borderId="1" xfId="1" applyNumberFormat="1" applyFont="1" applyFill="1" applyBorder="1" applyAlignment="1" applyProtection="1">
      <alignment horizontal="center" vertical="top" wrapText="1"/>
    </xf>
    <xf numFmtId="0" fontId="3" fillId="0" borderId="4" xfId="0" applyFont="1" applyBorder="1" applyAlignment="1">
      <alignment horizontal="left" vertical="top" wrapText="1"/>
    </xf>
    <xf numFmtId="14" fontId="3" fillId="0" borderId="0" xfId="0" applyNumberFormat="1" applyFont="1" applyAlignment="1">
      <alignment horizontal="left" vertical="center" wrapText="1"/>
    </xf>
    <xf numFmtId="167" fontId="3" fillId="0" borderId="3" xfId="3" applyNumberFormat="1" applyFont="1" applyBorder="1" applyAlignment="1" applyProtection="1">
      <alignment vertical="top"/>
    </xf>
    <xf numFmtId="0" fontId="3" fillId="0" borderId="0" xfId="0" applyFont="1"/>
    <xf numFmtId="0" fontId="3" fillId="0" borderId="9" xfId="0" applyFont="1" applyBorder="1"/>
    <xf numFmtId="0" fontId="3" fillId="4" borderId="4" xfId="0" applyFont="1" applyFill="1" applyBorder="1" applyAlignment="1">
      <alignment vertical="top" wrapText="1"/>
    </xf>
    <xf numFmtId="3" fontId="3" fillId="2" borderId="8" xfId="0" applyNumberFormat="1" applyFont="1" applyFill="1" applyBorder="1" applyAlignment="1" applyProtection="1">
      <alignment horizontal="right" vertical="top" wrapText="1"/>
      <protection locked="0"/>
    </xf>
    <xf numFmtId="3" fontId="3" fillId="0" borderId="7" xfId="0" applyNumberFormat="1" applyFont="1" applyBorder="1" applyAlignment="1">
      <alignment horizontal="right" vertical="top" wrapText="1"/>
    </xf>
    <xf numFmtId="3" fontId="3" fillId="4" borderId="13" xfId="0" applyNumberFormat="1" applyFont="1" applyFill="1" applyBorder="1" applyAlignment="1">
      <alignment horizontal="right" vertical="top" wrapText="1"/>
    </xf>
    <xf numFmtId="167" fontId="3" fillId="4" borderId="13" xfId="0" applyNumberFormat="1" applyFont="1" applyFill="1" applyBorder="1" applyAlignment="1">
      <alignment horizontal="right" vertical="top"/>
    </xf>
    <xf numFmtId="3" fontId="3" fillId="0" borderId="8" xfId="0" applyNumberFormat="1" applyFont="1" applyBorder="1" applyAlignment="1">
      <alignment horizontal="right" vertical="top" wrapText="1"/>
    </xf>
    <xf numFmtId="3" fontId="3" fillId="2" borderId="7" xfId="0" applyNumberFormat="1" applyFont="1" applyFill="1" applyBorder="1" applyAlignment="1" applyProtection="1">
      <alignment horizontal="right" vertical="top" wrapText="1"/>
      <protection locked="0"/>
    </xf>
    <xf numFmtId="0" fontId="3" fillId="4" borderId="7" xfId="0" applyFont="1" applyFill="1" applyBorder="1" applyAlignment="1">
      <alignment vertical="top"/>
    </xf>
    <xf numFmtId="0" fontId="3" fillId="4" borderId="6" xfId="0" applyFont="1" applyFill="1" applyBorder="1" applyAlignment="1">
      <alignment vertical="top"/>
    </xf>
    <xf numFmtId="0" fontId="3" fillId="4" borderId="12" xfId="0" applyFont="1" applyFill="1" applyBorder="1" applyAlignment="1">
      <alignment vertical="top"/>
    </xf>
    <xf numFmtId="0" fontId="3" fillId="4" borderId="16" xfId="0" applyFont="1" applyFill="1" applyBorder="1" applyAlignment="1">
      <alignment vertical="top"/>
    </xf>
    <xf numFmtId="0" fontId="3" fillId="4" borderId="1" xfId="0" applyFont="1" applyFill="1" applyBorder="1" applyAlignment="1">
      <alignment vertical="top"/>
    </xf>
    <xf numFmtId="0" fontId="3" fillId="4" borderId="2" xfId="0" applyFont="1" applyFill="1" applyBorder="1" applyAlignment="1">
      <alignment vertical="top"/>
    </xf>
    <xf numFmtId="0" fontId="3" fillId="4" borderId="0" xfId="0" applyFont="1" applyFill="1" applyAlignment="1">
      <alignment horizontal="left" vertical="top"/>
    </xf>
    <xf numFmtId="49" fontId="3" fillId="0" borderId="1" xfId="0" applyNumberFormat="1" applyFont="1" applyBorder="1" applyAlignment="1">
      <alignment horizontal="left" vertical="top"/>
    </xf>
    <xf numFmtId="0" fontId="2" fillId="4" borderId="9" xfId="0" applyFont="1" applyFill="1" applyBorder="1" applyAlignment="1">
      <alignment horizontal="center" vertical="top" wrapText="1"/>
    </xf>
    <xf numFmtId="14" fontId="2" fillId="5" borderId="9" xfId="0" applyNumberFormat="1" applyFont="1" applyFill="1" applyBorder="1" applyAlignment="1">
      <alignment horizontal="center" vertical="top" wrapText="1"/>
    </xf>
    <xf numFmtId="0" fontId="2" fillId="4" borderId="9" xfId="0" applyFont="1" applyFill="1" applyBorder="1" applyAlignment="1">
      <alignment horizontal="center" vertical="center" wrapText="1"/>
    </xf>
    <xf numFmtId="0" fontId="2" fillId="0" borderId="4" xfId="0" applyFont="1" applyBorder="1" applyAlignment="1">
      <alignment horizontal="left" vertical="top"/>
    </xf>
    <xf numFmtId="0" fontId="3" fillId="0" borderId="0" xfId="0" applyFont="1" applyAlignment="1">
      <alignment horizontal="justify" vertical="top" wrapText="1"/>
    </xf>
    <xf numFmtId="0" fontId="3" fillId="0" borderId="1" xfId="0" applyFont="1" applyBorder="1" applyAlignment="1">
      <alignment vertical="top" wrapText="1"/>
    </xf>
    <xf numFmtId="0" fontId="3" fillId="0" borderId="1" xfId="0" applyFont="1" applyBorder="1" applyAlignment="1">
      <alignment horizontal="left" vertical="top"/>
    </xf>
    <xf numFmtId="0" fontId="3" fillId="0" borderId="0" xfId="0" applyFont="1" applyAlignment="1">
      <alignment horizontal="justify" vertical="top"/>
    </xf>
    <xf numFmtId="0" fontId="3" fillId="4" borderId="0" xfId="0" applyFont="1" applyFill="1" applyAlignment="1">
      <alignment horizontal="justify" vertical="top"/>
    </xf>
    <xf numFmtId="0" fontId="3" fillId="0" borderId="0" xfId="0" applyFont="1" applyAlignment="1">
      <alignment horizontal="center" vertical="center"/>
    </xf>
    <xf numFmtId="0" fontId="3" fillId="0" borderId="2" xfId="0" applyFont="1" applyBorder="1" applyAlignment="1">
      <alignment horizontal="left" vertical="top" wrapText="1"/>
    </xf>
    <xf numFmtId="0" fontId="4" fillId="4" borderId="0" xfId="0" applyFont="1" applyFill="1" applyAlignment="1">
      <alignment vertical="top"/>
    </xf>
    <xf numFmtId="0" fontId="12" fillId="4" borderId="0" xfId="0" applyFont="1" applyFill="1" applyAlignment="1">
      <alignment vertical="top"/>
    </xf>
    <xf numFmtId="170" fontId="2" fillId="4" borderId="1" xfId="1" applyNumberFormat="1" applyFont="1" applyFill="1" applyBorder="1" applyAlignment="1" applyProtection="1">
      <alignment horizontal="right" vertical="top"/>
    </xf>
    <xf numFmtId="14" fontId="3" fillId="0" borderId="7" xfId="0" applyNumberFormat="1" applyFont="1" applyBorder="1" applyAlignment="1">
      <alignment horizontal="center" vertical="center" wrapText="1"/>
    </xf>
    <xf numFmtId="167" fontId="3" fillId="4" borderId="17" xfId="0" applyNumberFormat="1" applyFont="1" applyFill="1" applyBorder="1" applyAlignment="1">
      <alignment horizontal="right" vertical="top"/>
    </xf>
    <xf numFmtId="0" fontId="3" fillId="3" borderId="6" xfId="0" applyFont="1" applyFill="1" applyBorder="1" applyAlignment="1">
      <alignment vertical="top" wrapText="1"/>
    </xf>
    <xf numFmtId="0" fontId="3" fillId="3" borderId="0" xfId="0" applyFont="1" applyFill="1" applyAlignment="1">
      <alignment vertical="top" wrapText="1"/>
    </xf>
    <xf numFmtId="0" fontId="3" fillId="3" borderId="8" xfId="0" applyFont="1" applyFill="1" applyBorder="1" applyAlignment="1">
      <alignment vertical="top" wrapText="1"/>
    </xf>
    <xf numFmtId="0" fontId="3" fillId="3" borderId="5" xfId="0" applyFont="1" applyFill="1" applyBorder="1" applyAlignment="1">
      <alignment vertical="top" wrapText="1"/>
    </xf>
    <xf numFmtId="0" fontId="3" fillId="3" borderId="9" xfId="0" applyFont="1" applyFill="1" applyBorder="1" applyAlignment="1">
      <alignment vertical="top" wrapText="1"/>
    </xf>
    <xf numFmtId="0" fontId="3" fillId="3" borderId="10" xfId="0" applyFont="1" applyFill="1" applyBorder="1" applyAlignment="1">
      <alignment vertical="top" wrapText="1"/>
    </xf>
    <xf numFmtId="0" fontId="3" fillId="3" borderId="18" xfId="0" applyFont="1" applyFill="1" applyBorder="1" applyAlignment="1">
      <alignment horizontal="center" vertical="top"/>
    </xf>
    <xf numFmtId="14" fontId="3" fillId="4" borderId="19" xfId="0" applyNumberFormat="1" applyFont="1" applyFill="1" applyBorder="1" applyAlignment="1">
      <alignment horizontal="center" vertical="center" wrapText="1"/>
    </xf>
    <xf numFmtId="14" fontId="3" fillId="4" borderId="11" xfId="0" applyNumberFormat="1" applyFont="1" applyFill="1" applyBorder="1" applyAlignment="1">
      <alignment horizontal="left" vertical="center" wrapText="1"/>
    </xf>
    <xf numFmtId="3" fontId="3" fillId="4" borderId="17" xfId="0" applyNumberFormat="1" applyFont="1" applyFill="1" applyBorder="1" applyAlignment="1">
      <alignment horizontal="right" vertical="top" wrapText="1"/>
    </xf>
    <xf numFmtId="167" fontId="3" fillId="4" borderId="0" xfId="0" applyNumberFormat="1" applyFont="1" applyFill="1" applyAlignment="1">
      <alignment horizontal="right" vertical="top"/>
    </xf>
    <xf numFmtId="170" fontId="3" fillId="0" borderId="13" xfId="1" applyNumberFormat="1" applyFont="1" applyFill="1" applyBorder="1" applyAlignment="1" applyProtection="1">
      <alignment horizontal="right" vertical="top" wrapText="1"/>
    </xf>
    <xf numFmtId="0" fontId="3" fillId="4" borderId="16" xfId="0" applyFont="1" applyFill="1" applyBorder="1" applyAlignment="1">
      <alignment horizontal="center" vertical="top" wrapText="1"/>
    </xf>
    <xf numFmtId="3" fontId="3" fillId="0" borderId="13" xfId="0" applyNumberFormat="1" applyFont="1" applyBorder="1" applyAlignment="1">
      <alignment horizontal="right" vertical="top" wrapText="1"/>
    </xf>
    <xf numFmtId="0" fontId="2" fillId="0" borderId="9" xfId="0" applyFont="1" applyBorder="1" applyAlignment="1">
      <alignment horizontal="center" vertical="center" wrapText="1"/>
    </xf>
    <xf numFmtId="14" fontId="3" fillId="3" borderId="0" xfId="0" applyNumberFormat="1" applyFont="1" applyFill="1" applyAlignment="1">
      <alignment horizontal="center" vertical="center" wrapText="1"/>
    </xf>
    <xf numFmtId="14" fontId="3" fillId="4" borderId="0" xfId="0" applyNumberFormat="1" applyFont="1" applyFill="1" applyAlignment="1">
      <alignment horizontal="left" vertical="center" wrapText="1"/>
    </xf>
    <xf numFmtId="14" fontId="3" fillId="4" borderId="20" xfId="0" applyNumberFormat="1" applyFont="1" applyFill="1" applyBorder="1" applyAlignment="1">
      <alignment horizontal="center" vertical="center" wrapText="1"/>
    </xf>
    <xf numFmtId="3" fontId="3" fillId="4" borderId="21" xfId="0" applyNumberFormat="1" applyFont="1" applyFill="1" applyBorder="1" applyAlignment="1">
      <alignment horizontal="right" vertical="top" wrapText="1"/>
    </xf>
    <xf numFmtId="3" fontId="3" fillId="4" borderId="13" xfId="0" applyNumberFormat="1" applyFont="1" applyFill="1" applyBorder="1" applyAlignment="1">
      <alignment horizontal="right" vertical="top"/>
    </xf>
    <xf numFmtId="3" fontId="3" fillId="4" borderId="17" xfId="0" applyNumberFormat="1" applyFont="1" applyFill="1" applyBorder="1" applyAlignment="1">
      <alignment horizontal="right" vertical="top"/>
    </xf>
    <xf numFmtId="14" fontId="2" fillId="4" borderId="7" xfId="0" applyNumberFormat="1" applyFont="1" applyFill="1" applyBorder="1" applyAlignment="1">
      <alignment horizontal="center" vertical="center" wrapText="1"/>
    </xf>
    <xf numFmtId="14" fontId="2" fillId="4" borderId="0" xfId="0" applyNumberFormat="1" applyFont="1" applyFill="1" applyAlignment="1">
      <alignment horizontal="left" vertical="center" wrapText="1"/>
    </xf>
    <xf numFmtId="14" fontId="2" fillId="4" borderId="11" xfId="0" applyNumberFormat="1" applyFont="1" applyFill="1" applyBorder="1" applyAlignment="1">
      <alignment horizontal="left" vertical="center" wrapText="1"/>
    </xf>
    <xf numFmtId="14" fontId="2" fillId="4" borderId="22" xfId="0" applyNumberFormat="1" applyFont="1" applyFill="1" applyBorder="1" applyAlignment="1">
      <alignment horizontal="left" vertical="center" wrapText="1"/>
    </xf>
    <xf numFmtId="0" fontId="2" fillId="4" borderId="0" xfId="0" applyFont="1" applyFill="1" applyAlignment="1">
      <alignment horizontal="center" vertical="top" wrapText="1"/>
    </xf>
    <xf numFmtId="3" fontId="3" fillId="7" borderId="7" xfId="0" applyNumberFormat="1" applyFont="1" applyFill="1" applyBorder="1" applyAlignment="1">
      <alignment horizontal="right" vertical="top" wrapText="1"/>
    </xf>
    <xf numFmtId="3" fontId="3" fillId="7" borderId="8" xfId="0" applyNumberFormat="1" applyFont="1" applyFill="1" applyBorder="1" applyAlignment="1">
      <alignment horizontal="right" vertical="top" wrapText="1"/>
    </xf>
    <xf numFmtId="167" fontId="3" fillId="3" borderId="1" xfId="3" applyNumberFormat="1" applyFont="1" applyFill="1" applyBorder="1" applyAlignment="1" applyProtection="1">
      <alignment horizontal="center" vertical="top" wrapText="1"/>
    </xf>
    <xf numFmtId="3" fontId="3" fillId="2" borderId="21" xfId="0" applyNumberFormat="1" applyFont="1" applyFill="1" applyBorder="1" applyAlignment="1" applyProtection="1">
      <alignment horizontal="right" vertical="top" wrapText="1"/>
      <protection locked="0"/>
    </xf>
    <xf numFmtId="3" fontId="3" fillId="4" borderId="7" xfId="0" applyNumberFormat="1" applyFont="1" applyFill="1" applyBorder="1" applyAlignment="1">
      <alignment horizontal="right" vertical="top" wrapText="1"/>
    </xf>
    <xf numFmtId="3" fontId="3" fillId="4" borderId="8" xfId="0" applyNumberFormat="1" applyFont="1" applyFill="1" applyBorder="1" applyAlignment="1">
      <alignment horizontal="right" vertical="top" wrapText="1"/>
    </xf>
    <xf numFmtId="167" fontId="14" fillId="0" borderId="0" xfId="3" applyNumberFormat="1" applyFont="1" applyAlignment="1" applyProtection="1">
      <alignment vertical="top"/>
    </xf>
    <xf numFmtId="167" fontId="2" fillId="4" borderId="9" xfId="3" applyNumberFormat="1" applyFont="1" applyFill="1" applyBorder="1" applyAlignment="1" applyProtection="1">
      <alignment vertical="top"/>
    </xf>
    <xf numFmtId="167" fontId="2" fillId="0" borderId="10" xfId="3" applyNumberFormat="1" applyFont="1" applyFill="1" applyBorder="1" applyAlignment="1" applyProtection="1">
      <alignment horizontal="center" vertical="top"/>
    </xf>
    <xf numFmtId="0" fontId="12" fillId="0" borderId="0" xfId="0" applyFont="1" applyAlignment="1">
      <alignment vertical="top"/>
    </xf>
    <xf numFmtId="0" fontId="13" fillId="0" borderId="0" xfId="0" applyFont="1"/>
    <xf numFmtId="3" fontId="3" fillId="4" borderId="7" xfId="0" applyNumberFormat="1" applyFont="1" applyFill="1" applyBorder="1" applyAlignment="1">
      <alignment vertical="top" wrapText="1"/>
    </xf>
    <xf numFmtId="3" fontId="3" fillId="4" borderId="8" xfId="0" applyNumberFormat="1" applyFont="1" applyFill="1" applyBorder="1" applyAlignment="1">
      <alignment vertical="top" wrapText="1"/>
    </xf>
    <xf numFmtId="14" fontId="2" fillId="4" borderId="7" xfId="0" applyNumberFormat="1" applyFont="1" applyFill="1" applyBorder="1" applyAlignment="1">
      <alignment horizontal="center" vertical="top" wrapText="1"/>
    </xf>
    <xf numFmtId="0" fontId="2" fillId="4" borderId="23" xfId="0" applyFont="1" applyFill="1" applyBorder="1" applyAlignment="1">
      <alignment horizontal="center" vertical="center" wrapText="1"/>
    </xf>
    <xf numFmtId="0" fontId="3" fillId="0" borderId="1" xfId="0" applyFont="1" applyBorder="1" applyAlignment="1">
      <alignment horizontal="justify" vertical="top" wrapText="1"/>
    </xf>
    <xf numFmtId="2" fontId="3" fillId="0" borderId="12" xfId="0" applyNumberFormat="1" applyFont="1" applyBorder="1" applyAlignment="1">
      <alignment vertical="top"/>
    </xf>
    <xf numFmtId="3" fontId="3" fillId="0" borderId="1" xfId="0" applyNumberFormat="1" applyFont="1" applyBorder="1" applyAlignment="1">
      <alignment horizontal="center" vertical="top" wrapText="1"/>
    </xf>
    <xf numFmtId="170" fontId="3" fillId="2" borderId="16" xfId="1" applyNumberFormat="1" applyFont="1" applyFill="1" applyBorder="1" applyAlignment="1" applyProtection="1">
      <alignment horizontal="right" vertical="top"/>
      <protection locked="0"/>
    </xf>
    <xf numFmtId="0" fontId="2" fillId="3" borderId="15" xfId="0" applyFont="1" applyFill="1" applyBorder="1" applyAlignment="1">
      <alignment vertical="top"/>
    </xf>
    <xf numFmtId="0" fontId="2" fillId="3" borderId="14" xfId="0" applyFont="1" applyFill="1" applyBorder="1" applyAlignment="1">
      <alignment vertical="top"/>
    </xf>
    <xf numFmtId="0" fontId="2" fillId="3" borderId="18" xfId="0" applyFont="1" applyFill="1" applyBorder="1" applyAlignment="1">
      <alignment vertical="top"/>
    </xf>
    <xf numFmtId="0" fontId="2" fillId="3" borderId="2" xfId="0" applyFont="1" applyFill="1" applyBorder="1" applyAlignment="1">
      <alignment horizontal="center" vertical="top"/>
    </xf>
    <xf numFmtId="0" fontId="2" fillId="3" borderId="5" xfId="0" applyFont="1" applyFill="1" applyBorder="1" applyAlignment="1">
      <alignment horizontal="center" vertical="top"/>
    </xf>
    <xf numFmtId="0" fontId="2" fillId="3" borderId="9" xfId="0" applyFont="1" applyFill="1" applyBorder="1" applyAlignment="1">
      <alignment horizontal="center" vertical="top"/>
    </xf>
    <xf numFmtId="0" fontId="2" fillId="3" borderId="10" xfId="0" applyFont="1" applyFill="1" applyBorder="1" applyAlignment="1">
      <alignment horizontal="center" vertical="top"/>
    </xf>
    <xf numFmtId="0" fontId="2" fillId="3" borderId="16" xfId="0" applyFont="1" applyFill="1" applyBorder="1" applyAlignment="1">
      <alignment horizontal="center" vertical="top"/>
    </xf>
    <xf numFmtId="167" fontId="3" fillId="0" borderId="0" xfId="3" applyNumberFormat="1" applyFont="1" applyBorder="1" applyAlignment="1" applyProtection="1">
      <alignment vertical="top"/>
    </xf>
    <xf numFmtId="167" fontId="3" fillId="0" borderId="0" xfId="3" applyNumberFormat="1" applyFont="1" applyFill="1" applyBorder="1" applyAlignment="1" applyProtection="1">
      <alignment vertical="top"/>
    </xf>
    <xf numFmtId="171" fontId="3" fillId="0" borderId="0" xfId="3" applyNumberFormat="1" applyFont="1" applyFill="1" applyBorder="1" applyAlignment="1" applyProtection="1">
      <alignment vertical="top"/>
    </xf>
    <xf numFmtId="0" fontId="3" fillId="4" borderId="16" xfId="0" applyFont="1" applyFill="1" applyBorder="1" applyAlignment="1">
      <alignment horizontal="center" vertical="top"/>
    </xf>
    <xf numFmtId="0" fontId="15" fillId="0" borderId="0" xfId="0" applyFont="1" applyAlignment="1">
      <alignment vertical="top"/>
    </xf>
    <xf numFmtId="0" fontId="3" fillId="5" borderId="0" xfId="0" applyFont="1" applyFill="1" applyAlignment="1">
      <alignment horizontal="right"/>
    </xf>
    <xf numFmtId="0" fontId="3" fillId="3" borderId="15" xfId="0" applyFont="1" applyFill="1" applyBorder="1" applyAlignment="1">
      <alignment horizontal="center" vertical="top" wrapText="1"/>
    </xf>
    <xf numFmtId="0" fontId="3" fillId="3" borderId="18" xfId="0" applyFont="1" applyFill="1" applyBorder="1" applyAlignment="1">
      <alignment horizontal="center" vertical="top" wrapText="1"/>
    </xf>
    <xf numFmtId="167" fontId="3" fillId="2" borderId="1" xfId="5" applyNumberFormat="1" applyFont="1" applyFill="1" applyBorder="1" applyAlignment="1" applyProtection="1">
      <alignment horizontal="right" vertical="top"/>
      <protection locked="0"/>
    </xf>
    <xf numFmtId="9" fontId="3" fillId="0" borderId="1" xfId="8" applyFont="1" applyBorder="1" applyAlignment="1" applyProtection="1">
      <alignment horizontal="center" vertical="top" wrapText="1"/>
    </xf>
    <xf numFmtId="168" fontId="3" fillId="0" borderId="1" xfId="8" applyNumberFormat="1" applyFont="1" applyBorder="1" applyAlignment="1" applyProtection="1">
      <alignment horizontal="center" vertical="top" wrapText="1"/>
    </xf>
    <xf numFmtId="168" fontId="3" fillId="0" borderId="4" xfId="8" applyNumberFormat="1" applyFont="1" applyFill="1" applyBorder="1" applyAlignment="1" applyProtection="1">
      <alignment horizontal="right" vertical="top" wrapText="1"/>
    </xf>
    <xf numFmtId="9" fontId="3" fillId="0" borderId="4" xfId="8" applyFont="1" applyBorder="1" applyAlignment="1" applyProtection="1">
      <alignment horizontal="right" vertical="top" wrapText="1"/>
    </xf>
    <xf numFmtId="167" fontId="3" fillId="0" borderId="4" xfId="5" applyNumberFormat="1" applyFont="1" applyFill="1" applyBorder="1" applyAlignment="1" applyProtection="1">
      <alignment horizontal="right" vertical="top"/>
    </xf>
    <xf numFmtId="9" fontId="3" fillId="0" borderId="2" xfId="8" applyFont="1" applyBorder="1" applyAlignment="1" applyProtection="1">
      <alignment horizontal="center" vertical="top"/>
    </xf>
    <xf numFmtId="0" fontId="3" fillId="0" borderId="14" xfId="0" applyFont="1" applyBorder="1" applyAlignment="1">
      <alignment vertical="top"/>
    </xf>
    <xf numFmtId="0" fontId="3" fillId="0" borderId="9" xfId="0" applyFont="1" applyBorder="1" applyAlignment="1">
      <alignment horizontal="left" vertical="top"/>
    </xf>
    <xf numFmtId="168" fontId="3" fillId="0" borderId="9" xfId="0" applyNumberFormat="1" applyFont="1" applyBorder="1" applyAlignment="1">
      <alignment horizontal="right" vertical="top"/>
    </xf>
    <xf numFmtId="168" fontId="3" fillId="0" borderId="1" xfId="0" applyNumberFormat="1" applyFont="1" applyBorder="1" applyAlignment="1">
      <alignment horizontal="center" vertical="top"/>
    </xf>
    <xf numFmtId="9" fontId="3" fillId="0" borderId="0" xfId="0" applyNumberFormat="1" applyFont="1" applyAlignment="1">
      <alignment horizontal="right" vertical="top"/>
    </xf>
    <xf numFmtId="9" fontId="3" fillId="0" borderId="1" xfId="0" applyNumberFormat="1" applyFont="1" applyBorder="1" applyAlignment="1">
      <alignment horizontal="center" vertical="top"/>
    </xf>
    <xf numFmtId="170" fontId="3" fillId="0" borderId="1" xfId="1" applyNumberFormat="1" applyFont="1" applyBorder="1" applyAlignment="1" applyProtection="1">
      <alignment horizontal="center" vertical="top"/>
    </xf>
    <xf numFmtId="0" fontId="3" fillId="3" borderId="1" xfId="0" applyFont="1" applyFill="1" applyBorder="1" applyAlignment="1">
      <alignment horizontal="center" vertical="center"/>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top" wrapText="1"/>
      <protection locked="0"/>
    </xf>
    <xf numFmtId="167" fontId="3" fillId="2" borderId="1" xfId="5" applyNumberFormat="1" applyFont="1" applyFill="1" applyBorder="1" applyAlignment="1" applyProtection="1">
      <alignment horizontal="center" vertical="top"/>
      <protection locked="0"/>
    </xf>
    <xf numFmtId="167" fontId="3" fillId="0" borderId="1" xfId="0" applyNumberFormat="1" applyFont="1" applyBorder="1" applyAlignment="1">
      <alignment horizontal="center" vertical="top" wrapText="1"/>
    </xf>
    <xf numFmtId="169" fontId="3" fillId="0" borderId="1" xfId="1" applyNumberFormat="1" applyFont="1" applyBorder="1" applyAlignment="1" applyProtection="1">
      <alignment horizontal="center" vertical="top"/>
    </xf>
    <xf numFmtId="9" fontId="3" fillId="0" borderId="1" xfId="8" applyFont="1" applyBorder="1" applyAlignment="1" applyProtection="1">
      <alignment horizontal="center" vertical="top"/>
    </xf>
    <xf numFmtId="170" fontId="3" fillId="0" borderId="11" xfId="1" applyNumberFormat="1" applyFont="1" applyBorder="1" applyAlignment="1" applyProtection="1">
      <alignment horizontal="center" vertical="top"/>
    </xf>
    <xf numFmtId="0" fontId="3" fillId="3" borderId="5" xfId="0" applyFont="1" applyFill="1" applyBorder="1" applyAlignment="1">
      <alignment vertical="top"/>
    </xf>
    <xf numFmtId="0" fontId="3" fillId="3" borderId="9" xfId="0" applyFont="1" applyFill="1" applyBorder="1" applyAlignment="1">
      <alignment vertical="top"/>
    </xf>
    <xf numFmtId="0" fontId="3" fillId="3" borderId="10" xfId="0" applyFont="1" applyFill="1" applyBorder="1" applyAlignment="1">
      <alignment vertical="top"/>
    </xf>
    <xf numFmtId="0" fontId="3" fillId="3" borderId="5" xfId="0" quotePrefix="1" applyFont="1" applyFill="1" applyBorder="1" applyAlignment="1">
      <alignment horizontal="center" vertical="top" wrapText="1"/>
    </xf>
    <xf numFmtId="0" fontId="3" fillId="3" borderId="16" xfId="0" quotePrefix="1" applyFont="1" applyFill="1" applyBorder="1" applyAlignment="1">
      <alignment horizontal="center" vertical="top" wrapText="1"/>
    </xf>
    <xf numFmtId="9" fontId="3" fillId="0" borderId="16" xfId="0" applyNumberFormat="1" applyFont="1" applyBorder="1" applyAlignment="1">
      <alignment horizontal="center" vertical="top" wrapText="1"/>
    </xf>
    <xf numFmtId="169" fontId="3" fillId="0" borderId="16" xfId="1" applyNumberFormat="1" applyFont="1" applyBorder="1" applyAlignment="1" applyProtection="1">
      <alignment horizontal="center" vertical="top"/>
    </xf>
    <xf numFmtId="168" fontId="3" fillId="0" borderId="1" xfId="0" applyNumberFormat="1" applyFont="1" applyBorder="1" applyAlignment="1">
      <alignment horizontal="center" vertical="top" wrapText="1"/>
    </xf>
    <xf numFmtId="0" fontId="3" fillId="3" borderId="1" xfId="0" applyFont="1" applyFill="1" applyBorder="1" applyAlignment="1">
      <alignment vertical="top"/>
    </xf>
    <xf numFmtId="0" fontId="3" fillId="2" borderId="1" xfId="0" applyFont="1" applyFill="1" applyBorder="1" applyAlignment="1" applyProtection="1">
      <alignment horizontal="left" vertical="top"/>
      <protection locked="0"/>
    </xf>
    <xf numFmtId="0" fontId="3" fillId="2" borderId="3" xfId="0" applyFont="1" applyFill="1" applyBorder="1" applyAlignment="1" applyProtection="1">
      <alignment horizontal="left" vertical="top"/>
      <protection locked="0"/>
    </xf>
    <xf numFmtId="3" fontId="3" fillId="2" borderId="1" xfId="0" applyNumberFormat="1" applyFont="1" applyFill="1" applyBorder="1" applyAlignment="1" applyProtection="1">
      <alignment horizontal="right" vertical="top"/>
      <protection locked="0"/>
    </xf>
    <xf numFmtId="3" fontId="3" fillId="0" borderId="2" xfId="0" applyNumberFormat="1" applyFont="1" applyBorder="1" applyAlignment="1">
      <alignment horizontal="right" vertical="top"/>
    </xf>
    <xf numFmtId="170" fontId="3" fillId="2" borderId="1" xfId="1" applyNumberFormat="1" applyFont="1" applyFill="1" applyBorder="1" applyAlignment="1" applyProtection="1">
      <alignment horizontal="center" vertical="top" wrapText="1"/>
      <protection locked="0"/>
    </xf>
    <xf numFmtId="0" fontId="3" fillId="0" borderId="16" xfId="0" applyFont="1" applyBorder="1" applyAlignment="1">
      <alignment vertical="top"/>
    </xf>
    <xf numFmtId="0" fontId="2" fillId="0" borderId="9" xfId="0" applyFont="1" applyBorder="1" applyAlignment="1">
      <alignment horizontal="left" vertical="top"/>
    </xf>
    <xf numFmtId="0" fontId="3" fillId="4" borderId="0" xfId="0" applyFont="1" applyFill="1" applyAlignment="1" applyProtection="1">
      <alignment vertical="top"/>
      <protection locked="0"/>
    </xf>
    <xf numFmtId="0" fontId="3" fillId="0" borderId="8" xfId="0" applyFont="1" applyBorder="1" applyAlignment="1">
      <alignment vertical="top" wrapText="1"/>
    </xf>
    <xf numFmtId="14" fontId="3" fillId="0" borderId="7" xfId="0" applyNumberFormat="1" applyFont="1" applyBorder="1" applyAlignment="1">
      <alignment horizontal="left" vertical="center" wrapText="1"/>
    </xf>
    <xf numFmtId="3" fontId="3" fillId="2" borderId="12" xfId="1" applyNumberFormat="1" applyFont="1" applyFill="1" applyBorder="1" applyAlignment="1" applyProtection="1">
      <alignment horizontal="center" vertical="top" wrapText="1"/>
      <protection locked="0"/>
    </xf>
    <xf numFmtId="0" fontId="3" fillId="2" borderId="3"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2" xfId="0" applyFont="1" applyFill="1" applyBorder="1" applyAlignment="1" applyProtection="1">
      <alignment vertical="top" wrapText="1"/>
      <protection locked="0"/>
    </xf>
    <xf numFmtId="0" fontId="12" fillId="5" borderId="0" xfId="0" applyFont="1" applyFill="1" applyAlignment="1">
      <alignment horizontal="left"/>
    </xf>
    <xf numFmtId="167" fontId="3" fillId="3" borderId="10" xfId="3" applyNumberFormat="1" applyFont="1" applyFill="1" applyBorder="1" applyAlignment="1" applyProtection="1">
      <alignment horizontal="center" vertical="top" wrapText="1"/>
    </xf>
    <xf numFmtId="167" fontId="3" fillId="0" borderId="3" xfId="3" quotePrefix="1" applyNumberFormat="1" applyFont="1" applyBorder="1" applyAlignment="1" applyProtection="1">
      <alignment vertical="top"/>
    </xf>
    <xf numFmtId="167" fontId="3" fillId="0" borderId="3" xfId="3" applyNumberFormat="1" applyFont="1" applyFill="1" applyBorder="1" applyAlignment="1" applyProtection="1">
      <alignment horizontal="left" vertical="top"/>
    </xf>
    <xf numFmtId="0" fontId="3" fillId="4" borderId="0" xfId="0" quotePrefix="1" applyFont="1" applyFill="1" applyAlignment="1">
      <alignment vertical="top"/>
    </xf>
    <xf numFmtId="0" fontId="3" fillId="0" borderId="24" xfId="0" applyFont="1" applyBorder="1" applyAlignment="1">
      <alignment horizontal="center" vertical="top"/>
    </xf>
    <xf numFmtId="170" fontId="3" fillId="2" borderId="24" xfId="1" applyNumberFormat="1" applyFont="1" applyFill="1" applyBorder="1" applyAlignment="1" applyProtection="1">
      <alignment horizontal="right" vertical="top"/>
      <protection locked="0"/>
    </xf>
    <xf numFmtId="170" fontId="3" fillId="4" borderId="25" xfId="1" applyNumberFormat="1" applyFont="1" applyFill="1" applyBorder="1" applyAlignment="1" applyProtection="1">
      <alignment horizontal="right" vertical="top"/>
    </xf>
    <xf numFmtId="0" fontId="3" fillId="0" borderId="26" xfId="0" applyFont="1" applyBorder="1" applyAlignment="1">
      <alignment horizontal="center" vertical="top"/>
    </xf>
    <xf numFmtId="170" fontId="3" fillId="2" borderId="27" xfId="1" applyNumberFormat="1" applyFont="1" applyFill="1" applyBorder="1" applyAlignment="1" applyProtection="1">
      <alignment horizontal="right" vertical="top"/>
      <protection locked="0"/>
    </xf>
    <xf numFmtId="0" fontId="3" fillId="0" borderId="27" xfId="0" applyFont="1" applyBorder="1" applyAlignment="1">
      <alignment horizontal="center" vertical="top"/>
    </xf>
    <xf numFmtId="170" fontId="3" fillId="0" borderId="28" xfId="1" applyNumberFormat="1" applyFont="1" applyFill="1" applyBorder="1" applyAlignment="1" applyProtection="1">
      <alignment horizontal="right" vertical="top"/>
    </xf>
    <xf numFmtId="170" fontId="3" fillId="0" borderId="29" xfId="1" applyNumberFormat="1" applyFont="1" applyFill="1" applyBorder="1" applyAlignment="1" applyProtection="1">
      <alignment horizontal="right" vertical="top"/>
    </xf>
    <xf numFmtId="170" fontId="3" fillId="4" borderId="16" xfId="1" applyNumberFormat="1" applyFont="1" applyFill="1" applyBorder="1" applyAlignment="1" applyProtection="1">
      <alignment horizontal="right" vertical="top"/>
    </xf>
    <xf numFmtId="170" fontId="3" fillId="0" borderId="28" xfId="1" applyNumberFormat="1" applyFont="1" applyFill="1" applyBorder="1" applyAlignment="1" applyProtection="1">
      <alignment horizontal="center" vertical="top"/>
    </xf>
    <xf numFmtId="167" fontId="3" fillId="3" borderId="1" xfId="3" applyNumberFormat="1" applyFont="1" applyFill="1" applyBorder="1" applyAlignment="1" applyProtection="1">
      <alignment horizontal="center" vertical="center" wrapText="1"/>
    </xf>
    <xf numFmtId="0" fontId="3" fillId="0" borderId="3" xfId="0" applyFont="1" applyBorder="1"/>
    <xf numFmtId="0" fontId="3" fillId="0" borderId="4" xfId="0" applyFont="1" applyBorder="1"/>
    <xf numFmtId="14" fontId="2" fillId="0" borderId="9"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14" fontId="2" fillId="4" borderId="30" xfId="0" applyNumberFormat="1" applyFont="1" applyFill="1" applyBorder="1" applyAlignment="1">
      <alignment horizontal="left" vertical="center" wrapText="1"/>
    </xf>
    <xf numFmtId="0" fontId="2" fillId="4" borderId="6" xfId="0" applyFont="1" applyFill="1" applyBorder="1" applyAlignment="1">
      <alignment vertical="top" wrapText="1"/>
    </xf>
    <xf numFmtId="0" fontId="2" fillId="4" borderId="31" xfId="0" applyFont="1" applyFill="1" applyBorder="1" applyAlignment="1">
      <alignment horizontal="left" vertical="top" wrapText="1"/>
    </xf>
    <xf numFmtId="0" fontId="2" fillId="4" borderId="6" xfId="0" applyFont="1" applyFill="1" applyBorder="1" applyAlignment="1">
      <alignment horizontal="left" vertical="top" wrapText="1"/>
    </xf>
    <xf numFmtId="0" fontId="3" fillId="4" borderId="9" xfId="0" applyFont="1" applyFill="1" applyBorder="1" applyAlignment="1">
      <alignment vertical="top"/>
    </xf>
    <xf numFmtId="171" fontId="3" fillId="0" borderId="0" xfId="0" applyNumberFormat="1" applyFont="1" applyAlignment="1">
      <alignment horizontal="center" vertical="top"/>
    </xf>
    <xf numFmtId="14" fontId="3" fillId="3" borderId="9"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3" fontId="3" fillId="0" borderId="20" xfId="0" applyNumberFormat="1" applyFont="1" applyBorder="1" applyAlignment="1">
      <alignment horizontal="right" vertical="top" wrapText="1"/>
    </xf>
    <xf numFmtId="3" fontId="3" fillId="4" borderId="32" xfId="0" applyNumberFormat="1" applyFont="1" applyFill="1" applyBorder="1" applyAlignment="1">
      <alignment horizontal="right" vertical="top" wrapText="1"/>
    </xf>
    <xf numFmtId="0" fontId="2" fillId="4" borderId="22" xfId="0" applyFont="1" applyFill="1" applyBorder="1" applyAlignment="1">
      <alignment horizontal="left" vertical="top"/>
    </xf>
    <xf numFmtId="14" fontId="2" fillId="0" borderId="33" xfId="0" applyNumberFormat="1" applyFont="1" applyBorder="1" applyAlignment="1">
      <alignment horizontal="center" vertical="center" wrapText="1"/>
    </xf>
    <xf numFmtId="3" fontId="3" fillId="4" borderId="0" xfId="0" applyNumberFormat="1" applyFont="1" applyFill="1" applyAlignment="1">
      <alignment vertical="top" wrapText="1"/>
    </xf>
    <xf numFmtId="0" fontId="2" fillId="4" borderId="6" xfId="0" applyFont="1" applyFill="1" applyBorder="1" applyAlignment="1">
      <alignment wrapText="1"/>
    </xf>
    <xf numFmtId="14" fontId="3" fillId="3" borderId="7" xfId="0" applyNumberFormat="1" applyFont="1" applyFill="1" applyBorder="1" applyAlignment="1">
      <alignment horizontal="center" vertical="top" wrapText="1"/>
    </xf>
    <xf numFmtId="0" fontId="2" fillId="4" borderId="12" xfId="0" applyFont="1" applyFill="1" applyBorder="1" applyAlignment="1">
      <alignment horizontal="center" vertical="center" wrapText="1"/>
    </xf>
    <xf numFmtId="0" fontId="3" fillId="0" borderId="0" xfId="0" applyFont="1" applyAlignment="1">
      <alignment vertical="top" wrapText="1"/>
    </xf>
    <xf numFmtId="14" fontId="2" fillId="4" borderId="23" xfId="0" applyNumberFormat="1" applyFont="1" applyFill="1" applyBorder="1" applyAlignment="1">
      <alignment horizontal="left" vertical="center" wrapText="1"/>
    </xf>
    <xf numFmtId="14" fontId="2" fillId="4" borderId="8" xfId="0" applyNumberFormat="1" applyFont="1" applyFill="1" applyBorder="1" applyAlignment="1">
      <alignment horizontal="left" vertical="center" wrapText="1"/>
    </xf>
    <xf numFmtId="14" fontId="3" fillId="0" borderId="16" xfId="0" applyNumberFormat="1" applyFont="1" applyBorder="1" applyAlignment="1">
      <alignment horizontal="center" vertical="center" wrapText="1"/>
    </xf>
    <xf numFmtId="14" fontId="2" fillId="4" borderId="7" xfId="0" applyNumberFormat="1" applyFont="1" applyFill="1" applyBorder="1" applyAlignment="1">
      <alignment horizontal="left" vertical="center" wrapText="1"/>
    </xf>
    <xf numFmtId="0" fontId="3" fillId="0" borderId="15" xfId="0" applyFont="1" applyBorder="1"/>
    <xf numFmtId="0" fontId="3" fillId="3" borderId="10" xfId="0" applyFont="1" applyFill="1" applyBorder="1" applyAlignment="1">
      <alignment horizontal="center" vertical="top" wrapText="1"/>
    </xf>
    <xf numFmtId="167" fontId="3" fillId="3" borderId="2" xfId="3" applyNumberFormat="1" applyFont="1" applyFill="1" applyBorder="1" applyAlignment="1" applyProtection="1">
      <alignment horizontal="center" vertical="center" wrapText="1"/>
    </xf>
    <xf numFmtId="0" fontId="3" fillId="4" borderId="0" xfId="0" applyFont="1" applyFill="1" applyAlignment="1">
      <alignment horizontal="left" vertical="top" wrapText="1"/>
    </xf>
    <xf numFmtId="0" fontId="3" fillId="0" borderId="34" xfId="0" applyFont="1" applyBorder="1"/>
    <xf numFmtId="0" fontId="3" fillId="0" borderId="26" xfId="0" applyFont="1" applyBorder="1"/>
    <xf numFmtId="0" fontId="3" fillId="4" borderId="12" xfId="0" applyFont="1" applyFill="1" applyBorder="1" applyAlignment="1">
      <alignment horizontal="left" vertical="top" wrapText="1"/>
    </xf>
    <xf numFmtId="0" fontId="3" fillId="4" borderId="0" xfId="0" applyFont="1" applyFill="1" applyAlignment="1">
      <alignment vertical="top" wrapText="1"/>
    </xf>
    <xf numFmtId="0" fontId="12" fillId="4" borderId="0" xfId="0" applyFont="1" applyFill="1" applyAlignment="1">
      <alignment horizontal="left"/>
    </xf>
    <xf numFmtId="0" fontId="3" fillId="4" borderId="9"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0" xfId="0" applyFont="1" applyFill="1" applyAlignment="1">
      <alignment horizontal="right"/>
    </xf>
    <xf numFmtId="0" fontId="2" fillId="3" borderId="14" xfId="0" applyFont="1" applyFill="1" applyBorder="1" applyAlignment="1">
      <alignment horizontal="center" vertical="top" wrapText="1"/>
    </xf>
    <xf numFmtId="0" fontId="2" fillId="3" borderId="9" xfId="0" applyFont="1" applyFill="1" applyBorder="1" applyAlignment="1">
      <alignment horizontal="center" vertical="top" wrapText="1"/>
    </xf>
    <xf numFmtId="0" fontId="3" fillId="4" borderId="4" xfId="0" applyFont="1" applyFill="1" applyBorder="1" applyAlignment="1">
      <alignment horizontal="center" vertical="top"/>
    </xf>
    <xf numFmtId="0" fontId="3" fillId="0" borderId="0" xfId="0" applyFont="1" applyAlignment="1">
      <alignment horizontal="right"/>
    </xf>
    <xf numFmtId="0" fontId="3" fillId="0" borderId="1" xfId="0" applyFont="1" applyBorder="1"/>
    <xf numFmtId="0" fontId="3" fillId="0" borderId="1" xfId="0" applyFont="1" applyBorder="1" applyAlignment="1">
      <alignment horizontal="center" vertical="center"/>
    </xf>
    <xf numFmtId="0" fontId="3" fillId="0" borderId="35" xfId="0" applyFont="1" applyBorder="1"/>
    <xf numFmtId="0" fontId="3" fillId="0" borderId="0" xfId="0" applyFont="1" applyAlignment="1">
      <alignment wrapText="1"/>
    </xf>
    <xf numFmtId="3" fontId="3" fillId="4" borderId="36" xfId="0" applyNumberFormat="1" applyFont="1" applyFill="1" applyBorder="1" applyAlignment="1">
      <alignment horizontal="right" vertical="top" wrapText="1"/>
    </xf>
    <xf numFmtId="0" fontId="3" fillId="0" borderId="12" xfId="0" applyFont="1" applyBorder="1"/>
    <xf numFmtId="3" fontId="3" fillId="2" borderId="16" xfId="0" applyNumberFormat="1" applyFont="1" applyFill="1" applyBorder="1" applyAlignment="1" applyProtection="1">
      <alignment horizontal="right" vertical="top" wrapText="1"/>
      <protection locked="0"/>
    </xf>
    <xf numFmtId="0" fontId="3" fillId="4" borderId="0" xfId="0" applyFont="1" applyFill="1" applyAlignment="1">
      <alignment horizontal="left"/>
    </xf>
    <xf numFmtId="167" fontId="3" fillId="4" borderId="0" xfId="3" applyNumberFormat="1" applyFont="1" applyFill="1" applyAlignment="1" applyProtection="1">
      <alignment horizontal="center" vertical="top"/>
    </xf>
    <xf numFmtId="49" fontId="3" fillId="4" borderId="0" xfId="0" applyNumberFormat="1" applyFont="1" applyFill="1" applyAlignment="1">
      <alignment horizontal="center" vertical="top"/>
    </xf>
    <xf numFmtId="0" fontId="3" fillId="4" borderId="3"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12" xfId="0" applyFont="1" applyFill="1" applyBorder="1" applyAlignment="1">
      <alignment vertical="top" wrapText="1"/>
    </xf>
    <xf numFmtId="0" fontId="3" fillId="4" borderId="14" xfId="0" applyFont="1" applyFill="1" applyBorder="1" applyAlignment="1">
      <alignment vertical="top"/>
    </xf>
    <xf numFmtId="168" fontId="3" fillId="4" borderId="14" xfId="0" applyNumberFormat="1" applyFont="1" applyFill="1" applyBorder="1" applyAlignment="1">
      <alignment horizontal="right" vertical="top"/>
    </xf>
    <xf numFmtId="167" fontId="3" fillId="4" borderId="4" xfId="5" applyNumberFormat="1" applyFont="1" applyFill="1" applyBorder="1" applyAlignment="1" applyProtection="1">
      <alignment horizontal="right" vertical="top"/>
    </xf>
    <xf numFmtId="9" fontId="3" fillId="4" borderId="4" xfId="0" applyNumberFormat="1" applyFont="1" applyFill="1" applyBorder="1" applyAlignment="1">
      <alignment horizontal="center" vertical="top"/>
    </xf>
    <xf numFmtId="9" fontId="3" fillId="4" borderId="0" xfId="0" applyNumberFormat="1" applyFont="1" applyFill="1" applyAlignment="1">
      <alignment horizontal="right" vertical="top"/>
    </xf>
    <xf numFmtId="168" fontId="3" fillId="4" borderId="0" xfId="0" applyNumberFormat="1" applyFont="1" applyFill="1" applyAlignment="1">
      <alignment horizontal="right" vertical="top"/>
    </xf>
    <xf numFmtId="0" fontId="3" fillId="4" borderId="4" xfId="0" applyFont="1" applyFill="1" applyBorder="1" applyAlignment="1">
      <alignment horizontal="right" vertical="top"/>
    </xf>
    <xf numFmtId="170" fontId="3" fillId="4" borderId="11" xfId="1" applyNumberFormat="1" applyFont="1" applyFill="1" applyBorder="1" applyAlignment="1" applyProtection="1">
      <alignment horizontal="center" vertical="top"/>
    </xf>
    <xf numFmtId="41" fontId="3" fillId="4" borderId="0" xfId="0" applyNumberFormat="1" applyFont="1" applyFill="1" applyAlignment="1">
      <alignment vertical="top"/>
    </xf>
    <xf numFmtId="0" fontId="5" fillId="4" borderId="0" xfId="0" applyFont="1" applyFill="1" applyAlignment="1">
      <alignment vertical="top"/>
    </xf>
    <xf numFmtId="0" fontId="3" fillId="4" borderId="0" xfId="0" applyFont="1" applyFill="1" applyAlignment="1">
      <alignment horizontal="center" vertical="top" wrapText="1"/>
    </xf>
    <xf numFmtId="0" fontId="3" fillId="4" borderId="14" xfId="0" applyFont="1" applyFill="1" applyBorder="1" applyAlignment="1">
      <alignment horizontal="left" vertical="top"/>
    </xf>
    <xf numFmtId="9" fontId="3" fillId="4" borderId="1" xfId="0" applyNumberFormat="1" applyFont="1" applyFill="1" applyBorder="1" applyAlignment="1">
      <alignment horizontal="right" vertical="top"/>
    </xf>
    <xf numFmtId="170" fontId="3" fillId="4" borderId="13" xfId="1" applyNumberFormat="1" applyFont="1" applyFill="1" applyBorder="1" applyAlignment="1" applyProtection="1">
      <alignment horizontal="center" vertical="top"/>
    </xf>
    <xf numFmtId="170" fontId="3" fillId="4" borderId="0" xfId="1" applyNumberFormat="1" applyFont="1" applyFill="1" applyBorder="1" applyAlignment="1" applyProtection="1">
      <alignment horizontal="center" vertical="top" wrapText="1"/>
    </xf>
    <xf numFmtId="171" fontId="3" fillId="4" borderId="0" xfId="0" applyNumberFormat="1" applyFont="1" applyFill="1" applyAlignment="1">
      <alignment horizontal="center" vertical="top"/>
    </xf>
    <xf numFmtId="0" fontId="3" fillId="4" borderId="9" xfId="0" applyFont="1" applyFill="1" applyBorder="1" applyAlignment="1">
      <alignment horizontal="left" vertical="top"/>
    </xf>
    <xf numFmtId="14" fontId="3" fillId="4" borderId="0" xfId="0" applyNumberFormat="1" applyFont="1" applyFill="1" applyAlignment="1">
      <alignment vertical="top"/>
    </xf>
    <xf numFmtId="0" fontId="3" fillId="4" borderId="14" xfId="0" applyFont="1" applyFill="1" applyBorder="1" applyAlignment="1">
      <alignment horizontal="left" vertical="top" wrapText="1"/>
    </xf>
    <xf numFmtId="3" fontId="3" fillId="4" borderId="0" xfId="4" applyNumberFormat="1" applyFont="1" applyFill="1" applyBorder="1" applyAlignment="1" applyProtection="1">
      <alignment horizontal="right" vertical="top"/>
    </xf>
    <xf numFmtId="0" fontId="3" fillId="4" borderId="0" xfId="0" applyFont="1" applyFill="1" applyAlignment="1">
      <alignment horizontal="center" vertical="center"/>
    </xf>
    <xf numFmtId="167" fontId="3" fillId="0" borderId="1" xfId="4" applyNumberFormat="1" applyFont="1" applyFill="1" applyBorder="1" applyAlignment="1" applyProtection="1">
      <alignment horizontal="right" vertical="top"/>
    </xf>
    <xf numFmtId="3" fontId="3" fillId="2" borderId="1" xfId="0" applyNumberFormat="1" applyFont="1" applyFill="1" applyBorder="1" applyAlignment="1" applyProtection="1">
      <alignment vertical="top" wrapText="1"/>
      <protection locked="0"/>
    </xf>
    <xf numFmtId="0" fontId="3" fillId="4" borderId="1" xfId="0" applyFont="1" applyFill="1" applyBorder="1" applyAlignment="1">
      <alignment horizontal="center" vertical="top"/>
    </xf>
    <xf numFmtId="0" fontId="3" fillId="4" borderId="7" xfId="0" applyFont="1" applyFill="1" applyBorder="1" applyAlignment="1">
      <alignment horizontal="center" vertical="top"/>
    </xf>
    <xf numFmtId="0" fontId="2" fillId="4" borderId="2" xfId="0" applyFont="1" applyFill="1" applyBorder="1" applyAlignment="1">
      <alignment horizontal="center" vertical="top"/>
    </xf>
    <xf numFmtId="0" fontId="3" fillId="4" borderId="0" xfId="0" applyFont="1" applyFill="1" applyAlignment="1">
      <alignment horizontal="center"/>
    </xf>
    <xf numFmtId="0" fontId="2" fillId="4" borderId="0" xfId="0" applyFont="1" applyFill="1" applyAlignment="1">
      <alignment horizontal="center"/>
    </xf>
    <xf numFmtId="0" fontId="2" fillId="4" borderId="0" xfId="0" applyFont="1" applyFill="1"/>
    <xf numFmtId="0" fontId="3" fillId="0" borderId="11" xfId="0" applyFont="1" applyBorder="1"/>
    <xf numFmtId="0" fontId="3" fillId="0" borderId="19" xfId="0" applyFont="1" applyBorder="1"/>
    <xf numFmtId="0" fontId="3" fillId="0" borderId="37" xfId="0" applyFont="1" applyBorder="1"/>
    <xf numFmtId="0" fontId="2" fillId="0" borderId="1" xfId="0" applyFont="1" applyBorder="1"/>
    <xf numFmtId="0" fontId="2" fillId="0" borderId="4" xfId="0" applyFont="1" applyBorder="1"/>
    <xf numFmtId="0" fontId="3" fillId="4" borderId="4" xfId="0" applyFont="1" applyFill="1" applyBorder="1"/>
    <xf numFmtId="0" fontId="3" fillId="4" borderId="9" xfId="0" applyFont="1" applyFill="1" applyBorder="1"/>
    <xf numFmtId="0" fontId="2" fillId="0" borderId="12" xfId="0" applyFont="1" applyBorder="1"/>
    <xf numFmtId="0" fontId="3" fillId="0" borderId="38" xfId="0" applyFont="1" applyBorder="1"/>
    <xf numFmtId="0" fontId="3" fillId="0" borderId="24" xfId="0" applyFont="1" applyBorder="1"/>
    <xf numFmtId="0" fontId="2" fillId="0" borderId="39" xfId="0" applyFont="1" applyBorder="1"/>
    <xf numFmtId="0" fontId="3" fillId="0" borderId="40" xfId="0" applyFont="1" applyBorder="1"/>
    <xf numFmtId="0" fontId="2" fillId="0" borderId="34" xfId="0" applyFont="1" applyBorder="1"/>
    <xf numFmtId="0" fontId="2" fillId="0" borderId="24" xfId="0" applyFont="1" applyBorder="1"/>
    <xf numFmtId="0" fontId="3" fillId="0" borderId="41" xfId="0" applyFont="1" applyBorder="1"/>
    <xf numFmtId="0" fontId="3" fillId="0" borderId="42" xfId="0" applyFont="1" applyBorder="1"/>
    <xf numFmtId="0" fontId="2" fillId="0" borderId="3" xfId="0" applyFont="1" applyBorder="1" applyAlignment="1">
      <alignment vertical="top" wrapText="1"/>
    </xf>
    <xf numFmtId="0" fontId="2" fillId="0" borderId="4" xfId="0" applyFont="1" applyBorder="1" applyAlignment="1">
      <alignment vertical="top" wrapText="1"/>
    </xf>
    <xf numFmtId="14" fontId="2" fillId="0" borderId="4" xfId="0" applyNumberFormat="1" applyFont="1" applyBorder="1" applyAlignment="1">
      <alignment vertical="center" wrapText="1"/>
    </xf>
    <xf numFmtId="0" fontId="2" fillId="0" borderId="1" xfId="0" applyFont="1" applyBorder="1" applyAlignment="1">
      <alignment horizontal="center" vertical="top" wrapText="1"/>
    </xf>
    <xf numFmtId="14" fontId="3" fillId="8" borderId="1" xfId="0" applyNumberFormat="1" applyFont="1" applyFill="1" applyBorder="1" applyAlignment="1">
      <alignment horizontal="center" vertical="top" wrapText="1"/>
    </xf>
    <xf numFmtId="0" fontId="8" fillId="4" borderId="0" xfId="0" applyFont="1" applyFill="1" applyAlignment="1">
      <alignment vertical="top"/>
    </xf>
    <xf numFmtId="0" fontId="3" fillId="0" borderId="10" xfId="0" applyFont="1" applyBorder="1" applyAlignment="1">
      <alignment horizontal="center" vertical="top" wrapText="1"/>
    </xf>
    <xf numFmtId="0" fontId="3" fillId="0" borderId="8" xfId="0" applyFont="1" applyBorder="1" applyAlignment="1">
      <alignment horizontal="center" vertical="top" wrapText="1"/>
    </xf>
    <xf numFmtId="14" fontId="3" fillId="4" borderId="7" xfId="0" applyNumberFormat="1" applyFont="1" applyFill="1" applyBorder="1" applyAlignment="1">
      <alignment horizontal="center" vertical="center" wrapText="1"/>
    </xf>
    <xf numFmtId="14" fontId="2" fillId="4" borderId="9" xfId="0" applyNumberFormat="1" applyFont="1" applyFill="1" applyBorder="1" applyAlignment="1">
      <alignment horizontal="center" vertical="top" wrapText="1"/>
    </xf>
    <xf numFmtId="14" fontId="2" fillId="4" borderId="43" xfId="0" applyNumberFormat="1" applyFont="1" applyFill="1" applyBorder="1" applyAlignment="1">
      <alignment horizontal="center" vertical="center" wrapText="1"/>
    </xf>
    <xf numFmtId="14" fontId="3" fillId="8" borderId="14" xfId="0" applyNumberFormat="1" applyFont="1" applyFill="1" applyBorder="1" applyAlignment="1">
      <alignment horizontal="center" vertical="top" wrapText="1"/>
    </xf>
    <xf numFmtId="14" fontId="3" fillId="3" borderId="18" xfId="0" applyNumberFormat="1" applyFont="1" applyFill="1" applyBorder="1" applyAlignment="1">
      <alignment horizontal="center" vertical="top"/>
    </xf>
    <xf numFmtId="165" fontId="3" fillId="0" borderId="0" xfId="1" applyFont="1" applyBorder="1" applyAlignment="1" applyProtection="1">
      <alignment horizontal="center" vertical="top"/>
    </xf>
    <xf numFmtId="3" fontId="3" fillId="0" borderId="44" xfId="0" applyNumberFormat="1" applyFont="1" applyBorder="1" applyAlignment="1">
      <alignment horizontal="right" vertical="top" wrapText="1"/>
    </xf>
    <xf numFmtId="3" fontId="3" fillId="0" borderId="44" xfId="0" applyNumberFormat="1" applyFont="1" applyBorder="1" applyAlignment="1">
      <alignment horizontal="right" vertical="top"/>
    </xf>
    <xf numFmtId="167" fontId="3" fillId="0" borderId="44" xfId="0" applyNumberFormat="1" applyFont="1" applyBorder="1" applyAlignment="1">
      <alignment horizontal="right" vertical="top"/>
    </xf>
    <xf numFmtId="165" fontId="3" fillId="4" borderId="14" xfId="1" applyFont="1" applyFill="1" applyBorder="1" applyAlignment="1" applyProtection="1">
      <alignment horizontal="right" vertical="top"/>
    </xf>
    <xf numFmtId="165" fontId="3" fillId="0" borderId="9" xfId="1" applyFont="1" applyBorder="1" applyAlignment="1" applyProtection="1">
      <alignment horizontal="left" vertical="top"/>
    </xf>
    <xf numFmtId="165" fontId="3" fillId="3" borderId="2" xfId="1" applyFont="1" applyFill="1" applyBorder="1" applyAlignment="1" applyProtection="1">
      <alignment horizontal="center" vertical="top" wrapText="1"/>
    </xf>
    <xf numFmtId="165" fontId="3" fillId="4" borderId="12" xfId="1" applyFont="1" applyFill="1" applyBorder="1" applyAlignment="1" applyProtection="1">
      <alignment horizontal="right" vertical="top"/>
    </xf>
    <xf numFmtId="165" fontId="3" fillId="4" borderId="0" xfId="1" applyFont="1" applyFill="1" applyAlignment="1" applyProtection="1">
      <alignment vertical="top"/>
    </xf>
    <xf numFmtId="165" fontId="3" fillId="4" borderId="12" xfId="1" applyFont="1" applyFill="1" applyBorder="1" applyAlignment="1" applyProtection="1">
      <alignment horizontal="left" vertical="top"/>
    </xf>
    <xf numFmtId="165" fontId="3" fillId="0" borderId="18" xfId="1" applyFont="1" applyBorder="1" applyAlignment="1" applyProtection="1">
      <alignment vertical="top"/>
    </xf>
    <xf numFmtId="0" fontId="2" fillId="0" borderId="35" xfId="0" applyFont="1" applyBorder="1" applyAlignment="1">
      <alignment horizontal="center" vertical="center" wrapText="1"/>
    </xf>
    <xf numFmtId="0" fontId="3" fillId="0" borderId="8" xfId="0" applyFont="1" applyBorder="1" applyAlignment="1">
      <alignment wrapText="1"/>
    </xf>
    <xf numFmtId="0" fontId="3" fillId="0" borderId="10" xfId="0" applyFont="1" applyBorder="1" applyAlignment="1">
      <alignment wrapText="1"/>
    </xf>
    <xf numFmtId="0" fontId="2" fillId="0" borderId="31" xfId="0" applyFont="1" applyBorder="1" applyAlignment="1">
      <alignment wrapText="1"/>
    </xf>
    <xf numFmtId="0" fontId="2" fillId="0" borderId="6" xfId="0" applyFont="1" applyBorder="1" applyAlignment="1">
      <alignment vertical="top" wrapText="1"/>
    </xf>
    <xf numFmtId="0" fontId="3" fillId="0" borderId="1" xfId="0" applyFont="1" applyBorder="1" applyAlignment="1">
      <alignment horizontal="center" vertical="center" wrapText="1"/>
    </xf>
    <xf numFmtId="14" fontId="3" fillId="3" borderId="1" xfId="0" applyNumberFormat="1" applyFont="1" applyFill="1" applyBorder="1" applyAlignment="1">
      <alignment horizontal="center" vertical="top" wrapText="1"/>
    </xf>
    <xf numFmtId="165" fontId="3" fillId="4" borderId="0" xfId="1" applyFont="1" applyFill="1" applyBorder="1" applyAlignment="1" applyProtection="1">
      <alignment horizontal="center" vertical="top"/>
    </xf>
    <xf numFmtId="0" fontId="3" fillId="4" borderId="37" xfId="0" applyFont="1" applyFill="1" applyBorder="1"/>
    <xf numFmtId="0" fontId="12" fillId="4" borderId="0" xfId="0" applyFont="1" applyFill="1" applyAlignment="1">
      <alignment horizontal="left" vertical="top" wrapText="1"/>
    </xf>
    <xf numFmtId="0" fontId="12" fillId="4" borderId="8" xfId="0" applyFont="1" applyFill="1" applyBorder="1" applyAlignment="1">
      <alignment horizontal="left" vertical="top" wrapText="1"/>
    </xf>
    <xf numFmtId="3" fontId="3" fillId="0" borderId="45" xfId="0" applyNumberFormat="1" applyFont="1" applyBorder="1"/>
    <xf numFmtId="3" fontId="3" fillId="3" borderId="1" xfId="0" applyNumberFormat="1" applyFont="1" applyFill="1" applyBorder="1"/>
    <xf numFmtId="3" fontId="3" fillId="0" borderId="13" xfId="0" applyNumberFormat="1" applyFont="1" applyBorder="1"/>
    <xf numFmtId="3" fontId="3" fillId="0" borderId="9" xfId="0" applyNumberFormat="1" applyFont="1" applyBorder="1"/>
    <xf numFmtId="3" fontId="3" fillId="0" borderId="46" xfId="0" applyNumberFormat="1" applyFont="1" applyBorder="1"/>
    <xf numFmtId="3" fontId="3" fillId="0" borderId="4" xfId="0" applyNumberFormat="1" applyFont="1" applyBorder="1"/>
    <xf numFmtId="3" fontId="3" fillId="0" borderId="38" xfId="0" applyNumberFormat="1" applyFont="1" applyBorder="1"/>
    <xf numFmtId="3" fontId="3" fillId="3" borderId="2" xfId="0" applyNumberFormat="1" applyFont="1" applyFill="1" applyBorder="1"/>
    <xf numFmtId="3" fontId="3" fillId="0" borderId="47" xfId="0" applyNumberFormat="1" applyFont="1" applyBorder="1"/>
    <xf numFmtId="3" fontId="3" fillId="0" borderId="1" xfId="0" applyNumberFormat="1" applyFont="1" applyBorder="1"/>
    <xf numFmtId="0" fontId="3" fillId="4" borderId="10" xfId="0" applyFont="1" applyFill="1" applyBorder="1" applyAlignment="1">
      <alignment horizontal="left" vertical="top" wrapText="1"/>
    </xf>
    <xf numFmtId="170" fontId="3" fillId="0" borderId="2" xfId="0" applyNumberFormat="1" applyFont="1" applyBorder="1" applyAlignment="1">
      <alignment horizontal="right" vertical="top"/>
    </xf>
    <xf numFmtId="170" fontId="3" fillId="2" borderId="12" xfId="1" applyNumberFormat="1" applyFont="1" applyFill="1" applyBorder="1" applyAlignment="1" applyProtection="1">
      <alignment horizontal="right" vertical="top" wrapText="1"/>
      <protection locked="0"/>
    </xf>
    <xf numFmtId="170" fontId="3" fillId="4" borderId="11" xfId="0" applyNumberFormat="1" applyFont="1" applyFill="1" applyBorder="1" applyAlignment="1">
      <alignment horizontal="right" vertical="top"/>
    </xf>
    <xf numFmtId="170" fontId="3" fillId="0" borderId="3" xfId="1" applyNumberFormat="1" applyFont="1" applyFill="1" applyBorder="1" applyAlignment="1" applyProtection="1">
      <alignment horizontal="right" vertical="top" wrapText="1"/>
    </xf>
    <xf numFmtId="170" fontId="3" fillId="0" borderId="12" xfId="1" applyNumberFormat="1" applyFont="1" applyFill="1" applyBorder="1" applyAlignment="1" applyProtection="1">
      <alignment horizontal="right" vertical="top"/>
    </xf>
    <xf numFmtId="170" fontId="3" fillId="0" borderId="12" xfId="1" applyNumberFormat="1" applyFont="1" applyFill="1" applyBorder="1" applyAlignment="1" applyProtection="1">
      <alignment horizontal="right" vertical="top" wrapText="1"/>
    </xf>
    <xf numFmtId="170" fontId="3" fillId="0" borderId="9" xfId="1" applyNumberFormat="1" applyFont="1" applyFill="1" applyBorder="1" applyAlignment="1" applyProtection="1">
      <alignment horizontal="right" vertical="top" wrapText="1"/>
    </xf>
    <xf numFmtId="170" fontId="3" fillId="2" borderId="1" xfId="1" applyNumberFormat="1" applyFont="1" applyFill="1" applyBorder="1" applyAlignment="1" applyProtection="1">
      <alignment horizontal="right" vertical="top" wrapText="1"/>
      <protection locked="0"/>
    </xf>
    <xf numFmtId="170" fontId="3" fillId="0" borderId="1" xfId="1" applyNumberFormat="1" applyFont="1" applyBorder="1" applyAlignment="1" applyProtection="1">
      <alignment horizontal="right" vertical="top"/>
    </xf>
    <xf numFmtId="170" fontId="3" fillId="0" borderId="12" xfId="1" applyNumberFormat="1" applyFont="1" applyBorder="1" applyAlignment="1" applyProtection="1">
      <alignment horizontal="right" vertical="top"/>
    </xf>
    <xf numFmtId="167" fontId="3" fillId="0" borderId="1" xfId="1" applyNumberFormat="1" applyFont="1" applyFill="1" applyBorder="1" applyAlignment="1" applyProtection="1">
      <alignment horizontal="right" vertical="top" wrapText="1"/>
    </xf>
    <xf numFmtId="167" fontId="3" fillId="0" borderId="3" xfId="1" applyNumberFormat="1" applyFont="1" applyFill="1" applyBorder="1" applyAlignment="1" applyProtection="1">
      <alignment horizontal="right" vertical="top" wrapText="1"/>
    </xf>
    <xf numFmtId="167" fontId="3" fillId="4" borderId="1" xfId="1" applyNumberFormat="1" applyFont="1" applyFill="1" applyBorder="1" applyAlignment="1" applyProtection="1">
      <alignment horizontal="right" vertical="top"/>
    </xf>
    <xf numFmtId="170" fontId="3" fillId="3" borderId="1" xfId="1" applyNumberFormat="1" applyFont="1" applyFill="1" applyBorder="1" applyAlignment="1" applyProtection="1">
      <alignment horizontal="right" vertical="top" wrapText="1"/>
    </xf>
    <xf numFmtId="3" fontId="3" fillId="3" borderId="7" xfId="0" applyNumberFormat="1" applyFont="1" applyFill="1" applyBorder="1" applyAlignment="1">
      <alignment horizontal="right" vertical="top" wrapText="1"/>
    </xf>
    <xf numFmtId="3" fontId="3" fillId="3" borderId="21" xfId="0" applyNumberFormat="1" applyFont="1" applyFill="1" applyBorder="1" applyAlignment="1">
      <alignment horizontal="right" vertical="top" wrapText="1"/>
    </xf>
    <xf numFmtId="3" fontId="2" fillId="3" borderId="7" xfId="0" applyNumberFormat="1" applyFont="1" applyFill="1" applyBorder="1" applyAlignment="1">
      <alignment vertical="top" wrapText="1"/>
    </xf>
    <xf numFmtId="0" fontId="12" fillId="4" borderId="0" xfId="0" applyFont="1" applyFill="1"/>
    <xf numFmtId="3" fontId="3" fillId="3" borderId="23" xfId="0" applyNumberFormat="1" applyFont="1" applyFill="1" applyBorder="1" applyAlignment="1">
      <alignment horizontal="right" vertical="top" wrapText="1"/>
    </xf>
    <xf numFmtId="3" fontId="3" fillId="3" borderId="31" xfId="0" applyNumberFormat="1" applyFont="1" applyFill="1" applyBorder="1" applyAlignment="1">
      <alignment horizontal="right" vertical="top" wrapText="1"/>
    </xf>
    <xf numFmtId="170" fontId="3" fillId="0" borderId="0" xfId="1" applyNumberFormat="1" applyFont="1" applyBorder="1" applyAlignment="1" applyProtection="1">
      <alignment horizontal="right" vertical="top"/>
    </xf>
    <xf numFmtId="170" fontId="3" fillId="4" borderId="12" xfId="1" applyNumberFormat="1" applyFont="1" applyFill="1" applyBorder="1" applyAlignment="1" applyProtection="1">
      <alignment horizontal="left" vertical="top"/>
    </xf>
    <xf numFmtId="170" fontId="3" fillId="4" borderId="11" xfId="0" applyNumberFormat="1" applyFont="1" applyFill="1" applyBorder="1" applyAlignment="1">
      <alignment vertical="top"/>
    </xf>
    <xf numFmtId="0" fontId="3" fillId="0" borderId="16" xfId="0" applyFont="1" applyBorder="1" applyAlignment="1">
      <alignment horizontal="center" vertical="top"/>
    </xf>
    <xf numFmtId="3" fontId="3" fillId="3" borderId="6" xfId="0" applyNumberFormat="1" applyFont="1" applyFill="1" applyBorder="1" applyAlignment="1">
      <alignment horizontal="right" vertical="top" wrapText="1"/>
    </xf>
    <xf numFmtId="3" fontId="3" fillId="3" borderId="20" xfId="0" applyNumberFormat="1" applyFont="1" applyFill="1" applyBorder="1" applyAlignment="1">
      <alignment horizontal="right" vertical="top" wrapText="1"/>
    </xf>
    <xf numFmtId="168" fontId="3" fillId="0" borderId="4" xfId="8" applyNumberFormat="1" applyFont="1" applyBorder="1" applyAlignment="1" applyProtection="1">
      <alignment horizontal="right" vertical="top" wrapText="1"/>
    </xf>
    <xf numFmtId="168" fontId="3" fillId="0" borderId="2" xfId="8" applyNumberFormat="1" applyFont="1" applyBorder="1" applyAlignment="1" applyProtection="1">
      <alignment horizontal="center" vertical="top"/>
    </xf>
    <xf numFmtId="168" fontId="3" fillId="4" borderId="4" xfId="0" applyNumberFormat="1" applyFont="1" applyFill="1" applyBorder="1" applyAlignment="1">
      <alignment horizontal="right" vertical="top"/>
    </xf>
    <xf numFmtId="168" fontId="3" fillId="4" borderId="4" xfId="0" applyNumberFormat="1" applyFont="1" applyFill="1" applyBorder="1" applyAlignment="1">
      <alignment horizontal="left" vertical="top"/>
    </xf>
    <xf numFmtId="168" fontId="3" fillId="0" borderId="14" xfId="0" applyNumberFormat="1" applyFont="1" applyBorder="1" applyAlignment="1">
      <alignment vertical="top"/>
    </xf>
    <xf numFmtId="170" fontId="3" fillId="0" borderId="18" xfId="1" applyNumberFormat="1" applyFont="1" applyBorder="1" applyAlignment="1" applyProtection="1">
      <alignment vertical="top"/>
    </xf>
    <xf numFmtId="170" fontId="3" fillId="2" borderId="12" xfId="1" applyNumberFormat="1" applyFont="1" applyFill="1" applyBorder="1" applyAlignment="1" applyProtection="1">
      <alignment horizontal="center" vertical="top" wrapText="1"/>
      <protection locked="0"/>
    </xf>
    <xf numFmtId="170" fontId="3" fillId="4" borderId="11" xfId="0" applyNumberFormat="1" applyFont="1" applyFill="1" applyBorder="1" applyAlignment="1">
      <alignment horizontal="center" vertical="top"/>
    </xf>
    <xf numFmtId="14" fontId="3" fillId="3" borderId="2" xfId="0" applyNumberFormat="1" applyFont="1" applyFill="1" applyBorder="1" applyAlignment="1">
      <alignment horizontal="center" vertical="center" wrapText="1"/>
    </xf>
    <xf numFmtId="14" fontId="3" fillId="4" borderId="0" xfId="0" applyNumberFormat="1" applyFont="1" applyFill="1" applyAlignment="1">
      <alignment horizontal="center" vertical="top"/>
    </xf>
    <xf numFmtId="0" fontId="9" fillId="4" borderId="0" xfId="0" applyFont="1" applyFill="1" applyAlignment="1">
      <alignment vertical="top"/>
    </xf>
    <xf numFmtId="167" fontId="12" fillId="0" borderId="0" xfId="3" applyNumberFormat="1" applyFont="1" applyAlignment="1" applyProtection="1">
      <alignment vertical="top"/>
    </xf>
    <xf numFmtId="0" fontId="3" fillId="3" borderId="2" xfId="0" applyFont="1" applyFill="1" applyBorder="1" applyAlignment="1">
      <alignment vertical="top"/>
    </xf>
    <xf numFmtId="3" fontId="3" fillId="9" borderId="7" xfId="0" applyNumberFormat="1" applyFont="1" applyFill="1" applyBorder="1" applyAlignment="1">
      <alignment horizontal="right" vertical="top" wrapText="1"/>
    </xf>
    <xf numFmtId="3" fontId="3" fillId="2" borderId="1" xfId="4" applyNumberFormat="1" applyFont="1" applyFill="1" applyBorder="1" applyAlignment="1" applyProtection="1">
      <alignment horizontal="right" vertical="top"/>
      <protection locked="0"/>
    </xf>
    <xf numFmtId="3" fontId="3" fillId="2" borderId="1" xfId="0" applyNumberFormat="1" applyFont="1" applyFill="1" applyBorder="1" applyProtection="1">
      <protection locked="0"/>
    </xf>
    <xf numFmtId="3" fontId="3" fillId="2" borderId="2" xfId="0" applyNumberFormat="1" applyFont="1" applyFill="1" applyBorder="1" applyProtection="1">
      <protection locked="0"/>
    </xf>
    <xf numFmtId="170" fontId="2" fillId="0" borderId="22" xfId="1" applyNumberFormat="1" applyFont="1" applyBorder="1" applyAlignment="1" applyProtection="1"/>
    <xf numFmtId="170" fontId="3" fillId="4" borderId="11" xfId="1" applyNumberFormat="1" applyFont="1" applyFill="1" applyBorder="1" applyAlignment="1" applyProtection="1">
      <alignment horizontal="right"/>
    </xf>
    <xf numFmtId="170" fontId="3" fillId="4" borderId="11" xfId="1" applyNumberFormat="1" applyFont="1" applyFill="1" applyBorder="1" applyAlignment="1" applyProtection="1"/>
    <xf numFmtId="170" fontId="3" fillId="4" borderId="11" xfId="0" applyNumberFormat="1" applyFont="1" applyFill="1" applyBorder="1"/>
    <xf numFmtId="170" fontId="3" fillId="4" borderId="11" xfId="1" applyNumberFormat="1" applyFont="1" applyFill="1" applyBorder="1" applyAlignment="1" applyProtection="1">
      <alignment horizontal="center"/>
    </xf>
    <xf numFmtId="167" fontId="3" fillId="4" borderId="11" xfId="0" applyNumberFormat="1" applyFont="1" applyFill="1" applyBorder="1"/>
    <xf numFmtId="170" fontId="3" fillId="2" borderId="1" xfId="0" applyNumberFormat="1" applyFont="1" applyFill="1" applyBorder="1" applyAlignment="1" applyProtection="1">
      <alignment horizontal="right"/>
      <protection locked="0"/>
    </xf>
    <xf numFmtId="3" fontId="3" fillId="2" borderId="1" xfId="0" applyNumberFormat="1" applyFont="1" applyFill="1" applyBorder="1" applyAlignment="1" applyProtection="1">
      <alignment horizontal="right"/>
      <protection locked="0"/>
    </xf>
    <xf numFmtId="0" fontId="3" fillId="2" borderId="3" xfId="0" applyFont="1" applyFill="1" applyBorder="1" applyAlignment="1" applyProtection="1">
      <alignment horizontal="left"/>
      <protection locked="0"/>
    </xf>
    <xf numFmtId="3" fontId="3" fillId="2" borderId="1" xfId="0" applyNumberFormat="1" applyFont="1" applyFill="1" applyBorder="1" applyAlignment="1" applyProtection="1">
      <alignment horizontal="right" vertical="center"/>
      <protection locked="0"/>
    </xf>
    <xf numFmtId="0" fontId="3" fillId="2" borderId="1" xfId="0" applyFont="1" applyFill="1" applyBorder="1" applyAlignment="1" applyProtection="1">
      <alignment horizontal="right"/>
      <protection locked="0"/>
    </xf>
    <xf numFmtId="0" fontId="3" fillId="2" borderId="1" xfId="0" applyFont="1" applyFill="1" applyBorder="1" applyAlignment="1" applyProtection="1">
      <alignment horizontal="right" vertical="center"/>
      <protection locked="0"/>
    </xf>
    <xf numFmtId="3" fontId="3" fillId="2" borderId="12" xfId="0" applyNumberFormat="1" applyFont="1" applyFill="1" applyBorder="1" applyAlignment="1" applyProtection="1">
      <alignment vertical="top" wrapText="1"/>
      <protection locked="0"/>
    </xf>
    <xf numFmtId="168" fontId="3" fillId="2" borderId="12" xfId="0" applyNumberFormat="1" applyFont="1" applyFill="1" applyBorder="1" applyAlignment="1" applyProtection="1">
      <alignment vertical="top" wrapText="1"/>
      <protection locked="0"/>
    </xf>
    <xf numFmtId="170" fontId="3" fillId="2" borderId="12" xfId="0" applyNumberFormat="1" applyFont="1" applyFill="1" applyBorder="1" applyAlignment="1" applyProtection="1">
      <alignment vertical="top" wrapText="1"/>
      <protection locked="0"/>
    </xf>
    <xf numFmtId="0" fontId="3" fillId="3" borderId="2" xfId="0" applyFont="1" applyFill="1" applyBorder="1" applyAlignment="1">
      <alignment horizontal="center" vertical="top"/>
    </xf>
    <xf numFmtId="0" fontId="3" fillId="3" borderId="16" xfId="0" applyFont="1" applyFill="1" applyBorder="1" applyAlignment="1">
      <alignment vertical="top"/>
    </xf>
    <xf numFmtId="170" fontId="3" fillId="4" borderId="0" xfId="0" applyNumberFormat="1" applyFont="1" applyFill="1" applyAlignment="1">
      <alignment vertical="top"/>
    </xf>
    <xf numFmtId="170" fontId="3" fillId="2" borderId="1" xfId="0" applyNumberFormat="1" applyFont="1" applyFill="1" applyBorder="1" applyAlignment="1" applyProtection="1">
      <alignment horizontal="center" vertical="top" wrapText="1"/>
      <protection locked="0"/>
    </xf>
    <xf numFmtId="170" fontId="3" fillId="2" borderId="1" xfId="0" applyNumberFormat="1" applyFont="1" applyFill="1" applyBorder="1" applyAlignment="1" applyProtection="1">
      <alignment horizontal="right" vertical="top" wrapText="1"/>
      <protection locked="0"/>
    </xf>
    <xf numFmtId="168" fontId="3" fillId="2" borderId="1" xfId="0" applyNumberFormat="1" applyFont="1" applyFill="1" applyBorder="1" applyAlignment="1" applyProtection="1">
      <alignment horizontal="right" vertical="top" wrapText="1"/>
      <protection locked="0"/>
    </xf>
    <xf numFmtId="168" fontId="3" fillId="2" borderId="1" xfId="8" applyNumberFormat="1" applyFont="1" applyFill="1" applyBorder="1" applyAlignment="1" applyProtection="1">
      <alignment horizontal="right" vertical="top"/>
      <protection locked="0"/>
    </xf>
    <xf numFmtId="168" fontId="3" fillId="2" borderId="1" xfId="8" applyNumberFormat="1" applyFont="1" applyFill="1" applyBorder="1" applyAlignment="1" applyProtection="1">
      <alignment vertical="top"/>
      <protection locked="0"/>
    </xf>
    <xf numFmtId="170" fontId="3" fillId="0" borderId="2" xfId="1" applyNumberFormat="1" applyFont="1" applyBorder="1" applyAlignment="1" applyProtection="1">
      <alignment horizontal="center" vertical="top"/>
    </xf>
    <xf numFmtId="0" fontId="3" fillId="2" borderId="1" xfId="0" applyFont="1" applyFill="1" applyBorder="1" applyAlignment="1" applyProtection="1">
      <alignment horizontal="right" vertical="top" wrapText="1"/>
      <protection locked="0"/>
    </xf>
    <xf numFmtId="0" fontId="3" fillId="2" borderId="16" xfId="0" applyFont="1" applyFill="1" applyBorder="1" applyAlignment="1" applyProtection="1">
      <alignment horizontal="right" vertical="top" wrapText="1"/>
      <protection locked="0"/>
    </xf>
    <xf numFmtId="3" fontId="3" fillId="2" borderId="1" xfId="0" applyNumberFormat="1" applyFont="1" applyFill="1" applyBorder="1" applyAlignment="1" applyProtection="1">
      <alignment horizontal="left" vertical="top" wrapText="1"/>
      <protection locked="0"/>
    </xf>
    <xf numFmtId="170" fontId="3" fillId="2" borderId="1" xfId="1" applyNumberFormat="1" applyFont="1" applyFill="1" applyBorder="1" applyAlignment="1" applyProtection="1">
      <alignment horizontal="left" vertical="top" wrapText="1"/>
      <protection locked="0"/>
    </xf>
    <xf numFmtId="170" fontId="3" fillId="0" borderId="6" xfId="1" applyNumberFormat="1" applyFont="1" applyFill="1" applyBorder="1" applyAlignment="1" applyProtection="1">
      <alignment horizontal="right" vertical="top" wrapText="1"/>
    </xf>
    <xf numFmtId="170" fontId="3" fillId="0" borderId="0" xfId="1" applyNumberFormat="1" applyFont="1" applyFill="1" applyBorder="1" applyAlignment="1" applyProtection="1">
      <alignment horizontal="right" vertical="top" wrapText="1"/>
    </xf>
    <xf numFmtId="0" fontId="3" fillId="0" borderId="5" xfId="0" applyFont="1" applyBorder="1" applyAlignment="1">
      <alignment vertical="top"/>
    </xf>
    <xf numFmtId="170" fontId="3" fillId="0" borderId="16" xfId="1" applyNumberFormat="1" applyFont="1" applyBorder="1" applyAlignment="1" applyProtection="1">
      <alignment horizontal="center" vertical="top"/>
    </xf>
    <xf numFmtId="168" fontId="3" fillId="2" borderId="1" xfId="0" applyNumberFormat="1" applyFont="1" applyFill="1" applyBorder="1" applyAlignment="1" applyProtection="1">
      <alignment vertical="top" wrapText="1"/>
      <protection locked="0"/>
    </xf>
    <xf numFmtId="41" fontId="3" fillId="4" borderId="12" xfId="1" applyNumberFormat="1" applyFont="1" applyFill="1" applyBorder="1" applyAlignment="1" applyProtection="1">
      <alignment horizontal="center" vertical="top" wrapText="1"/>
    </xf>
    <xf numFmtId="170" fontId="3" fillId="2" borderId="12" xfId="0" applyNumberFormat="1" applyFont="1" applyFill="1" applyBorder="1" applyAlignment="1" applyProtection="1">
      <alignment vertical="top"/>
      <protection locked="0"/>
    </xf>
    <xf numFmtId="167" fontId="3" fillId="0" borderId="1" xfId="5" applyNumberFormat="1" applyFont="1" applyFill="1" applyBorder="1" applyAlignment="1" applyProtection="1">
      <alignment horizontal="center" vertical="top"/>
    </xf>
    <xf numFmtId="0" fontId="2" fillId="4" borderId="0" xfId="0" applyFont="1" applyFill="1" applyAlignment="1">
      <alignment horizontal="center" vertical="center"/>
    </xf>
    <xf numFmtId="0" fontId="3" fillId="2" borderId="3" xfId="0" applyFont="1" applyFill="1" applyBorder="1" applyAlignment="1" applyProtection="1">
      <alignment vertical="top"/>
      <protection locked="0"/>
    </xf>
    <xf numFmtId="3" fontId="3" fillId="2" borderId="1" xfId="1" applyNumberFormat="1" applyFont="1" applyFill="1" applyBorder="1" applyAlignment="1" applyProtection="1">
      <alignment horizontal="center" vertical="top" wrapText="1"/>
      <protection locked="0"/>
    </xf>
    <xf numFmtId="170" fontId="3" fillId="2" borderId="12" xfId="1" applyNumberFormat="1" applyFont="1" applyFill="1" applyBorder="1" applyAlignment="1" applyProtection="1">
      <alignment vertical="top" wrapText="1"/>
      <protection locked="0"/>
    </xf>
    <xf numFmtId="0" fontId="3" fillId="0" borderId="10" xfId="0" applyFont="1" applyBorder="1"/>
    <xf numFmtId="3" fontId="3" fillId="2" borderId="12" xfId="0" applyNumberFormat="1" applyFont="1" applyFill="1" applyBorder="1" applyProtection="1">
      <protection locked="0"/>
    </xf>
    <xf numFmtId="3" fontId="3" fillId="0" borderId="44" xfId="0" applyNumberFormat="1" applyFont="1" applyBorder="1"/>
    <xf numFmtId="3" fontId="3" fillId="0" borderId="10" xfId="0" applyNumberFormat="1" applyFont="1" applyBorder="1"/>
    <xf numFmtId="3" fontId="3" fillId="2" borderId="18" xfId="0" applyNumberFormat="1" applyFont="1" applyFill="1" applyBorder="1" applyProtection="1">
      <protection locked="0"/>
    </xf>
    <xf numFmtId="3" fontId="3" fillId="0" borderId="12" xfId="0" applyNumberFormat="1" applyFont="1" applyBorder="1"/>
    <xf numFmtId="0" fontId="3" fillId="0" borderId="18" xfId="0" applyFont="1" applyBorder="1"/>
    <xf numFmtId="3" fontId="3" fillId="0" borderId="2" xfId="0" applyNumberFormat="1" applyFont="1" applyBorder="1"/>
    <xf numFmtId="3" fontId="3" fillId="0" borderId="1" xfId="0" applyNumberFormat="1" applyFont="1" applyBorder="1" applyAlignment="1">
      <alignment vertical="top" wrapText="1"/>
    </xf>
    <xf numFmtId="170" fontId="3" fillId="0" borderId="1" xfId="4" applyNumberFormat="1" applyFont="1" applyFill="1" applyBorder="1" applyAlignment="1" applyProtection="1">
      <alignment horizontal="right" vertical="top"/>
    </xf>
    <xf numFmtId="167" fontId="2" fillId="4" borderId="3" xfId="3" applyNumberFormat="1" applyFont="1" applyFill="1" applyBorder="1" applyAlignment="1" applyProtection="1">
      <alignment vertical="top"/>
    </xf>
    <xf numFmtId="0" fontId="3" fillId="4" borderId="0" xfId="0" applyFont="1" applyFill="1" applyAlignment="1">
      <alignment horizontal="justify" wrapText="1"/>
    </xf>
    <xf numFmtId="0" fontId="3" fillId="0" borderId="0" xfId="0" applyFont="1" applyAlignment="1">
      <alignment horizontal="justify" wrapText="1"/>
    </xf>
    <xf numFmtId="0" fontId="2" fillId="0" borderId="9" xfId="0" applyFont="1" applyBorder="1" applyAlignment="1">
      <alignment horizontal="left"/>
    </xf>
    <xf numFmtId="170" fontId="3" fillId="0" borderId="9" xfId="1" applyNumberFormat="1" applyFont="1" applyFill="1" applyBorder="1" applyAlignment="1" applyProtection="1">
      <alignment horizontal="right" vertical="top"/>
    </xf>
    <xf numFmtId="167" fontId="3" fillId="0" borderId="0" xfId="3" applyNumberFormat="1" applyFont="1" applyFill="1" applyAlignment="1" applyProtection="1">
      <alignment vertical="top"/>
    </xf>
    <xf numFmtId="167" fontId="14" fillId="0" borderId="0" xfId="3" applyNumberFormat="1" applyFont="1" applyFill="1" applyAlignment="1" applyProtection="1">
      <alignment vertical="top"/>
    </xf>
    <xf numFmtId="0" fontId="3" fillId="3" borderId="0" xfId="0" applyFont="1" applyFill="1" applyAlignment="1">
      <alignment horizontal="center" vertical="center" wrapText="1"/>
    </xf>
    <xf numFmtId="170" fontId="3" fillId="0" borderId="16" xfId="1" applyNumberFormat="1" applyFont="1" applyFill="1" applyBorder="1" applyAlignment="1" applyProtection="1">
      <alignment horizontal="center" vertical="top" wrapText="1"/>
    </xf>
    <xf numFmtId="168" fontId="2" fillId="4" borderId="1" xfId="1" applyNumberFormat="1" applyFont="1" applyFill="1" applyBorder="1" applyAlignment="1" applyProtection="1">
      <alignment horizontal="right" vertical="top"/>
    </xf>
    <xf numFmtId="0" fontId="2" fillId="5" borderId="9" xfId="0" applyFont="1" applyFill="1" applyBorder="1" applyAlignment="1">
      <alignment horizontal="left" vertical="top"/>
    </xf>
    <xf numFmtId="3" fontId="3" fillId="0" borderId="50" xfId="0" applyNumberFormat="1" applyFont="1" applyBorder="1"/>
    <xf numFmtId="0" fontId="20" fillId="4" borderId="0" xfId="0" applyFont="1" applyFill="1" applyAlignment="1">
      <alignment horizontal="left" vertical="top"/>
    </xf>
    <xf numFmtId="0" fontId="20" fillId="4" borderId="0" xfId="0" applyFont="1" applyFill="1"/>
    <xf numFmtId="0" fontId="12" fillId="4" borderId="0" xfId="0" applyFont="1" applyFill="1" applyAlignment="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21" fillId="4" borderId="0" xfId="0" applyFont="1" applyFill="1" applyAlignment="1">
      <alignment vertical="center"/>
    </xf>
    <xf numFmtId="0" fontId="21" fillId="4" borderId="0" xfId="0" applyFont="1" applyFill="1" applyAlignment="1">
      <alignment horizontal="center" vertical="center"/>
    </xf>
    <xf numFmtId="0" fontId="22" fillId="4" borderId="0" xfId="0" applyFont="1" applyFill="1" applyAlignment="1">
      <alignment vertical="center"/>
    </xf>
    <xf numFmtId="0" fontId="22" fillId="4" borderId="0" xfId="0" applyFont="1" applyFill="1" applyAlignment="1">
      <alignment vertical="center" wrapText="1"/>
    </xf>
    <xf numFmtId="0" fontId="22" fillId="4" borderId="0" xfId="0" applyFont="1" applyFill="1" applyAlignment="1">
      <alignment horizontal="center" vertical="center"/>
    </xf>
    <xf numFmtId="0" fontId="22" fillId="4" borderId="15" xfId="0" applyFont="1" applyFill="1" applyBorder="1" applyAlignment="1">
      <alignment vertical="center" wrapText="1"/>
    </xf>
    <xf numFmtId="0" fontId="22" fillId="4" borderId="14" xfId="0" applyFont="1" applyFill="1" applyBorder="1" applyAlignment="1">
      <alignment vertical="center" wrapText="1"/>
    </xf>
    <xf numFmtId="0" fontId="22" fillId="4" borderId="18" xfId="0" applyFont="1" applyFill="1" applyBorder="1" applyAlignment="1">
      <alignment vertical="center" wrapText="1"/>
    </xf>
    <xf numFmtId="0" fontId="22" fillId="4" borderId="6" xfId="0" applyFont="1" applyFill="1" applyBorder="1" applyAlignment="1">
      <alignment vertical="center" wrapText="1"/>
    </xf>
    <xf numFmtId="0" fontId="22" fillId="4" borderId="8" xfId="0" applyFont="1" applyFill="1" applyBorder="1" applyAlignment="1">
      <alignment vertical="center" wrapText="1"/>
    </xf>
    <xf numFmtId="0" fontId="22" fillId="4" borderId="5" xfId="0" applyFont="1" applyFill="1" applyBorder="1" applyAlignment="1">
      <alignment vertical="center" wrapText="1"/>
    </xf>
    <xf numFmtId="0" fontId="22" fillId="4" borderId="9" xfId="0" applyFont="1" applyFill="1" applyBorder="1" applyAlignment="1">
      <alignment vertical="center" wrapText="1"/>
    </xf>
    <xf numFmtId="0" fontId="22" fillId="4" borderId="10" xfId="0" applyFont="1" applyFill="1" applyBorder="1" applyAlignment="1">
      <alignment vertical="center" wrapText="1"/>
    </xf>
    <xf numFmtId="0" fontId="22" fillId="0" borderId="0" xfId="0" applyFont="1" applyAlignment="1">
      <alignment wrapText="1"/>
    </xf>
    <xf numFmtId="14" fontId="2" fillId="0" borderId="9" xfId="0" applyNumberFormat="1" applyFont="1" applyBorder="1" applyAlignment="1">
      <alignment horizontal="center" vertical="top"/>
    </xf>
    <xf numFmtId="14" fontId="3" fillId="0" borderId="8" xfId="0" applyNumberFormat="1" applyFont="1" applyBorder="1" applyAlignment="1">
      <alignment horizontal="left" vertical="center" wrapText="1"/>
    </xf>
    <xf numFmtId="170" fontId="3" fillId="2" borderId="1" xfId="5" applyNumberFormat="1" applyFont="1" applyFill="1" applyBorder="1" applyAlignment="1" applyProtection="1">
      <alignment horizontal="center" vertical="top"/>
      <protection locked="0"/>
    </xf>
    <xf numFmtId="167" fontId="3" fillId="2" borderId="1" xfId="0" applyNumberFormat="1" applyFont="1" applyFill="1" applyBorder="1" applyAlignment="1" applyProtection="1">
      <alignment horizontal="center" vertical="top"/>
      <protection locked="0"/>
    </xf>
    <xf numFmtId="167" fontId="3" fillId="0" borderId="1" xfId="1" applyNumberFormat="1" applyFont="1" applyBorder="1" applyAlignment="1" applyProtection="1">
      <alignment horizontal="center" vertical="top"/>
    </xf>
    <xf numFmtId="167" fontId="3" fillId="2" borderId="11" xfId="1" applyNumberFormat="1" applyFont="1" applyFill="1" applyBorder="1" applyAlignment="1" applyProtection="1">
      <alignment horizontal="center" vertical="top"/>
      <protection locked="0"/>
    </xf>
    <xf numFmtId="0" fontId="3" fillId="0" borderId="5" xfId="0" applyFont="1" applyBorder="1" applyAlignment="1">
      <alignment vertical="top" wrapText="1"/>
    </xf>
    <xf numFmtId="0" fontId="16" fillId="0" borderId="0" xfId="0" applyFont="1" applyAlignment="1">
      <alignment vertical="top"/>
    </xf>
    <xf numFmtId="0" fontId="23" fillId="0" borderId="0" xfId="0" applyFont="1" applyAlignment="1">
      <alignment vertical="top"/>
    </xf>
    <xf numFmtId="170" fontId="10" fillId="2" borderId="12" xfId="0" applyNumberFormat="1" applyFont="1" applyFill="1" applyBorder="1" applyAlignment="1" applyProtection="1">
      <alignment vertical="top" wrapText="1"/>
      <protection locked="0"/>
    </xf>
    <xf numFmtId="168" fontId="10" fillId="2" borderId="12" xfId="0" applyNumberFormat="1" applyFont="1" applyFill="1" applyBorder="1" applyAlignment="1" applyProtection="1">
      <alignment vertical="top" wrapText="1"/>
      <protection locked="0"/>
    </xf>
    <xf numFmtId="0" fontId="23" fillId="0" borderId="0" xfId="0" applyFont="1" applyAlignment="1" applyProtection="1">
      <alignment vertical="top"/>
      <protection locked="0"/>
    </xf>
    <xf numFmtId="0" fontId="10" fillId="2" borderId="12" xfId="0" applyFont="1" applyFill="1" applyBorder="1" applyAlignment="1" applyProtection="1">
      <alignment vertical="top" wrapText="1"/>
      <protection locked="0"/>
    </xf>
    <xf numFmtId="0" fontId="3" fillId="0" borderId="0" xfId="0" applyFont="1" applyAlignment="1">
      <alignment horizontal="left"/>
    </xf>
    <xf numFmtId="0" fontId="10" fillId="0" borderId="0" xfId="0" applyFont="1" applyAlignment="1">
      <alignment wrapText="1"/>
    </xf>
    <xf numFmtId="0" fontId="24" fillId="0" borderId="0" xfId="0" applyFont="1"/>
    <xf numFmtId="3" fontId="24" fillId="0" borderId="0" xfId="0" applyNumberFormat="1" applyFont="1"/>
    <xf numFmtId="170" fontId="3" fillId="4" borderId="5" xfId="1" applyNumberFormat="1" applyFont="1" applyFill="1" applyBorder="1" applyAlignment="1" applyProtection="1">
      <alignment horizontal="right" vertical="top"/>
    </xf>
    <xf numFmtId="170" fontId="3" fillId="2" borderId="10" xfId="1" applyNumberFormat="1" applyFont="1" applyFill="1" applyBorder="1" applyAlignment="1" applyProtection="1">
      <alignment horizontal="right" vertical="top"/>
      <protection locked="0"/>
    </xf>
    <xf numFmtId="170" fontId="3" fillId="4" borderId="3" xfId="1" applyNumberFormat="1" applyFont="1" applyFill="1" applyBorder="1" applyAlignment="1" applyProtection="1">
      <alignment horizontal="right" vertical="top"/>
    </xf>
    <xf numFmtId="170" fontId="3" fillId="0" borderId="52" xfId="1" applyNumberFormat="1" applyFont="1" applyFill="1" applyBorder="1" applyAlignment="1" applyProtection="1">
      <alignment horizontal="right" vertical="top"/>
    </xf>
    <xf numFmtId="170" fontId="3" fillId="0" borderId="53" xfId="1" applyNumberFormat="1" applyFont="1" applyFill="1" applyBorder="1" applyAlignment="1" applyProtection="1">
      <alignment horizontal="right" vertical="top"/>
    </xf>
    <xf numFmtId="0" fontId="3" fillId="4" borderId="37" xfId="0" applyFont="1" applyFill="1" applyBorder="1" applyAlignment="1">
      <alignment vertical="top"/>
    </xf>
    <xf numFmtId="170" fontId="3" fillId="0" borderId="54" xfId="1" applyNumberFormat="1" applyFont="1" applyFill="1" applyBorder="1" applyAlignment="1" applyProtection="1">
      <alignment horizontal="center" vertical="top"/>
    </xf>
    <xf numFmtId="170" fontId="3" fillId="0" borderId="53" xfId="1" applyNumberFormat="1" applyFont="1" applyFill="1" applyBorder="1" applyAlignment="1" applyProtection="1">
      <alignment horizontal="center" vertical="top"/>
    </xf>
    <xf numFmtId="0" fontId="26" fillId="4" borderId="0" xfId="7" applyFont="1" applyFill="1" applyAlignment="1">
      <alignment vertical="top"/>
    </xf>
    <xf numFmtId="0" fontId="27" fillId="4" borderId="0" xfId="7" applyFont="1" applyFill="1" applyAlignment="1">
      <alignment vertical="top"/>
    </xf>
    <xf numFmtId="168" fontId="27" fillId="4" borderId="0" xfId="7" applyNumberFormat="1" applyFont="1" applyFill="1" applyAlignment="1">
      <alignment vertical="top"/>
    </xf>
    <xf numFmtId="0" fontId="3" fillId="3" borderId="2" xfId="0" applyFont="1" applyFill="1" applyBorder="1" applyAlignment="1">
      <alignment horizontal="center" vertical="center" wrapText="1"/>
    </xf>
    <xf numFmtId="0" fontId="2" fillId="4" borderId="16" xfId="0" applyFont="1" applyFill="1" applyBorder="1" applyAlignment="1">
      <alignment horizontal="left"/>
    </xf>
    <xf numFmtId="170" fontId="3" fillId="2" borderId="2" xfId="0" applyNumberFormat="1" applyFont="1" applyFill="1" applyBorder="1" applyAlignment="1" applyProtection="1">
      <alignment horizontal="left"/>
      <protection locked="0"/>
    </xf>
    <xf numFmtId="170" fontId="3" fillId="10" borderId="7" xfId="1" applyNumberFormat="1" applyFont="1" applyFill="1" applyBorder="1" applyAlignment="1">
      <alignment horizontal="center"/>
    </xf>
    <xf numFmtId="0" fontId="3" fillId="4" borderId="16" xfId="0" applyFont="1" applyFill="1" applyBorder="1" applyAlignment="1">
      <alignment horizontal="right" vertical="center"/>
    </xf>
    <xf numFmtId="0" fontId="3" fillId="4" borderId="2" xfId="0" applyFont="1" applyFill="1" applyBorder="1" applyAlignment="1">
      <alignment horizontal="right" vertical="center"/>
    </xf>
    <xf numFmtId="0" fontId="3" fillId="4" borderId="7" xfId="0" applyFont="1" applyFill="1" applyBorder="1" applyAlignment="1">
      <alignment horizontal="right" vertical="center"/>
    </xf>
    <xf numFmtId="170" fontId="2" fillId="0" borderId="0" xfId="1" applyNumberFormat="1" applyFont="1" applyFill="1" applyBorder="1" applyAlignment="1" applyProtection="1">
      <alignment vertical="top"/>
    </xf>
    <xf numFmtId="168" fontId="2" fillId="0" borderId="0" xfId="1" applyNumberFormat="1" applyFont="1" applyFill="1" applyBorder="1" applyAlignment="1" applyProtection="1">
      <alignment horizontal="right" vertical="top"/>
    </xf>
    <xf numFmtId="0" fontId="3" fillId="5" borderId="56" xfId="0" applyFont="1" applyFill="1" applyBorder="1" applyAlignment="1">
      <alignment horizontal="right"/>
    </xf>
    <xf numFmtId="3" fontId="3" fillId="11" borderId="1" xfId="0" applyNumberFormat="1" applyFont="1" applyFill="1" applyBorder="1" applyAlignment="1" applyProtection="1">
      <alignment vertical="top" wrapText="1"/>
      <protection locked="0"/>
    </xf>
    <xf numFmtId="0" fontId="3" fillId="3" borderId="42" xfId="0" applyFont="1" applyFill="1" applyBorder="1" applyAlignment="1">
      <alignment horizontal="center" vertical="center" wrapText="1"/>
    </xf>
    <xf numFmtId="0" fontId="28" fillId="0" borderId="0" xfId="7" applyFont="1" applyAlignment="1">
      <alignment vertical="top"/>
    </xf>
    <xf numFmtId="0" fontId="3" fillId="0" borderId="0" xfId="7" applyFont="1" applyAlignment="1">
      <alignment horizontal="left" vertical="top"/>
    </xf>
    <xf numFmtId="0" fontId="3" fillId="0" borderId="0" xfId="7" applyFont="1" applyAlignment="1">
      <alignment horizontal="left" vertical="top" wrapText="1"/>
    </xf>
    <xf numFmtId="0" fontId="3" fillId="0" borderId="0" xfId="7" applyFont="1" applyAlignment="1">
      <alignment vertical="top"/>
    </xf>
    <xf numFmtId="170" fontId="3" fillId="2" borderId="7" xfId="0" applyNumberFormat="1" applyFont="1" applyFill="1" applyBorder="1" applyAlignment="1" applyProtection="1">
      <alignment horizontal="left"/>
      <protection locked="0"/>
    </xf>
    <xf numFmtId="0" fontId="3" fillId="0" borderId="3" xfId="0" applyFont="1" applyBorder="1" applyAlignment="1">
      <alignment horizontal="right" vertical="top"/>
    </xf>
    <xf numFmtId="170" fontId="3" fillId="0" borderId="51" xfId="1" applyNumberFormat="1" applyFont="1" applyFill="1" applyBorder="1" applyAlignment="1" applyProtection="1">
      <alignment horizontal="center" vertical="top"/>
    </xf>
    <xf numFmtId="168" fontId="3" fillId="0" borderId="0" xfId="8" applyNumberFormat="1" applyFont="1" applyFill="1" applyAlignment="1" applyProtection="1">
      <alignment vertical="top"/>
    </xf>
    <xf numFmtId="0" fontId="3" fillId="3" borderId="55" xfId="7" applyFont="1" applyFill="1" applyBorder="1" applyAlignment="1">
      <alignment horizontal="center" vertical="center"/>
    </xf>
    <xf numFmtId="0" fontId="3" fillId="3" borderId="48" xfId="7" applyFont="1" applyFill="1" applyBorder="1" applyAlignment="1">
      <alignment horizontal="center" vertical="center"/>
    </xf>
    <xf numFmtId="172" fontId="3" fillId="4" borderId="25" xfId="1" applyNumberFormat="1" applyFont="1" applyFill="1" applyBorder="1" applyAlignment="1" applyProtection="1">
      <alignment horizontal="right" vertical="top"/>
    </xf>
    <xf numFmtId="168"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49" fontId="3" fillId="4" borderId="0" xfId="0" applyNumberFormat="1" applyFont="1" applyFill="1"/>
    <xf numFmtId="49" fontId="3" fillId="4" borderId="0" xfId="0" applyNumberFormat="1" applyFont="1" applyFill="1" applyAlignment="1">
      <alignment vertical="top"/>
    </xf>
    <xf numFmtId="167" fontId="3" fillId="0" borderId="1" xfId="5" applyNumberFormat="1" applyFont="1" applyFill="1" applyBorder="1" applyAlignment="1" applyProtection="1">
      <alignment horizontal="right" vertical="center"/>
    </xf>
    <xf numFmtId="167" fontId="2" fillId="0" borderId="1" xfId="5" applyNumberFormat="1" applyFont="1" applyFill="1" applyBorder="1" applyAlignment="1" applyProtection="1">
      <alignment horizontal="right" vertical="center"/>
    </xf>
    <xf numFmtId="167" fontId="2" fillId="0" borderId="0" xfId="5" applyNumberFormat="1" applyFont="1" applyFill="1" applyBorder="1" applyAlignment="1" applyProtection="1">
      <alignment horizontal="right" vertical="center"/>
    </xf>
    <xf numFmtId="0" fontId="3" fillId="0" borderId="9" xfId="0" applyFont="1" applyBorder="1" applyAlignment="1">
      <alignment vertical="center"/>
    </xf>
    <xf numFmtId="170" fontId="3" fillId="10" borderId="7" xfId="1" applyNumberFormat="1" applyFont="1" applyFill="1" applyBorder="1" applyAlignment="1" applyProtection="1">
      <alignment horizontal="center"/>
    </xf>
    <xf numFmtId="170" fontId="3" fillId="10" borderId="16" xfId="1" applyNumberFormat="1" applyFont="1" applyFill="1" applyBorder="1" applyAlignment="1" applyProtection="1">
      <alignment horizontal="center"/>
    </xf>
    <xf numFmtId="170" fontId="3" fillId="0" borderId="2" xfId="1" applyNumberFormat="1" applyFont="1" applyFill="1" applyBorder="1" applyAlignment="1" applyProtection="1">
      <alignment horizontal="left"/>
    </xf>
    <xf numFmtId="169" fontId="3" fillId="2" borderId="16" xfId="1" applyNumberFormat="1" applyFont="1" applyFill="1" applyBorder="1" applyAlignment="1" applyProtection="1">
      <alignment horizontal="right" vertical="top"/>
      <protection locked="0"/>
    </xf>
    <xf numFmtId="170" fontId="3" fillId="0" borderId="1" xfId="1" applyNumberFormat="1" applyFont="1" applyFill="1" applyBorder="1" applyAlignment="1" applyProtection="1">
      <alignment horizontal="right" vertical="center"/>
    </xf>
    <xf numFmtId="170" fontId="2" fillId="0" borderId="13" xfId="1" applyNumberFormat="1" applyFont="1" applyFill="1" applyBorder="1" applyAlignment="1" applyProtection="1">
      <alignment horizontal="right" vertical="center"/>
    </xf>
    <xf numFmtId="1" fontId="3" fillId="0" borderId="0" xfId="0" applyNumberFormat="1" applyFont="1" applyAlignment="1">
      <alignment horizontal="right" vertical="center"/>
    </xf>
    <xf numFmtId="170" fontId="2" fillId="0" borderId="11" xfId="1" applyNumberFormat="1" applyFont="1" applyBorder="1" applyAlignment="1" applyProtection="1">
      <alignment horizontal="right" vertical="center"/>
    </xf>
    <xf numFmtId="1" fontId="3" fillId="0" borderId="3" xfId="0" applyNumberFormat="1" applyFont="1" applyBorder="1" applyAlignment="1">
      <alignment horizontal="right" vertical="top"/>
    </xf>
    <xf numFmtId="0" fontId="3" fillId="0" borderId="6" xfId="0" applyFont="1" applyBorder="1"/>
    <xf numFmtId="0" fontId="3" fillId="3" borderId="2" xfId="0" applyFont="1" applyFill="1" applyBorder="1" applyAlignment="1">
      <alignment horizontal="center" vertical="justify"/>
    </xf>
    <xf numFmtId="0" fontId="3" fillId="3" borderId="7" xfId="0" applyFont="1" applyFill="1" applyBorder="1" applyAlignment="1">
      <alignment horizontal="center" vertical="justify"/>
    </xf>
    <xf numFmtId="0" fontId="10" fillId="0" borderId="0" xfId="0" applyFont="1"/>
    <xf numFmtId="0" fontId="3" fillId="0" borderId="1" xfId="0" applyFont="1" applyBorder="1" applyAlignment="1">
      <alignment vertical="center"/>
    </xf>
    <xf numFmtId="0" fontId="3" fillId="0" borderId="0" xfId="0" applyFont="1" applyAlignment="1">
      <alignment vertical="center"/>
    </xf>
    <xf numFmtId="170" fontId="3" fillId="12" borderId="1" xfId="1" applyNumberFormat="1" applyFont="1" applyFill="1" applyBorder="1" applyAlignment="1" applyProtection="1">
      <alignment horizontal="right" vertical="top" wrapText="1"/>
    </xf>
    <xf numFmtId="0" fontId="3" fillId="0" borderId="0" xfId="0" quotePrefix="1" applyFont="1" applyAlignment="1">
      <alignment vertical="top"/>
    </xf>
    <xf numFmtId="0" fontId="3" fillId="10" borderId="1" xfId="0" applyFont="1" applyFill="1" applyBorder="1" applyAlignment="1">
      <alignment horizontal="center" vertical="top"/>
    </xf>
    <xf numFmtId="0" fontId="15" fillId="12" borderId="0" xfId="0" applyFont="1" applyFill="1" applyAlignment="1">
      <alignment vertical="top"/>
    </xf>
    <xf numFmtId="0" fontId="3" fillId="12" borderId="0" xfId="0" applyFont="1" applyFill="1" applyAlignment="1">
      <alignment vertical="top"/>
    </xf>
    <xf numFmtId="170" fontId="3" fillId="0" borderId="1" xfId="0" applyNumberFormat="1" applyFont="1" applyBorder="1" applyAlignment="1">
      <alignment vertical="top" wrapText="1"/>
    </xf>
    <xf numFmtId="0" fontId="3" fillId="0" borderId="49" xfId="0" applyFont="1" applyBorder="1"/>
    <xf numFmtId="0" fontId="3" fillId="0" borderId="44" xfId="0" applyFont="1" applyBorder="1"/>
    <xf numFmtId="168" fontId="3" fillId="0" borderId="7" xfId="0" applyNumberFormat="1" applyFont="1" applyBorder="1" applyAlignment="1">
      <alignment horizontal="center"/>
    </xf>
    <xf numFmtId="170" fontId="3" fillId="0" borderId="7" xfId="1" applyNumberFormat="1" applyFont="1" applyFill="1" applyBorder="1" applyAlignment="1" applyProtection="1">
      <alignment horizontal="left"/>
    </xf>
    <xf numFmtId="170" fontId="3" fillId="0" borderId="7" xfId="1" applyNumberFormat="1" applyFont="1" applyFill="1" applyBorder="1" applyAlignment="1" applyProtection="1">
      <alignment horizontal="center"/>
    </xf>
    <xf numFmtId="170" fontId="3" fillId="0" borderId="16" xfId="1" applyNumberFormat="1" applyFont="1" applyFill="1" applyBorder="1" applyAlignment="1" applyProtection="1">
      <alignment horizontal="center"/>
    </xf>
    <xf numFmtId="170" fontId="3" fillId="0" borderId="16" xfId="1" applyNumberFormat="1" applyFont="1" applyFill="1" applyBorder="1" applyAlignment="1" applyProtection="1">
      <alignment horizontal="left"/>
    </xf>
    <xf numFmtId="170" fontId="3" fillId="0" borderId="7" xfId="1" applyNumberFormat="1" applyFont="1" applyFill="1" applyBorder="1" applyAlignment="1">
      <alignment horizontal="center"/>
    </xf>
    <xf numFmtId="170" fontId="2" fillId="12" borderId="1" xfId="1" applyNumberFormat="1" applyFont="1" applyFill="1" applyBorder="1" applyAlignment="1" applyProtection="1">
      <alignment horizontal="right" vertical="top"/>
    </xf>
    <xf numFmtId="170" fontId="2" fillId="12" borderId="7" xfId="1" applyNumberFormat="1" applyFont="1" applyFill="1" applyBorder="1" applyAlignment="1" applyProtection="1">
      <alignment horizontal="right" vertical="top" wrapText="1"/>
    </xf>
    <xf numFmtId="0" fontId="3" fillId="12" borderId="1" xfId="0" applyFont="1" applyFill="1" applyBorder="1" applyAlignment="1">
      <alignment horizontal="center" vertical="center" wrapText="1"/>
    </xf>
    <xf numFmtId="0" fontId="3" fillId="0" borderId="4" xfId="0" applyFont="1" applyBorder="1" applyAlignment="1">
      <alignment vertical="top"/>
    </xf>
    <xf numFmtId="14" fontId="2" fillId="4" borderId="0" xfId="0" applyNumberFormat="1" applyFont="1" applyFill="1" applyAlignment="1">
      <alignment vertical="top"/>
    </xf>
    <xf numFmtId="0" fontId="12" fillId="0" borderId="0" xfId="0" applyFont="1" applyAlignment="1" applyProtection="1">
      <alignment vertical="top"/>
      <protection locked="0"/>
    </xf>
    <xf numFmtId="170" fontId="3" fillId="2" borderId="12" xfId="1" applyNumberFormat="1" applyFont="1" applyFill="1" applyBorder="1" applyAlignment="1" applyProtection="1">
      <alignment horizontal="right" vertical="top"/>
      <protection locked="0"/>
    </xf>
    <xf numFmtId="170" fontId="3" fillId="0" borderId="44" xfId="1" applyNumberFormat="1" applyFont="1" applyBorder="1" applyAlignment="1" applyProtection="1">
      <alignment vertical="top"/>
    </xf>
    <xf numFmtId="170" fontId="3" fillId="0" borderId="8" xfId="1" applyNumberFormat="1" applyFont="1" applyBorder="1" applyAlignment="1" applyProtection="1">
      <alignment vertical="top"/>
    </xf>
    <xf numFmtId="170" fontId="17" fillId="4" borderId="18" xfId="1" applyNumberFormat="1" applyFont="1" applyFill="1" applyBorder="1" applyAlignment="1" applyProtection="1">
      <alignment horizontal="center" vertical="top"/>
      <protection locked="0"/>
    </xf>
    <xf numFmtId="170" fontId="3" fillId="0" borderId="8" xfId="1" applyNumberFormat="1" applyFont="1" applyFill="1" applyBorder="1" applyAlignment="1" applyProtection="1">
      <alignment vertical="top"/>
    </xf>
    <xf numFmtId="0" fontId="2" fillId="0" borderId="9" xfId="0" applyFont="1" applyBorder="1" applyAlignment="1">
      <alignment vertical="top"/>
    </xf>
    <xf numFmtId="0" fontId="3" fillId="0" borderId="14" xfId="0" applyFont="1" applyBorder="1" applyAlignment="1">
      <alignment horizontal="center" vertical="top"/>
    </xf>
    <xf numFmtId="0" fontId="12" fillId="4" borderId="0" xfId="0" applyFont="1" applyFill="1" applyAlignment="1">
      <alignment horizontal="center" vertical="top"/>
    </xf>
    <xf numFmtId="0" fontId="2" fillId="0" borderId="2" xfId="0" applyFont="1" applyBorder="1" applyAlignment="1">
      <alignment horizontal="center" vertical="top"/>
    </xf>
    <xf numFmtId="0" fontId="3" fillId="11" borderId="1" xfId="0" applyFont="1" applyFill="1" applyBorder="1" applyAlignment="1">
      <alignment vertical="top"/>
    </xf>
    <xf numFmtId="170" fontId="3" fillId="11" borderId="12" xfId="1" applyNumberFormat="1" applyFont="1" applyFill="1" applyBorder="1" applyAlignment="1" applyProtection="1">
      <alignment horizontal="right" vertical="top"/>
      <protection locked="0"/>
    </xf>
    <xf numFmtId="0" fontId="33" fillId="4" borderId="0" xfId="0" applyFont="1" applyFill="1" applyAlignment="1">
      <alignment vertical="top"/>
    </xf>
    <xf numFmtId="0" fontId="33" fillId="4" borderId="0" xfId="0" applyFont="1" applyFill="1" applyAlignment="1" applyProtection="1">
      <alignment vertical="top"/>
      <protection locked="0"/>
    </xf>
    <xf numFmtId="1" fontId="33" fillId="4" borderId="0" xfId="0" applyNumberFormat="1" applyFont="1" applyFill="1" applyAlignment="1">
      <alignment vertical="top"/>
    </xf>
    <xf numFmtId="0" fontId="34" fillId="4" borderId="0" xfId="0" applyFont="1" applyFill="1"/>
    <xf numFmtId="0" fontId="33" fillId="4" borderId="0" xfId="0" applyFont="1" applyFill="1"/>
    <xf numFmtId="49" fontId="33" fillId="4" borderId="0" xfId="0" applyNumberFormat="1" applyFont="1" applyFill="1"/>
    <xf numFmtId="0" fontId="32" fillId="0" borderId="0" xfId="0" applyFont="1"/>
    <xf numFmtId="0" fontId="35" fillId="4" borderId="0" xfId="0" applyFont="1" applyFill="1" applyAlignment="1">
      <alignment vertical="top"/>
    </xf>
    <xf numFmtId="9" fontId="3" fillId="11" borderId="16" xfId="0" applyNumberFormat="1" applyFont="1" applyFill="1" applyBorder="1" applyAlignment="1">
      <alignment horizontal="center" vertical="top" wrapText="1"/>
    </xf>
    <xf numFmtId="168" fontId="3" fillId="11" borderId="1" xfId="0" applyNumberFormat="1" applyFont="1" applyFill="1" applyBorder="1" applyAlignment="1">
      <alignment horizontal="center" vertical="top" wrapText="1"/>
    </xf>
    <xf numFmtId="168" fontId="3" fillId="0" borderId="0" xfId="0" applyNumberFormat="1" applyFont="1" applyAlignment="1">
      <alignment horizontal="center" vertical="top" wrapText="1"/>
    </xf>
    <xf numFmtId="169" fontId="3" fillId="0" borderId="0" xfId="1" applyNumberFormat="1" applyFont="1" applyBorder="1" applyAlignment="1" applyProtection="1">
      <alignment horizontal="center" vertical="top"/>
    </xf>
    <xf numFmtId="167" fontId="3" fillId="0" borderId="0" xfId="5" applyNumberFormat="1" applyFont="1" applyFill="1" applyBorder="1" applyAlignment="1" applyProtection="1">
      <alignment horizontal="center" vertical="top"/>
      <protection locked="0"/>
    </xf>
    <xf numFmtId="168" fontId="3" fillId="0" borderId="0" xfId="0" applyNumberFormat="1" applyFont="1" applyAlignment="1">
      <alignment horizontal="right" vertical="top" wrapText="1"/>
    </xf>
    <xf numFmtId="169" fontId="3" fillId="11" borderId="1" xfId="1" applyNumberFormat="1" applyFont="1" applyFill="1" applyBorder="1" applyAlignment="1" applyProtection="1">
      <alignment horizontal="center" vertical="top"/>
    </xf>
    <xf numFmtId="170" fontId="3" fillId="4" borderId="0" xfId="1" applyNumberFormat="1" applyFont="1" applyFill="1" applyBorder="1" applyAlignment="1" applyProtection="1">
      <alignment horizontal="center" vertical="top"/>
    </xf>
    <xf numFmtId="0" fontId="2" fillId="4" borderId="9" xfId="0" applyFont="1" applyFill="1" applyBorder="1" applyAlignment="1">
      <alignment vertical="top" wrapText="1"/>
    </xf>
    <xf numFmtId="0" fontId="2" fillId="4" borderId="9" xfId="0" applyFont="1" applyFill="1" applyBorder="1" applyAlignment="1">
      <alignment horizontal="left" vertical="top"/>
    </xf>
    <xf numFmtId="0" fontId="2" fillId="4" borderId="0" xfId="0" applyFont="1" applyFill="1" applyAlignment="1">
      <alignment vertical="top" wrapText="1"/>
    </xf>
    <xf numFmtId="0" fontId="2" fillId="4" borderId="0" xfId="0" applyFont="1" applyFill="1" applyAlignment="1">
      <alignment horizontal="left" vertical="top" indent="1"/>
    </xf>
    <xf numFmtId="0" fontId="3" fillId="10" borderId="1" xfId="0" applyFont="1" applyFill="1" applyBorder="1" applyAlignment="1">
      <alignment horizontal="center" vertical="top" wrapText="1"/>
    </xf>
    <xf numFmtId="0" fontId="3" fillId="11" borderId="1" xfId="0" applyFont="1" applyFill="1" applyBorder="1" applyAlignment="1">
      <alignment horizontal="left" vertical="top" wrapText="1"/>
    </xf>
    <xf numFmtId="0" fontId="3" fillId="4" borderId="0" xfId="0" applyFont="1" applyFill="1" applyAlignment="1">
      <alignment horizontal="right" vertical="top" wrapText="1"/>
    </xf>
    <xf numFmtId="0" fontId="3" fillId="4" borderId="0" xfId="0" applyFont="1" applyFill="1" applyAlignment="1">
      <alignment horizontal="left" vertical="top" indent="1"/>
    </xf>
    <xf numFmtId="0" fontId="3" fillId="3" borderId="61" xfId="0" applyFont="1" applyFill="1" applyBorder="1" applyAlignment="1">
      <alignment vertical="center"/>
    </xf>
    <xf numFmtId="0" fontId="3" fillId="3" borderId="62" xfId="0" applyFont="1" applyFill="1" applyBorder="1" applyAlignment="1">
      <alignment vertical="center" wrapText="1"/>
    </xf>
    <xf numFmtId="0" fontId="3" fillId="3" borderId="65" xfId="0" applyFont="1" applyFill="1" applyBorder="1" applyAlignment="1">
      <alignment vertical="center" wrapText="1"/>
    </xf>
    <xf numFmtId="9" fontId="3" fillId="0" borderId="81" xfId="0" applyNumberFormat="1" applyFont="1" applyBorder="1" applyAlignment="1">
      <alignment horizontal="center" vertical="top" wrapText="1"/>
    </xf>
    <xf numFmtId="9" fontId="3" fillId="0" borderId="82" xfId="0" applyNumberFormat="1" applyFont="1" applyBorder="1" applyAlignment="1">
      <alignment horizontal="center" vertical="top" wrapText="1"/>
    </xf>
    <xf numFmtId="0" fontId="3" fillId="0" borderId="8" xfId="0" applyFont="1" applyBorder="1" applyAlignment="1">
      <alignment horizontal="left" vertical="top" wrapText="1"/>
    </xf>
    <xf numFmtId="0" fontId="3" fillId="0" borderId="12" xfId="0" applyFont="1" applyBorder="1" applyAlignment="1">
      <alignment vertical="top" wrapText="1"/>
    </xf>
    <xf numFmtId="14" fontId="3" fillId="3" borderId="2" xfId="0" applyNumberFormat="1" applyFont="1" applyFill="1" applyBorder="1" applyAlignment="1">
      <alignment horizontal="center" vertical="top" wrapText="1"/>
    </xf>
    <xf numFmtId="14" fontId="3" fillId="3" borderId="16" xfId="0" applyNumberFormat="1" applyFont="1" applyFill="1" applyBorder="1" applyAlignment="1">
      <alignment horizontal="center" vertical="top" wrapText="1"/>
    </xf>
    <xf numFmtId="0" fontId="3" fillId="3" borderId="16" xfId="0" applyFont="1" applyFill="1" applyBorder="1" applyAlignment="1">
      <alignment horizontal="center" vertical="top" wrapText="1"/>
    </xf>
    <xf numFmtId="14" fontId="2" fillId="4" borderId="9" xfId="0" applyNumberFormat="1" applyFont="1" applyFill="1" applyBorder="1" applyAlignment="1">
      <alignment horizontal="left" vertical="center" wrapText="1"/>
    </xf>
    <xf numFmtId="14" fontId="3" fillId="3" borderId="18" xfId="0" applyNumberFormat="1" applyFont="1" applyFill="1" applyBorder="1" applyAlignment="1">
      <alignment horizontal="center" vertical="top" wrapText="1"/>
    </xf>
    <xf numFmtId="165" fontId="3" fillId="0" borderId="4" xfId="1" applyFont="1" applyBorder="1" applyAlignment="1" applyProtection="1">
      <alignment horizontal="center" vertical="top"/>
    </xf>
    <xf numFmtId="171" fontId="3" fillId="0" borderId="4" xfId="0" applyNumberFormat="1" applyFont="1" applyBorder="1" applyAlignment="1">
      <alignment horizontal="center" vertical="top"/>
    </xf>
    <xf numFmtId="14" fontId="3" fillId="3" borderId="14" xfId="0" applyNumberFormat="1" applyFont="1" applyFill="1" applyBorder="1" applyAlignment="1">
      <alignment horizontal="center" vertical="top"/>
    </xf>
    <xf numFmtId="170" fontId="3" fillId="10" borderId="52" xfId="1" applyNumberFormat="1" applyFont="1" applyFill="1" applyBorder="1" applyAlignment="1" applyProtection="1">
      <alignment horizontal="right" vertical="top"/>
    </xf>
    <xf numFmtId="170" fontId="3" fillId="11" borderId="5" xfId="1" applyNumberFormat="1" applyFont="1" applyFill="1" applyBorder="1" applyAlignment="1" applyProtection="1">
      <alignment horizontal="right" vertical="top"/>
    </xf>
    <xf numFmtId="0" fontId="3" fillId="3" borderId="48" xfId="0" applyFont="1" applyFill="1" applyBorder="1" applyAlignment="1">
      <alignment horizontal="center" vertical="center" wrapText="1"/>
    </xf>
    <xf numFmtId="170" fontId="3" fillId="10" borderId="28" xfId="1" applyNumberFormat="1" applyFont="1" applyFill="1" applyBorder="1" applyAlignment="1" applyProtection="1">
      <alignment horizontal="right" vertical="top"/>
    </xf>
    <xf numFmtId="167" fontId="3" fillId="3" borderId="12" xfId="3" applyNumberFormat="1" applyFont="1" applyFill="1" applyBorder="1" applyAlignment="1" applyProtection="1">
      <alignment horizontal="center" vertical="top" wrapText="1"/>
    </xf>
    <xf numFmtId="170" fontId="3" fillId="0" borderId="0" xfId="1" applyNumberFormat="1" applyFont="1" applyFill="1" applyBorder="1" applyAlignment="1" applyProtection="1">
      <alignment vertical="top"/>
    </xf>
    <xf numFmtId="170" fontId="3" fillId="0" borderId="0" xfId="1" applyNumberFormat="1" applyFont="1" applyFill="1" applyBorder="1" applyAlignment="1" applyProtection="1">
      <alignment horizontal="center" vertical="top"/>
    </xf>
    <xf numFmtId="0" fontId="3" fillId="0" borderId="3" xfId="0" applyFont="1" applyBorder="1" applyAlignment="1">
      <alignment vertical="top" wrapText="1"/>
    </xf>
    <xf numFmtId="170" fontId="3" fillId="0" borderId="16" xfId="1" applyNumberFormat="1" applyFont="1" applyFill="1" applyBorder="1" applyAlignment="1" applyProtection="1">
      <alignment horizontal="right" vertical="top" wrapText="1"/>
    </xf>
    <xf numFmtId="0" fontId="37" fillId="0" borderId="0" xfId="0" applyFont="1" applyAlignment="1">
      <alignment vertical="top"/>
    </xf>
    <xf numFmtId="0" fontId="3" fillId="4" borderId="6" xfId="0" applyFont="1" applyFill="1" applyBorder="1" applyAlignment="1">
      <alignment horizontal="center" vertical="top"/>
    </xf>
    <xf numFmtId="0" fontId="3" fillId="4" borderId="2" xfId="0" applyFont="1" applyFill="1" applyBorder="1" applyAlignment="1">
      <alignment horizontal="center" vertical="top"/>
    </xf>
    <xf numFmtId="0" fontId="3" fillId="4" borderId="1" xfId="0" applyFont="1" applyFill="1" applyBorder="1" applyAlignment="1">
      <alignment horizontal="left" vertical="top"/>
    </xf>
    <xf numFmtId="3" fontId="3" fillId="0" borderId="1" xfId="0" applyNumberFormat="1" applyFont="1" applyBorder="1" applyAlignment="1" applyProtection="1">
      <alignment vertical="top" wrapText="1"/>
      <protection locked="0"/>
    </xf>
    <xf numFmtId="3" fontId="3" fillId="0" borderId="1" xfId="4" applyNumberFormat="1" applyFont="1" applyFill="1" applyBorder="1" applyAlignment="1" applyProtection="1">
      <alignment horizontal="right" vertical="top"/>
      <protection locked="0"/>
    </xf>
    <xf numFmtId="0" fontId="2" fillId="0" borderId="3" xfId="0" applyFont="1" applyBorder="1"/>
    <xf numFmtId="0" fontId="2" fillId="0" borderId="85" xfId="0" applyFont="1" applyBorder="1"/>
    <xf numFmtId="0" fontId="2" fillId="0" borderId="0" xfId="0" applyFont="1"/>
    <xf numFmtId="3" fontId="28" fillId="0" borderId="13" xfId="0" applyNumberFormat="1" applyFont="1" applyBorder="1" applyAlignment="1">
      <alignment horizontal="right" vertical="top" wrapText="1"/>
    </xf>
    <xf numFmtId="170" fontId="3" fillId="13" borderId="13" xfId="0" applyNumberFormat="1" applyFont="1" applyFill="1" applyBorder="1" applyAlignment="1">
      <alignment horizontal="right" vertical="top" wrapText="1"/>
    </xf>
    <xf numFmtId="0" fontId="3" fillId="3" borderId="55" xfId="7" applyFont="1" applyFill="1" applyBorder="1" applyAlignment="1">
      <alignment horizontal="center" vertical="center" wrapText="1"/>
    </xf>
    <xf numFmtId="170" fontId="3" fillId="0" borderId="16" xfId="1" applyNumberFormat="1" applyFont="1" applyFill="1" applyBorder="1" applyAlignment="1" applyProtection="1">
      <alignment horizontal="right" vertical="top"/>
      <protection locked="0"/>
    </xf>
    <xf numFmtId="170" fontId="3" fillId="0" borderId="12" xfId="1" applyNumberFormat="1" applyFont="1" applyFill="1" applyBorder="1" applyAlignment="1" applyProtection="1">
      <alignment horizontal="right" vertical="top"/>
      <protection locked="0"/>
    </xf>
    <xf numFmtId="170" fontId="3" fillId="12" borderId="12" xfId="1" applyNumberFormat="1" applyFont="1" applyFill="1" applyBorder="1" applyAlignment="1" applyProtection="1">
      <alignment horizontal="right" vertical="top"/>
      <protection locked="0"/>
    </xf>
    <xf numFmtId="168" fontId="3" fillId="4" borderId="1" xfId="0" applyNumberFormat="1" applyFont="1" applyFill="1" applyBorder="1" applyAlignment="1">
      <alignment vertical="top"/>
    </xf>
    <xf numFmtId="0" fontId="3" fillId="0" borderId="38" xfId="0" applyFont="1" applyBorder="1" applyAlignment="1">
      <alignment vertical="top" wrapText="1"/>
    </xf>
    <xf numFmtId="0" fontId="28" fillId="4" borderId="0" xfId="0" applyFont="1" applyFill="1" applyAlignment="1" applyProtection="1">
      <alignment vertical="top"/>
      <protection locked="0"/>
    </xf>
    <xf numFmtId="0" fontId="39" fillId="0" borderId="0" xfId="0" applyFont="1"/>
    <xf numFmtId="0" fontId="28" fillId="4" borderId="0" xfId="0" applyFont="1" applyFill="1" applyAlignment="1">
      <alignment vertical="top"/>
    </xf>
    <xf numFmtId="0" fontId="28" fillId="4" borderId="0" xfId="0" applyFont="1" applyFill="1" applyProtection="1">
      <protection locked="0"/>
    </xf>
    <xf numFmtId="0" fontId="1" fillId="0" borderId="0" xfId="0" applyFont="1" applyAlignment="1">
      <alignment vertical="top" wrapText="1"/>
    </xf>
    <xf numFmtId="0" fontId="42" fillId="0" borderId="0" xfId="0" applyFont="1" applyAlignment="1">
      <alignment vertical="center"/>
    </xf>
    <xf numFmtId="0" fontId="42" fillId="0" borderId="0" xfId="0" applyFont="1" applyAlignment="1">
      <alignment horizontal="center" vertical="center"/>
    </xf>
    <xf numFmtId="0" fontId="42" fillId="15" borderId="89" xfId="0" applyFont="1" applyFill="1" applyBorder="1" applyAlignment="1">
      <alignment vertical="top"/>
    </xf>
    <xf numFmtId="0" fontId="43" fillId="15" borderId="0" xfId="0" applyFont="1" applyFill="1"/>
    <xf numFmtId="0" fontId="42" fillId="15" borderId="0" xfId="0" applyFont="1" applyFill="1" applyAlignment="1">
      <alignment horizontal="center" vertical="top"/>
    </xf>
    <xf numFmtId="0" fontId="43" fillId="15" borderId="90" xfId="0" applyFont="1" applyFill="1" applyBorder="1"/>
    <xf numFmtId="0" fontId="42" fillId="15" borderId="0" xfId="0" applyFont="1" applyFill="1"/>
    <xf numFmtId="0" fontId="42" fillId="15" borderId="0" xfId="0" applyFont="1" applyFill="1" applyAlignment="1">
      <alignment vertical="top"/>
    </xf>
    <xf numFmtId="0" fontId="42" fillId="15" borderId="0" xfId="0" applyFont="1" applyFill="1" applyAlignment="1">
      <alignment horizontal="left" vertical="top"/>
    </xf>
    <xf numFmtId="0" fontId="42" fillId="15" borderId="90" xfId="0" applyFont="1" applyFill="1" applyBorder="1"/>
    <xf numFmtId="0" fontId="42" fillId="15" borderId="90" xfId="0" applyFont="1" applyFill="1" applyBorder="1" applyAlignment="1">
      <alignment vertical="top"/>
    </xf>
    <xf numFmtId="0" fontId="42" fillId="15" borderId="0" xfId="0" applyFont="1" applyFill="1" applyAlignment="1">
      <alignment horizontal="left"/>
    </xf>
    <xf numFmtId="0" fontId="42" fillId="15" borderId="0" xfId="0" applyFont="1" applyFill="1" applyAlignment="1">
      <alignment horizontal="center" vertical="center" wrapText="1"/>
    </xf>
    <xf numFmtId="0" fontId="42" fillId="15" borderId="90" xfId="0" applyFont="1" applyFill="1" applyBorder="1" applyAlignment="1">
      <alignment vertical="center" wrapText="1"/>
    </xf>
    <xf numFmtId="0" fontId="46" fillId="0" borderId="0" xfId="0" applyFont="1" applyAlignment="1">
      <alignment vertical="center"/>
    </xf>
    <xf numFmtId="0" fontId="47" fillId="0" borderId="0" xfId="0" applyFont="1" applyAlignment="1">
      <alignment vertical="center"/>
    </xf>
    <xf numFmtId="0" fontId="46" fillId="0" borderId="0" xfId="0" applyFont="1" applyAlignment="1">
      <alignment horizontal="center" vertical="center"/>
    </xf>
    <xf numFmtId="0" fontId="49" fillId="16" borderId="97" xfId="0" applyFont="1" applyFill="1" applyBorder="1" applyAlignment="1">
      <alignment vertical="center"/>
    </xf>
    <xf numFmtId="0" fontId="49" fillId="16" borderId="91" xfId="0" applyFont="1" applyFill="1" applyBorder="1" applyAlignment="1">
      <alignment horizontal="center" vertical="center" wrapText="1"/>
    </xf>
    <xf numFmtId="0" fontId="3" fillId="4" borderId="3" xfId="0" applyFont="1" applyFill="1" applyBorder="1" applyAlignment="1">
      <alignment vertical="center"/>
    </xf>
    <xf numFmtId="0" fontId="3" fillId="4" borderId="12" xfId="0" applyFont="1" applyFill="1" applyBorder="1" applyAlignment="1">
      <alignment vertical="center"/>
    </xf>
    <xf numFmtId="0" fontId="50" fillId="4" borderId="2" xfId="0" applyFont="1" applyFill="1" applyBorder="1" applyAlignment="1">
      <alignment horizontal="center" vertical="center"/>
    </xf>
    <xf numFmtId="0" fontId="50" fillId="4" borderId="16" xfId="0" applyFont="1" applyFill="1" applyBorder="1" applyAlignment="1">
      <alignment horizontal="center" vertical="center"/>
    </xf>
    <xf numFmtId="0" fontId="2" fillId="4" borderId="54" xfId="0" applyFont="1" applyFill="1" applyBorder="1" applyAlignment="1">
      <alignment horizontal="left" vertical="top"/>
    </xf>
    <xf numFmtId="0" fontId="34" fillId="15" borderId="0" xfId="0" applyFont="1" applyFill="1" applyAlignment="1">
      <alignment horizontal="left"/>
    </xf>
    <xf numFmtId="9" fontId="3" fillId="0" borderId="2" xfId="0" applyNumberFormat="1" applyFont="1" applyBorder="1" applyAlignment="1">
      <alignment horizontal="center" vertical="top" wrapText="1"/>
    </xf>
    <xf numFmtId="0" fontId="3" fillId="0" borderId="34" xfId="0" applyFont="1" applyBorder="1" applyAlignment="1">
      <alignment horizontal="center" vertical="top"/>
    </xf>
    <xf numFmtId="9" fontId="3" fillId="0" borderId="99" xfId="0" applyNumberFormat="1" applyFont="1" applyBorder="1" applyAlignment="1">
      <alignment horizontal="center" vertical="top" wrapText="1"/>
    </xf>
    <xf numFmtId="0" fontId="39" fillId="0" borderId="0" xfId="0" applyFont="1" applyAlignment="1">
      <alignment vertical="top" wrapText="1"/>
    </xf>
    <xf numFmtId="0" fontId="42" fillId="17" borderId="89" xfId="0" applyFont="1" applyFill="1" applyBorder="1" applyAlignment="1">
      <alignment vertical="top"/>
    </xf>
    <xf numFmtId="0" fontId="43" fillId="17" borderId="0" xfId="0" applyFont="1" applyFill="1"/>
    <xf numFmtId="0" fontId="42" fillId="17" borderId="0" xfId="0" applyFont="1" applyFill="1" applyAlignment="1">
      <alignment horizontal="center" vertical="top"/>
    </xf>
    <xf numFmtId="0" fontId="43" fillId="17" borderId="0" xfId="0" applyFont="1" applyFill="1" applyAlignment="1">
      <alignment horizontal="center"/>
    </xf>
    <xf numFmtId="0" fontId="43" fillId="17" borderId="90" xfId="0" applyFont="1" applyFill="1" applyBorder="1"/>
    <xf numFmtId="0" fontId="42" fillId="12" borderId="89" xfId="0" applyFont="1" applyFill="1" applyBorder="1" applyAlignment="1">
      <alignment horizontal="right" vertical="top"/>
    </xf>
    <xf numFmtId="0" fontId="42" fillId="12" borderId="90" xfId="0" applyFont="1" applyFill="1" applyBorder="1" applyAlignment="1">
      <alignment vertical="center"/>
    </xf>
    <xf numFmtId="0" fontId="42" fillId="12" borderId="89" xfId="0" applyFont="1" applyFill="1" applyBorder="1" applyAlignment="1">
      <alignment vertical="center"/>
    </xf>
    <xf numFmtId="0" fontId="45" fillId="12" borderId="0" xfId="0" applyFont="1" applyFill="1" applyAlignment="1">
      <alignment horizontal="left" vertical="center" wrapText="1"/>
    </xf>
    <xf numFmtId="0" fontId="42" fillId="12" borderId="95" xfId="0" applyFont="1" applyFill="1" applyBorder="1" applyAlignment="1">
      <alignment vertical="center"/>
    </xf>
    <xf numFmtId="0" fontId="43" fillId="12" borderId="94" xfId="0" applyFont="1" applyFill="1" applyBorder="1" applyAlignment="1">
      <alignment vertical="center"/>
    </xf>
    <xf numFmtId="0" fontId="42" fillId="12" borderId="94" xfId="0" applyFont="1" applyFill="1" applyBorder="1" applyAlignment="1">
      <alignment horizontal="center" vertical="center"/>
    </xf>
    <xf numFmtId="0" fontId="42" fillId="12" borderId="94" xfId="0" applyFont="1" applyFill="1" applyBorder="1" applyAlignment="1">
      <alignment vertical="center"/>
    </xf>
    <xf numFmtId="0" fontId="42" fillId="12" borderId="96" xfId="0" applyFont="1" applyFill="1" applyBorder="1" applyAlignment="1">
      <alignment vertical="center"/>
    </xf>
    <xf numFmtId="0" fontId="41" fillId="12" borderId="87" xfId="0" applyFont="1" applyFill="1" applyBorder="1" applyAlignment="1">
      <alignment vertical="center"/>
    </xf>
    <xf numFmtId="0" fontId="42" fillId="12" borderId="87" xfId="0" applyFont="1" applyFill="1" applyBorder="1" applyAlignment="1">
      <alignment vertical="center"/>
    </xf>
    <xf numFmtId="0" fontId="42" fillId="12" borderId="88" xfId="0" applyFont="1" applyFill="1" applyBorder="1" applyAlignment="1">
      <alignment vertical="center"/>
    </xf>
    <xf numFmtId="0" fontId="43" fillId="12" borderId="0" xfId="0" applyFont="1" applyFill="1" applyAlignment="1">
      <alignment horizontal="center" vertical="center" wrapText="1"/>
    </xf>
    <xf numFmtId="0" fontId="44" fillId="12" borderId="90" xfId="0" applyFont="1" applyFill="1" applyBorder="1" applyAlignment="1">
      <alignment vertical="center"/>
    </xf>
    <xf numFmtId="0" fontId="42" fillId="12" borderId="0" xfId="0" applyFont="1" applyFill="1" applyAlignment="1">
      <alignment vertical="center"/>
    </xf>
    <xf numFmtId="0" fontId="48" fillId="12" borderId="0" xfId="0" applyFont="1" applyFill="1" applyAlignment="1">
      <alignment vertical="center"/>
    </xf>
    <xf numFmtId="0" fontId="43" fillId="12" borderId="0" xfId="0" applyFont="1" applyFill="1" applyAlignment="1">
      <alignment vertical="center"/>
    </xf>
    <xf numFmtId="0" fontId="42" fillId="12" borderId="0" xfId="0" applyFont="1" applyFill="1" applyAlignment="1">
      <alignment horizontal="center" vertical="center"/>
    </xf>
    <xf numFmtId="0" fontId="52" fillId="4" borderId="0" xfId="0" applyFont="1" applyFill="1" applyAlignment="1">
      <alignment horizontal="center"/>
    </xf>
    <xf numFmtId="0" fontId="35" fillId="4" borderId="0" xfId="0" applyFont="1" applyFill="1"/>
    <xf numFmtId="0" fontId="35" fillId="4" borderId="0" xfId="0" applyFont="1" applyFill="1" applyAlignment="1">
      <alignment horizontal="center"/>
    </xf>
    <xf numFmtId="0" fontId="2" fillId="0" borderId="0" xfId="0" applyFont="1" applyAlignment="1" applyProtection="1">
      <alignment vertical="top"/>
      <protection locked="0"/>
    </xf>
    <xf numFmtId="14" fontId="2" fillId="0" borderId="0" xfId="0" applyNumberFormat="1" applyFont="1" applyAlignment="1" applyProtection="1">
      <alignment vertical="top"/>
      <protection locked="0"/>
    </xf>
    <xf numFmtId="0" fontId="2" fillId="0" borderId="0" xfId="0" applyFont="1" applyAlignment="1" applyProtection="1">
      <alignment horizontal="center" vertical="top"/>
      <protection locked="0"/>
    </xf>
    <xf numFmtId="0" fontId="2" fillId="12" borderId="0" xfId="0" applyFont="1" applyFill="1" applyAlignment="1" applyProtection="1">
      <alignment vertical="top"/>
      <protection locked="0"/>
    </xf>
    <xf numFmtId="14" fontId="2" fillId="12" borderId="0" xfId="0" applyNumberFormat="1" applyFont="1" applyFill="1" applyAlignment="1" applyProtection="1">
      <alignment vertical="top"/>
      <protection locked="0"/>
    </xf>
    <xf numFmtId="167" fontId="2" fillId="0" borderId="0" xfId="3" applyNumberFormat="1" applyFont="1" applyBorder="1" applyAlignment="1" applyProtection="1">
      <alignment horizontal="center" vertical="top"/>
    </xf>
    <xf numFmtId="165" fontId="3" fillId="0" borderId="0" xfId="1" applyFont="1" applyBorder="1" applyAlignment="1" applyProtection="1">
      <alignment vertical="top"/>
    </xf>
    <xf numFmtId="171" fontId="3" fillId="0" borderId="0" xfId="0" applyNumberFormat="1" applyFont="1" applyAlignment="1">
      <alignment vertical="top"/>
    </xf>
    <xf numFmtId="0" fontId="53" fillId="4" borderId="7" xfId="0" applyFont="1" applyFill="1" applyBorder="1" applyAlignment="1">
      <alignment horizontal="center" vertical="center"/>
    </xf>
    <xf numFmtId="0" fontId="53" fillId="4" borderId="16" xfId="0" applyFont="1" applyFill="1" applyBorder="1" applyAlignment="1">
      <alignment horizontal="center" vertical="center"/>
    </xf>
    <xf numFmtId="0" fontId="53" fillId="4" borderId="2" xfId="0" applyFont="1" applyFill="1" applyBorder="1" applyAlignment="1">
      <alignment horizontal="center" vertical="center"/>
    </xf>
    <xf numFmtId="0" fontId="53" fillId="4" borderId="7"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4" xfId="0" applyFont="1" applyBorder="1" applyAlignment="1">
      <alignment horizontal="center" vertical="center" wrapText="1"/>
    </xf>
    <xf numFmtId="0" fontId="21" fillId="0" borderId="0" xfId="0" applyFont="1" applyAlignment="1">
      <alignment horizontal="center" vertical="center"/>
    </xf>
    <xf numFmtId="0" fontId="22" fillId="0" borderId="2" xfId="0" applyFont="1" applyBorder="1" applyAlignment="1">
      <alignment horizontal="left" vertical="center" wrapText="1"/>
    </xf>
    <xf numFmtId="0" fontId="22" fillId="0" borderId="7" xfId="0" applyFont="1" applyBorder="1" applyAlignment="1">
      <alignment horizontal="left" vertical="center" wrapText="1"/>
    </xf>
    <xf numFmtId="0" fontId="22" fillId="0" borderId="16" xfId="0" applyFont="1" applyBorder="1" applyAlignment="1">
      <alignment horizontal="left" vertical="center" wrapText="1"/>
    </xf>
    <xf numFmtId="0" fontId="30" fillId="4" borderId="6" xfId="9" applyFill="1" applyBorder="1" applyAlignment="1">
      <alignment vertical="center" wrapText="1"/>
    </xf>
    <xf numFmtId="0" fontId="30" fillId="4" borderId="0" xfId="9" applyFill="1" applyBorder="1" applyAlignment="1">
      <alignment vertical="center" wrapText="1"/>
    </xf>
    <xf numFmtId="0" fontId="30" fillId="4" borderId="8" xfId="9" applyFill="1" applyBorder="1" applyAlignment="1">
      <alignment vertical="center" wrapText="1"/>
    </xf>
    <xf numFmtId="0" fontId="30" fillId="0" borderId="0" xfId="9" applyAlignment="1">
      <alignment vertical="center" wrapText="1"/>
    </xf>
    <xf numFmtId="0" fontId="30" fillId="0" borderId="8" xfId="9" applyBorder="1" applyAlignment="1">
      <alignment vertical="center" wrapText="1"/>
    </xf>
    <xf numFmtId="0" fontId="49" fillId="16" borderId="3" xfId="0" applyFont="1" applyFill="1" applyBorder="1" applyAlignment="1">
      <alignment horizontal="center" vertical="center" wrapText="1"/>
    </xf>
    <xf numFmtId="0" fontId="49" fillId="16" borderId="4" xfId="0" applyFont="1" applyFill="1" applyBorder="1" applyAlignment="1">
      <alignment horizontal="center" vertical="center" wrapText="1"/>
    </xf>
    <xf numFmtId="0" fontId="49" fillId="16" borderId="12" xfId="0" applyFont="1" applyFill="1" applyBorder="1" applyAlignment="1">
      <alignment horizontal="center" vertical="center" wrapText="1"/>
    </xf>
    <xf numFmtId="0" fontId="22" fillId="4" borderId="6" xfId="0" applyFont="1" applyFill="1" applyBorder="1" applyAlignment="1">
      <alignment vertical="center" wrapText="1"/>
    </xf>
    <xf numFmtId="0" fontId="22" fillId="4" borderId="0" xfId="0" applyFont="1" applyFill="1" applyAlignment="1">
      <alignment vertical="center" wrapText="1"/>
    </xf>
    <xf numFmtId="0" fontId="22" fillId="4" borderId="8" xfId="0" applyFont="1" applyFill="1" applyBorder="1" applyAlignment="1">
      <alignment vertical="center" wrapText="1"/>
    </xf>
    <xf numFmtId="0" fontId="30" fillId="0" borderId="6" xfId="9" applyFill="1" applyBorder="1" applyAlignment="1">
      <alignment vertical="center" wrapText="1"/>
    </xf>
    <xf numFmtId="0" fontId="30" fillId="0" borderId="0" xfId="9" applyFill="1" applyBorder="1" applyAlignment="1">
      <alignment vertical="center" wrapText="1"/>
    </xf>
    <xf numFmtId="0" fontId="30" fillId="0" borderId="8" xfId="9" applyFill="1" applyBorder="1" applyAlignment="1">
      <alignment vertical="center" wrapText="1"/>
    </xf>
    <xf numFmtId="14" fontId="30" fillId="4" borderId="6" xfId="9" applyNumberFormat="1" applyFill="1" applyBorder="1" applyAlignment="1" applyProtection="1">
      <alignment vertical="center" wrapText="1"/>
    </xf>
    <xf numFmtId="14" fontId="30" fillId="4" borderId="0" xfId="9" applyNumberFormat="1" applyFill="1" applyBorder="1" applyAlignment="1" applyProtection="1">
      <alignment vertical="center" wrapText="1"/>
    </xf>
    <xf numFmtId="14" fontId="30" fillId="4" borderId="8" xfId="9" applyNumberFormat="1" applyFill="1" applyBorder="1" applyAlignment="1" applyProtection="1">
      <alignment vertical="center" wrapText="1"/>
    </xf>
    <xf numFmtId="0" fontId="53" fillId="4" borderId="2" xfId="0" applyFont="1" applyFill="1" applyBorder="1" applyAlignment="1">
      <alignment horizontal="center" vertical="center"/>
    </xf>
    <xf numFmtId="0" fontId="53" fillId="4" borderId="7" xfId="0" applyFont="1" applyFill="1" applyBorder="1" applyAlignment="1">
      <alignment horizontal="center" vertical="center"/>
    </xf>
    <xf numFmtId="0" fontId="53" fillId="4" borderId="16" xfId="0" applyFont="1" applyFill="1" applyBorder="1" applyAlignment="1">
      <alignment horizontal="center" vertical="center"/>
    </xf>
    <xf numFmtId="0" fontId="30" fillId="4" borderId="15" xfId="9" applyFill="1" applyBorder="1" applyAlignment="1">
      <alignment vertical="center" wrapText="1"/>
    </xf>
    <xf numFmtId="0" fontId="30" fillId="0" borderId="14" xfId="9" applyBorder="1" applyAlignment="1">
      <alignment vertical="center" wrapText="1"/>
    </xf>
    <xf numFmtId="0" fontId="30" fillId="0" borderId="18" xfId="9" applyBorder="1" applyAlignment="1">
      <alignment vertical="center" wrapText="1"/>
    </xf>
    <xf numFmtId="0" fontId="30" fillId="0" borderId="6" xfId="9" applyBorder="1" applyAlignment="1">
      <alignment vertical="center" wrapText="1"/>
    </xf>
    <xf numFmtId="0" fontId="30" fillId="0" borderId="5" xfId="9" applyBorder="1" applyAlignment="1">
      <alignment vertical="center" wrapText="1"/>
    </xf>
    <xf numFmtId="0" fontId="30" fillId="0" borderId="9" xfId="9" applyBorder="1" applyAlignment="1">
      <alignment vertical="center" wrapText="1"/>
    </xf>
    <xf numFmtId="0" fontId="30" fillId="0" borderId="10" xfId="9" applyBorder="1" applyAlignment="1">
      <alignment vertical="center" wrapText="1"/>
    </xf>
    <xf numFmtId="0" fontId="32" fillId="12" borderId="0" xfId="0" applyFont="1" applyFill="1" applyAlignment="1">
      <alignment horizontal="left" vertical="top" wrapText="1"/>
    </xf>
    <xf numFmtId="0" fontId="32" fillId="12" borderId="0" xfId="0" applyFont="1" applyFill="1"/>
    <xf numFmtId="0" fontId="32" fillId="12" borderId="0" xfId="0" applyFont="1" applyFill="1" applyAlignment="1">
      <alignment wrapText="1"/>
    </xf>
    <xf numFmtId="0" fontId="45" fillId="12" borderId="0" xfId="0" applyFont="1" applyFill="1" applyAlignment="1">
      <alignment horizontal="left" vertical="center" wrapText="1"/>
    </xf>
    <xf numFmtId="0" fontId="0" fillId="12" borderId="0" xfId="0" applyFill="1"/>
    <xf numFmtId="0" fontId="42" fillId="15" borderId="94" xfId="0" applyFont="1" applyFill="1" applyBorder="1" applyAlignment="1">
      <alignment horizontal="center" vertical="top"/>
    </xf>
    <xf numFmtId="0" fontId="40" fillId="0" borderId="94" xfId="0" applyFont="1" applyBorder="1"/>
    <xf numFmtId="0" fontId="43" fillId="15" borderId="94" xfId="0" applyFont="1" applyFill="1" applyBorder="1" applyAlignment="1">
      <alignment horizontal="center"/>
    </xf>
    <xf numFmtId="0" fontId="42" fillId="15" borderId="87" xfId="0" applyFont="1" applyFill="1" applyBorder="1" applyAlignment="1">
      <alignment horizontal="center" vertical="center" wrapText="1"/>
    </xf>
    <xf numFmtId="0" fontId="40" fillId="0" borderId="87" xfId="0" applyFont="1" applyBorder="1"/>
    <xf numFmtId="0" fontId="42" fillId="15" borderId="87" xfId="0" applyFont="1" applyFill="1" applyBorder="1" applyAlignment="1">
      <alignment horizontal="center" vertical="top"/>
    </xf>
    <xf numFmtId="0" fontId="42" fillId="15" borderId="0" xfId="0" applyFont="1" applyFill="1" applyAlignment="1">
      <alignment horizontal="center" vertical="top"/>
    </xf>
    <xf numFmtId="0" fontId="40" fillId="0" borderId="0" xfId="0" applyFont="1"/>
    <xf numFmtId="0" fontId="43" fillId="15" borderId="0" xfId="0" applyFont="1" applyFill="1" applyAlignment="1">
      <alignment horizontal="center"/>
    </xf>
    <xf numFmtId="0" fontId="43" fillId="12" borderId="0" xfId="0" applyFont="1" applyFill="1" applyAlignment="1">
      <alignment horizontal="center" vertical="center" wrapText="1"/>
    </xf>
    <xf numFmtId="0" fontId="43" fillId="12" borderId="0" xfId="0" applyFont="1" applyFill="1" applyAlignment="1">
      <alignment horizontal="left" vertical="center"/>
    </xf>
    <xf numFmtId="173" fontId="42" fillId="14" borderId="91" xfId="0" applyNumberFormat="1" applyFont="1" applyFill="1" applyBorder="1" applyAlignment="1">
      <alignment horizontal="center" vertical="center" wrapText="1"/>
    </xf>
    <xf numFmtId="173" fontId="42" fillId="14" borderId="92" xfId="0" applyNumberFormat="1" applyFont="1" applyFill="1" applyBorder="1" applyAlignment="1">
      <alignment horizontal="center" vertical="center" wrapText="1"/>
    </xf>
    <xf numFmtId="173" fontId="42" fillId="14" borderId="93" xfId="0" applyNumberFormat="1" applyFont="1" applyFill="1" applyBorder="1" applyAlignment="1">
      <alignment horizontal="center" vertical="center" wrapText="1"/>
    </xf>
    <xf numFmtId="0" fontId="2" fillId="11" borderId="3" xfId="0" applyFont="1" applyFill="1" applyBorder="1" applyAlignment="1" applyProtection="1">
      <alignment horizontal="center" vertical="top"/>
      <protection locked="0"/>
    </xf>
    <xf numFmtId="0" fontId="2" fillId="11" borderId="4" xfId="0" applyFont="1" applyFill="1" applyBorder="1" applyAlignment="1" applyProtection="1">
      <alignment horizontal="center" vertical="top"/>
      <protection locked="0"/>
    </xf>
    <xf numFmtId="0" fontId="2" fillId="11" borderId="12" xfId="0" applyFont="1" applyFill="1" applyBorder="1" applyAlignment="1" applyProtection="1">
      <alignment horizontal="center" vertical="top"/>
      <protection locked="0"/>
    </xf>
    <xf numFmtId="173" fontId="42" fillId="14" borderId="91" xfId="0" applyNumberFormat="1" applyFont="1" applyFill="1" applyBorder="1" applyAlignment="1">
      <alignment horizontal="center" vertical="center"/>
    </xf>
    <xf numFmtId="173" fontId="42" fillId="14" borderId="92" xfId="0" applyNumberFormat="1" applyFont="1" applyFill="1" applyBorder="1" applyAlignment="1">
      <alignment horizontal="center" vertical="center"/>
    </xf>
    <xf numFmtId="173" fontId="42" fillId="14" borderId="93" xfId="0" applyNumberFormat="1" applyFont="1" applyFill="1" applyBorder="1" applyAlignment="1">
      <alignment horizontal="center" vertical="center"/>
    </xf>
    <xf numFmtId="0" fontId="12" fillId="5" borderId="0" xfId="0" applyFont="1" applyFill="1" applyAlignment="1">
      <alignment horizontal="left"/>
    </xf>
    <xf numFmtId="0" fontId="3" fillId="0" borderId="0" xfId="0" applyFont="1"/>
    <xf numFmtId="0" fontId="3" fillId="4" borderId="0" xfId="0" applyFont="1" applyFill="1" applyAlignment="1">
      <alignment vertical="top" wrapText="1"/>
    </xf>
    <xf numFmtId="0" fontId="3" fillId="4" borderId="8" xfId="0" applyFont="1" applyFill="1" applyBorder="1" applyAlignment="1">
      <alignment vertical="top" wrapText="1"/>
    </xf>
    <xf numFmtId="0" fontId="2" fillId="0" borderId="3"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2" fillId="0" borderId="12" xfId="0" applyFont="1" applyBorder="1" applyAlignment="1" applyProtection="1">
      <alignment horizontal="center" vertical="top"/>
      <protection locked="0"/>
    </xf>
    <xf numFmtId="14" fontId="2" fillId="0" borderId="3" xfId="0" applyNumberFormat="1" applyFont="1" applyBorder="1" applyAlignment="1" applyProtection="1">
      <alignment horizontal="center" vertical="top"/>
      <protection locked="0"/>
    </xf>
    <xf numFmtId="14" fontId="2" fillId="0" borderId="4" xfId="0" applyNumberFormat="1" applyFont="1" applyBorder="1" applyAlignment="1" applyProtection="1">
      <alignment horizontal="center" vertical="top"/>
      <protection locked="0"/>
    </xf>
    <xf numFmtId="14" fontId="2" fillId="0" borderId="12" xfId="0" applyNumberFormat="1" applyFont="1" applyBorder="1" applyAlignment="1" applyProtection="1">
      <alignment horizontal="center" vertical="top"/>
      <protection locked="0"/>
    </xf>
    <xf numFmtId="0" fontId="2" fillId="4" borderId="0" xfId="0" applyFont="1" applyFill="1" applyAlignment="1">
      <alignment horizontal="center" vertical="top"/>
    </xf>
    <xf numFmtId="0" fontId="3" fillId="0" borderId="0" xfId="0" applyFont="1" applyAlignment="1">
      <alignmen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14" xfId="0" applyFont="1" applyBorder="1" applyAlignment="1">
      <alignment horizontal="left" vertical="top" wrapText="1"/>
    </xf>
    <xf numFmtId="0" fontId="3" fillId="0" borderId="18" xfId="0" applyFont="1" applyBorder="1" applyAlignment="1">
      <alignment horizontal="left" vertical="top" wrapText="1"/>
    </xf>
    <xf numFmtId="0" fontId="3" fillId="0" borderId="8" xfId="0" applyFont="1" applyBorder="1" applyAlignment="1">
      <alignment vertical="top" wrapText="1"/>
    </xf>
    <xf numFmtId="170" fontId="3" fillId="10" borderId="2" xfId="1" applyNumberFormat="1" applyFont="1" applyFill="1" applyBorder="1" applyAlignment="1" applyProtection="1">
      <alignment horizontal="center" vertical="top"/>
      <protection locked="0"/>
    </xf>
    <xf numFmtId="170" fontId="3" fillId="10" borderId="16" xfId="1" applyNumberFormat="1" applyFont="1" applyFill="1" applyBorder="1" applyAlignment="1" applyProtection="1">
      <alignment horizontal="center" vertical="top"/>
      <protection locked="0"/>
    </xf>
    <xf numFmtId="0" fontId="2" fillId="0" borderId="0" xfId="0" applyFont="1" applyAlignment="1">
      <alignment horizontal="center" vertical="top"/>
    </xf>
    <xf numFmtId="0" fontId="12" fillId="0" borderId="0" xfId="0" applyFont="1" applyAlignment="1">
      <alignment horizontal="left"/>
    </xf>
    <xf numFmtId="0" fontId="2" fillId="0" borderId="1" xfId="0" applyFont="1" applyBorder="1" applyAlignment="1" applyProtection="1">
      <alignment horizontal="center" vertical="top"/>
      <protection locked="0"/>
    </xf>
    <xf numFmtId="14" fontId="2" fillId="0" borderId="1" xfId="0" applyNumberFormat="1" applyFont="1" applyBorder="1" applyAlignment="1" applyProtection="1">
      <alignment horizontal="center" vertical="top"/>
      <protection locked="0"/>
    </xf>
    <xf numFmtId="0" fontId="2" fillId="3" borderId="2" xfId="0"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5" borderId="0" xfId="0" applyFont="1" applyFill="1" applyAlignment="1">
      <alignment horizontal="right"/>
    </xf>
    <xf numFmtId="0" fontId="3" fillId="0" borderId="0" xfId="0" applyFont="1" applyAlignment="1">
      <alignment horizontal="right"/>
    </xf>
    <xf numFmtId="167" fontId="3" fillId="3" borderId="2" xfId="3" applyNumberFormat="1" applyFont="1" applyFill="1" applyBorder="1" applyAlignment="1" applyProtection="1">
      <alignment horizontal="center" vertical="top" wrapText="1"/>
    </xf>
    <xf numFmtId="167" fontId="3" fillId="3" borderId="16" xfId="3" applyNumberFormat="1" applyFont="1" applyFill="1" applyBorder="1" applyAlignment="1" applyProtection="1">
      <alignment horizontal="center" vertical="top" wrapText="1"/>
    </xf>
    <xf numFmtId="167" fontId="2" fillId="0" borderId="0" xfId="3" applyNumberFormat="1" applyFont="1" applyAlignment="1" applyProtection="1">
      <alignment horizontal="center" vertical="top"/>
    </xf>
    <xf numFmtId="167" fontId="3" fillId="3" borderId="10" xfId="3" applyNumberFormat="1" applyFont="1" applyFill="1" applyBorder="1" applyAlignment="1" applyProtection="1">
      <alignment horizontal="center" vertical="top" wrapText="1"/>
    </xf>
    <xf numFmtId="167" fontId="2" fillId="0" borderId="0" xfId="3" applyNumberFormat="1" applyFont="1" applyBorder="1" applyAlignment="1" applyProtection="1">
      <alignment horizontal="center" vertical="top"/>
    </xf>
    <xf numFmtId="167" fontId="5" fillId="0" borderId="0" xfId="3" applyNumberFormat="1" applyFont="1" applyBorder="1" applyAlignment="1" applyProtection="1">
      <alignment horizontal="left" vertical="top" wrapText="1"/>
    </xf>
    <xf numFmtId="167" fontId="3" fillId="4" borderId="4" xfId="3" applyNumberFormat="1" applyFont="1" applyFill="1" applyBorder="1" applyAlignment="1" applyProtection="1">
      <alignment horizontal="left" vertical="top"/>
    </xf>
    <xf numFmtId="167" fontId="3" fillId="4" borderId="12" xfId="3" applyNumberFormat="1" applyFont="1" applyFill="1" applyBorder="1" applyAlignment="1" applyProtection="1">
      <alignment horizontal="left" vertical="top"/>
    </xf>
    <xf numFmtId="167" fontId="3" fillId="10" borderId="1" xfId="3" applyNumberFormat="1" applyFont="1" applyFill="1" applyBorder="1" applyAlignment="1" applyProtection="1">
      <alignment horizontal="center" vertical="top" wrapText="1"/>
    </xf>
    <xf numFmtId="170" fontId="3" fillId="3" borderId="2" xfId="1" applyNumberFormat="1" applyFont="1" applyFill="1" applyBorder="1" applyAlignment="1" applyProtection="1">
      <alignment horizontal="right" vertical="top" wrapText="1"/>
    </xf>
    <xf numFmtId="170" fontId="3" fillId="3" borderId="7" xfId="1" applyNumberFormat="1" applyFont="1" applyFill="1" applyBorder="1" applyAlignment="1" applyProtection="1">
      <alignment horizontal="right" vertical="top" wrapText="1"/>
    </xf>
    <xf numFmtId="170" fontId="3" fillId="3" borderId="16" xfId="1" applyNumberFormat="1" applyFont="1" applyFill="1" applyBorder="1" applyAlignment="1" applyProtection="1">
      <alignment horizontal="right" vertical="top" wrapText="1"/>
    </xf>
    <xf numFmtId="167" fontId="2" fillId="3" borderId="15" xfId="3" applyNumberFormat="1" applyFont="1" applyFill="1" applyBorder="1" applyAlignment="1" applyProtection="1">
      <alignment horizontal="center" vertical="top" wrapText="1"/>
    </xf>
    <xf numFmtId="167" fontId="2" fillId="3" borderId="14" xfId="3" applyNumberFormat="1" applyFont="1" applyFill="1" applyBorder="1" applyAlignment="1" applyProtection="1">
      <alignment horizontal="center" vertical="top" wrapText="1"/>
    </xf>
    <xf numFmtId="167" fontId="2" fillId="3" borderId="18" xfId="3" applyNumberFormat="1" applyFont="1" applyFill="1" applyBorder="1" applyAlignment="1" applyProtection="1">
      <alignment horizontal="center" vertical="top" wrapText="1"/>
    </xf>
    <xf numFmtId="167" fontId="2" fillId="3" borderId="5" xfId="3" applyNumberFormat="1" applyFont="1" applyFill="1" applyBorder="1" applyAlignment="1" applyProtection="1">
      <alignment horizontal="center" vertical="top" wrapText="1"/>
    </xf>
    <xf numFmtId="167" fontId="2" fillId="3" borderId="9" xfId="3" applyNumberFormat="1" applyFont="1" applyFill="1" applyBorder="1" applyAlignment="1" applyProtection="1">
      <alignment horizontal="center" vertical="top" wrapText="1"/>
    </xf>
    <xf numFmtId="167" fontId="2" fillId="3" borderId="10" xfId="3" applyNumberFormat="1" applyFont="1" applyFill="1" applyBorder="1" applyAlignment="1" applyProtection="1">
      <alignment horizontal="center" vertical="top" wrapText="1"/>
    </xf>
    <xf numFmtId="0" fontId="3" fillId="0" borderId="0" xfId="0" applyFont="1" applyAlignment="1">
      <alignment horizontal="justify"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12" xfId="0" applyFont="1" applyBorder="1" applyAlignment="1">
      <alignment horizontal="center" vertical="top" wrapText="1"/>
    </xf>
    <xf numFmtId="0" fontId="3" fillId="4" borderId="0" xfId="0" applyFont="1" applyFill="1" applyAlignment="1">
      <alignment horizontal="justify" wrapText="1"/>
    </xf>
    <xf numFmtId="0" fontId="3" fillId="0" borderId="0" xfId="0" applyFont="1" applyAlignment="1">
      <alignment horizontal="justify" wrapText="1"/>
    </xf>
    <xf numFmtId="0" fontId="3" fillId="0" borderId="0" xfId="0" applyFont="1" applyAlignment="1">
      <alignment horizontal="righ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3" fillId="4" borderId="9"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0" borderId="1" xfId="0" applyFont="1" applyBorder="1" applyAlignment="1">
      <alignment horizontal="justify" vertical="top" wrapText="1"/>
    </xf>
    <xf numFmtId="0" fontId="3" fillId="0" borderId="1" xfId="0" applyFont="1" applyBorder="1" applyAlignment="1">
      <alignment wrapText="1"/>
    </xf>
    <xf numFmtId="0" fontId="3" fillId="0" borderId="4" xfId="0" applyFont="1" applyBorder="1" applyAlignment="1">
      <alignment horizontal="left" vertical="top"/>
    </xf>
    <xf numFmtId="0" fontId="3" fillId="0" borderId="12" xfId="0" applyFont="1" applyBorder="1" applyAlignment="1">
      <alignment horizontal="left" vertical="top"/>
    </xf>
    <xf numFmtId="0" fontId="33" fillId="0" borderId="92" xfId="0" applyFont="1" applyBorder="1" applyAlignment="1">
      <alignment horizontal="left" vertical="top"/>
    </xf>
    <xf numFmtId="0" fontId="3" fillId="0" borderId="92" xfId="0" applyFont="1" applyBorder="1"/>
    <xf numFmtId="0" fontId="3" fillId="0" borderId="93" xfId="0" applyFont="1" applyBorder="1"/>
    <xf numFmtId="0" fontId="2" fillId="0" borderId="3" xfId="0" applyFont="1" applyBorder="1" applyAlignment="1">
      <alignment horizontal="center" vertical="top"/>
    </xf>
    <xf numFmtId="0" fontId="2" fillId="0" borderId="4" xfId="0" applyFont="1" applyBorder="1" applyAlignment="1">
      <alignment horizontal="center" vertical="top"/>
    </xf>
    <xf numFmtId="0" fontId="3" fillId="0" borderId="1" xfId="0" applyFont="1" applyBorder="1" applyAlignment="1">
      <alignment horizontal="left" vertical="top"/>
    </xf>
    <xf numFmtId="0" fontId="3" fillId="0" borderId="3" xfId="0" applyFont="1" applyBorder="1" applyAlignment="1">
      <alignment horizontal="left" vertical="top"/>
    </xf>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49" fontId="3" fillId="0" borderId="1" xfId="0" applyNumberFormat="1" applyFont="1" applyBorder="1" applyAlignment="1">
      <alignment horizontal="justify" vertical="top" wrapText="1"/>
    </xf>
    <xf numFmtId="49" fontId="3" fillId="0" borderId="3" xfId="0" applyNumberFormat="1" applyFont="1" applyBorder="1" applyAlignment="1">
      <alignment horizontal="justify" vertical="top" wrapText="1"/>
    </xf>
    <xf numFmtId="0" fontId="36" fillId="0" borderId="0" xfId="0" applyFont="1" applyAlignment="1">
      <alignment horizontal="center" vertical="top"/>
    </xf>
    <xf numFmtId="0" fontId="3" fillId="3" borderId="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4"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10" borderId="2"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2" fillId="3" borderId="15" xfId="0"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9" xfId="0" applyFont="1" applyFill="1" applyBorder="1" applyAlignment="1">
      <alignment horizontal="center" vertical="top" wrapText="1"/>
    </xf>
    <xf numFmtId="0" fontId="3" fillId="0" borderId="1" xfId="0" applyFont="1" applyBorder="1" applyAlignment="1">
      <alignment horizontal="left" vertical="top" wrapText="1"/>
    </xf>
    <xf numFmtId="49" fontId="3" fillId="0" borderId="3" xfId="0" applyNumberFormat="1" applyFont="1" applyBorder="1" applyAlignment="1">
      <alignment horizontal="left" vertical="top" wrapText="1"/>
    </xf>
    <xf numFmtId="0" fontId="3" fillId="4" borderId="3" xfId="0" applyFont="1" applyFill="1" applyBorder="1" applyAlignment="1">
      <alignment vertical="top" wrapText="1"/>
    </xf>
    <xf numFmtId="0" fontId="3" fillId="0" borderId="12" xfId="0" applyFont="1" applyBorder="1" applyAlignment="1">
      <alignment vertical="top" wrapText="1"/>
    </xf>
    <xf numFmtId="0" fontId="3" fillId="4" borderId="3" xfId="0" applyFont="1" applyFill="1" applyBorder="1" applyAlignment="1">
      <alignment horizontal="left" vertical="top" wrapText="1"/>
    </xf>
    <xf numFmtId="0" fontId="2" fillId="0" borderId="4" xfId="0" applyFont="1" applyBorder="1" applyAlignment="1">
      <alignment horizontal="left"/>
    </xf>
    <xf numFmtId="0" fontId="3" fillId="0" borderId="4" xfId="0" applyFont="1" applyBorder="1" applyAlignment="1">
      <alignment horizontal="left"/>
    </xf>
    <xf numFmtId="0" fontId="10" fillId="2" borderId="3" xfId="0" applyFont="1" applyFill="1" applyBorder="1" applyAlignment="1" applyProtection="1">
      <alignment horizontal="left" vertical="top" wrapText="1"/>
      <protection locked="0"/>
    </xf>
    <xf numFmtId="0" fontId="10" fillId="2" borderId="4"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0" fontId="3" fillId="4" borderId="0" xfId="0" applyFont="1" applyFill="1" applyAlignment="1">
      <alignment horizontal="justify" vertical="top" wrapText="1"/>
    </xf>
    <xf numFmtId="0" fontId="3" fillId="4" borderId="0" xfId="0" applyFont="1" applyFill="1" applyAlignment="1">
      <alignment horizontal="left" vertical="top" wrapText="1"/>
    </xf>
    <xf numFmtId="0" fontId="3" fillId="2" borderId="3" xfId="0" applyFont="1" applyFill="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10" fillId="0" borderId="12" xfId="0" applyFont="1" applyBorder="1" applyAlignment="1" applyProtection="1">
      <alignment horizontal="center" vertical="top" wrapText="1"/>
      <protection locked="0"/>
    </xf>
    <xf numFmtId="0" fontId="3" fillId="3"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3" fillId="2" borderId="3" xfId="0" applyFont="1" applyFill="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3" fillId="4" borderId="0" xfId="0" applyFont="1" applyFill="1" applyAlignment="1">
      <alignment horizontal="right"/>
    </xf>
    <xf numFmtId="0" fontId="3" fillId="3" borderId="3" xfId="0" applyFont="1" applyFill="1" applyBorder="1" applyAlignment="1">
      <alignment horizontal="center" vertical="top" wrapText="1"/>
    </xf>
    <xf numFmtId="0" fontId="10" fillId="0" borderId="4" xfId="0" applyFont="1" applyBorder="1"/>
    <xf numFmtId="0" fontId="10" fillId="0" borderId="12" xfId="0" applyFont="1" applyBorder="1"/>
    <xf numFmtId="0" fontId="3" fillId="4" borderId="4" xfId="0" applyFont="1" applyFill="1" applyBorder="1" applyAlignment="1">
      <alignment horizontal="left" vertical="top" wrapText="1"/>
    </xf>
    <xf numFmtId="0" fontId="3" fillId="0" borderId="4" xfId="0" applyFont="1" applyBorder="1" applyAlignment="1">
      <alignment horizontal="left" vertical="top" wrapText="1"/>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12" xfId="0" applyFont="1" applyFill="1" applyBorder="1" applyAlignment="1">
      <alignment horizontal="left" vertical="top"/>
    </xf>
    <xf numFmtId="0" fontId="3" fillId="0" borderId="3" xfId="0" applyFont="1" applyBorder="1" applyAlignment="1">
      <alignment vertical="top" wrapText="1"/>
    </xf>
    <xf numFmtId="0" fontId="3" fillId="0" borderId="4" xfId="0" applyFont="1" applyBorder="1" applyAlignment="1">
      <alignment vertical="top" wrapText="1"/>
    </xf>
    <xf numFmtId="0" fontId="3" fillId="4" borderId="4" xfId="0" applyFont="1" applyFill="1" applyBorder="1" applyAlignment="1">
      <alignment vertical="top" wrapText="1"/>
    </xf>
    <xf numFmtId="0" fontId="3" fillId="4" borderId="12" xfId="0" applyFont="1" applyFill="1" applyBorder="1" applyAlignment="1">
      <alignment vertical="top" wrapText="1"/>
    </xf>
    <xf numFmtId="0" fontId="2" fillId="0" borderId="9" xfId="0" applyFont="1" applyBorder="1" applyAlignment="1">
      <alignment horizontal="left" vertical="top"/>
    </xf>
    <xf numFmtId="0" fontId="3" fillId="4" borderId="5" xfId="0" applyFont="1" applyFill="1" applyBorder="1" applyAlignment="1">
      <alignment horizontal="left" vertical="top" wrapText="1"/>
    </xf>
    <xf numFmtId="49" fontId="3" fillId="0" borderId="4" xfId="0" applyNumberFormat="1" applyFont="1" applyBorder="1" applyAlignment="1">
      <alignment horizontal="left" vertical="top" wrapText="1"/>
    </xf>
    <xf numFmtId="166" fontId="2" fillId="4" borderId="0" xfId="6" applyFont="1" applyFill="1" applyAlignment="1" applyProtection="1">
      <alignment horizontal="center" vertical="top"/>
    </xf>
    <xf numFmtId="0" fontId="12" fillId="4" borderId="0" xfId="0" applyFont="1" applyFill="1" applyAlignment="1">
      <alignment horizontal="left"/>
    </xf>
    <xf numFmtId="0" fontId="23" fillId="4" borderId="0" xfId="0" applyFont="1" applyFill="1" applyAlignment="1">
      <alignment horizontal="left"/>
    </xf>
    <xf numFmtId="0" fontId="2" fillId="12" borderId="3" xfId="0" applyFont="1" applyFill="1" applyBorder="1" applyAlignment="1" applyProtection="1">
      <alignment horizontal="center" vertical="top"/>
      <protection locked="0"/>
    </xf>
    <xf numFmtId="0" fontId="2" fillId="12" borderId="4" xfId="0" applyFont="1" applyFill="1" applyBorder="1" applyAlignment="1" applyProtection="1">
      <alignment horizontal="center" vertical="top"/>
      <protection locked="0"/>
    </xf>
    <xf numFmtId="0" fontId="2" fillId="12" borderId="12" xfId="0" applyFont="1" applyFill="1" applyBorder="1" applyAlignment="1" applyProtection="1">
      <alignment horizontal="center" vertical="top"/>
      <protection locked="0"/>
    </xf>
    <xf numFmtId="14" fontId="2" fillId="12" borderId="3" xfId="0" applyNumberFormat="1" applyFont="1" applyFill="1" applyBorder="1" applyAlignment="1" applyProtection="1">
      <alignment horizontal="center" vertical="top"/>
      <protection locked="0"/>
    </xf>
    <xf numFmtId="14" fontId="2" fillId="12" borderId="4" xfId="0" applyNumberFormat="1" applyFont="1" applyFill="1" applyBorder="1" applyAlignment="1" applyProtection="1">
      <alignment horizontal="center" vertical="top"/>
      <protection locked="0"/>
    </xf>
    <xf numFmtId="14" fontId="2" fillId="12" borderId="12" xfId="0" applyNumberFormat="1" applyFont="1" applyFill="1" applyBorder="1" applyAlignment="1" applyProtection="1">
      <alignment horizontal="center" vertical="top"/>
      <protection locked="0"/>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2" fillId="4" borderId="0" xfId="0" applyFont="1" applyFill="1" applyAlignment="1">
      <alignment horizontal="left" wrapText="1"/>
    </xf>
    <xf numFmtId="0" fontId="23" fillId="4" borderId="0" xfId="0" applyFont="1" applyFill="1" applyAlignment="1">
      <alignment horizontal="left" wrapText="1"/>
    </xf>
    <xf numFmtId="0" fontId="3" fillId="3" borderId="1" xfId="0" applyFont="1" applyFill="1" applyBorder="1" applyAlignment="1">
      <alignment horizontal="center" vertical="top"/>
    </xf>
    <xf numFmtId="0" fontId="3" fillId="2" borderId="3" xfId="0" applyFont="1" applyFill="1" applyBorder="1" applyAlignment="1" applyProtection="1">
      <alignment vertical="top" wrapText="1"/>
      <protection locked="0"/>
    </xf>
    <xf numFmtId="0" fontId="10" fillId="0" borderId="4" xfId="0" applyFont="1" applyBorder="1" applyAlignment="1" applyProtection="1">
      <alignment vertical="top" wrapText="1"/>
      <protection locked="0"/>
    </xf>
    <xf numFmtId="0" fontId="10" fillId="0" borderId="12" xfId="0" applyFont="1" applyBorder="1" applyAlignment="1" applyProtection="1">
      <alignment vertical="top" wrapText="1"/>
      <protection locked="0"/>
    </xf>
    <xf numFmtId="170" fontId="3" fillId="4" borderId="2" xfId="0" applyNumberFormat="1" applyFont="1" applyFill="1" applyBorder="1" applyAlignment="1">
      <alignment horizontal="right" vertical="top"/>
    </xf>
    <xf numFmtId="170" fontId="3" fillId="4" borderId="16" xfId="0" applyNumberFormat="1" applyFont="1" applyFill="1" applyBorder="1" applyAlignment="1">
      <alignment horizontal="right" vertical="top"/>
    </xf>
    <xf numFmtId="0" fontId="3" fillId="2" borderId="12" xfId="0" applyFont="1" applyFill="1" applyBorder="1" applyAlignment="1" applyProtection="1">
      <alignment horizontal="left" vertical="top" wrapText="1"/>
      <protection locked="0"/>
    </xf>
    <xf numFmtId="0" fontId="3" fillId="2" borderId="4" xfId="0" applyFont="1" applyFill="1" applyBorder="1" applyAlignment="1" applyProtection="1">
      <alignment vertical="top" wrapText="1"/>
      <protection locked="0"/>
    </xf>
    <xf numFmtId="0" fontId="3" fillId="2" borderId="12" xfId="0" applyFont="1" applyFill="1" applyBorder="1" applyAlignment="1" applyProtection="1">
      <alignment vertical="top" wrapText="1"/>
      <protection locked="0"/>
    </xf>
    <xf numFmtId="0" fontId="3" fillId="4" borderId="0" xfId="0" applyFont="1" applyFill="1" applyAlignment="1">
      <alignment horizontal="left"/>
    </xf>
    <xf numFmtId="0" fontId="3" fillId="3" borderId="3" xfId="0" applyFont="1" applyFill="1" applyBorder="1" applyAlignment="1">
      <alignment horizontal="center" vertical="top"/>
    </xf>
    <xf numFmtId="0" fontId="3" fillId="3" borderId="12" xfId="0" applyFont="1" applyFill="1" applyBorder="1" applyAlignment="1">
      <alignment horizontal="center" vertical="top"/>
    </xf>
    <xf numFmtId="0" fontId="3" fillId="0" borderId="3" xfId="0" applyFont="1" applyBorder="1" applyAlignment="1">
      <alignment horizontal="center" vertical="top"/>
    </xf>
    <xf numFmtId="0" fontId="3" fillId="0" borderId="12" xfId="0" applyFont="1" applyBorder="1" applyAlignment="1">
      <alignment horizontal="center" vertical="top"/>
    </xf>
    <xf numFmtId="0" fontId="3" fillId="0" borderId="14" xfId="0" applyFont="1" applyBorder="1" applyAlignment="1">
      <alignment horizontal="right" vertical="top"/>
    </xf>
    <xf numFmtId="0" fontId="3" fillId="2" borderId="3" xfId="0" applyFont="1" applyFill="1" applyBorder="1" applyAlignment="1" applyProtection="1">
      <alignment horizontal="right" wrapText="1"/>
      <protection locked="0"/>
    </xf>
    <xf numFmtId="0" fontId="10" fillId="0" borderId="12" xfId="0" applyFont="1" applyBorder="1" applyAlignment="1" applyProtection="1">
      <alignment horizontal="right" wrapText="1"/>
      <protection locked="0"/>
    </xf>
    <xf numFmtId="49" fontId="3" fillId="0" borderId="4" xfId="0" applyNumberFormat="1" applyFont="1" applyBorder="1" applyAlignment="1">
      <alignment horizontal="justify" vertical="top" wrapText="1"/>
    </xf>
    <xf numFmtId="49" fontId="3" fillId="0" borderId="12" xfId="0" applyNumberFormat="1" applyFont="1" applyBorder="1" applyAlignment="1">
      <alignment horizontal="justify" vertical="top" wrapText="1"/>
    </xf>
    <xf numFmtId="0" fontId="3" fillId="3" borderId="15" xfId="0" applyFont="1" applyFill="1" applyBorder="1" applyAlignment="1">
      <alignment horizontal="center" vertical="top"/>
    </xf>
    <xf numFmtId="0" fontId="3" fillId="3" borderId="14" xfId="0" applyFont="1" applyFill="1" applyBorder="1" applyAlignment="1">
      <alignment horizontal="center" vertical="top"/>
    </xf>
    <xf numFmtId="0" fontId="3" fillId="3" borderId="18" xfId="0" applyFont="1" applyFill="1" applyBorder="1" applyAlignment="1">
      <alignment horizontal="center" vertical="top"/>
    </xf>
    <xf numFmtId="0" fontId="3" fillId="0" borderId="5"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2" borderId="3" xfId="0" applyFont="1" applyFill="1" applyBorder="1" applyAlignment="1" applyProtection="1">
      <alignment horizontal="left" vertical="top"/>
      <protection locked="0"/>
    </xf>
    <xf numFmtId="0" fontId="3" fillId="2" borderId="12" xfId="0" applyFont="1" applyFill="1" applyBorder="1" applyAlignment="1" applyProtection="1">
      <alignment horizontal="left" vertical="top"/>
      <protection locked="0"/>
    </xf>
    <xf numFmtId="0" fontId="3" fillId="0" borderId="12" xfId="0" applyFont="1" applyBorder="1" applyAlignment="1">
      <alignment horizontal="justify" vertical="top" wrapText="1"/>
    </xf>
    <xf numFmtId="0" fontId="3" fillId="3" borderId="4" xfId="0" applyFont="1" applyFill="1" applyBorder="1" applyAlignment="1">
      <alignment horizontal="center" vertical="top"/>
    </xf>
    <xf numFmtId="0" fontId="3" fillId="4" borderId="15" xfId="0" applyFont="1" applyFill="1" applyBorder="1" applyAlignment="1">
      <alignment horizontal="left" vertical="top" wrapText="1"/>
    </xf>
    <xf numFmtId="0" fontId="3" fillId="4" borderId="18" xfId="0" applyFont="1" applyFill="1" applyBorder="1" applyAlignment="1">
      <alignment horizontal="left" vertical="top" wrapText="1"/>
    </xf>
    <xf numFmtId="0" fontId="3" fillId="4" borderId="10" xfId="0" applyFont="1" applyFill="1" applyBorder="1" applyAlignment="1">
      <alignment horizontal="left" vertical="top" wrapText="1"/>
    </xf>
    <xf numFmtId="0" fontId="10" fillId="0" borderId="12" xfId="0" applyFont="1" applyBorder="1" applyAlignment="1" applyProtection="1">
      <alignment wrapText="1"/>
      <protection locked="0"/>
    </xf>
    <xf numFmtId="0" fontId="10" fillId="0" borderId="4" xfId="0" applyFont="1" applyBorder="1" applyProtection="1">
      <protection locked="0"/>
    </xf>
    <xf numFmtId="0" fontId="10" fillId="0" borderId="12" xfId="0" applyFont="1" applyBorder="1" applyProtection="1">
      <protection locked="0"/>
    </xf>
    <xf numFmtId="3" fontId="3" fillId="4" borderId="2" xfId="0" applyNumberFormat="1" applyFont="1" applyFill="1" applyBorder="1" applyAlignment="1">
      <alignment horizontal="right" vertical="top"/>
    </xf>
    <xf numFmtId="3" fontId="3" fillId="4" borderId="16" xfId="0" applyNumberFormat="1" applyFont="1" applyFill="1" applyBorder="1" applyAlignment="1">
      <alignment horizontal="right" vertical="top"/>
    </xf>
    <xf numFmtId="0" fontId="3" fillId="12" borderId="14" xfId="0" applyFont="1" applyFill="1" applyBorder="1" applyAlignment="1">
      <alignment horizontal="right" vertical="top"/>
    </xf>
    <xf numFmtId="0" fontId="3" fillId="12" borderId="0" xfId="0" applyFont="1" applyFill="1" applyAlignment="1">
      <alignment horizontal="left" vertical="top" wrapText="1"/>
    </xf>
    <xf numFmtId="0" fontId="2" fillId="4" borderId="0" xfId="0" applyFont="1" applyFill="1" applyAlignment="1">
      <alignment horizontal="left" vertical="top" wrapText="1"/>
    </xf>
    <xf numFmtId="0" fontId="9" fillId="4" borderId="0" xfId="0" applyFont="1" applyFill="1" applyAlignment="1">
      <alignment vertical="top" wrapText="1"/>
    </xf>
    <xf numFmtId="0" fontId="10" fillId="0" borderId="0" xfId="0" applyFont="1" applyAlignment="1">
      <alignment vertical="top"/>
    </xf>
    <xf numFmtId="0" fontId="10" fillId="0" borderId="12" xfId="0" applyFont="1" applyBorder="1" applyAlignment="1" applyProtection="1">
      <alignment vertical="top"/>
      <protection locked="0"/>
    </xf>
    <xf numFmtId="0" fontId="3" fillId="2" borderId="3" xfId="0" applyFont="1" applyFill="1" applyBorder="1" applyAlignment="1" applyProtection="1">
      <alignment horizontal="right"/>
      <protection locked="0"/>
    </xf>
    <xf numFmtId="0" fontId="3" fillId="2" borderId="12" xfId="0" applyFont="1" applyFill="1" applyBorder="1" applyAlignment="1" applyProtection="1">
      <alignment horizontal="right"/>
      <protection locked="0"/>
    </xf>
    <xf numFmtId="0" fontId="3" fillId="2" borderId="3" xfId="0" applyFont="1" applyFill="1" applyBorder="1" applyAlignment="1" applyProtection="1">
      <alignment horizontal="right" vertical="center" wrapText="1"/>
      <protection locked="0"/>
    </xf>
    <xf numFmtId="0" fontId="10" fillId="0" borderId="12" xfId="0" applyFont="1" applyBorder="1" applyAlignment="1" applyProtection="1">
      <alignment horizontal="right" vertical="center" wrapText="1"/>
      <protection locked="0"/>
    </xf>
    <xf numFmtId="0" fontId="3" fillId="10" borderId="3" xfId="0" applyFont="1" applyFill="1" applyBorder="1" applyAlignment="1">
      <alignment horizontal="center" vertical="top"/>
    </xf>
    <xf numFmtId="0" fontId="2" fillId="10" borderId="4" xfId="0" applyFont="1" applyFill="1" applyBorder="1" applyAlignment="1">
      <alignment horizontal="center" vertical="top"/>
    </xf>
    <xf numFmtId="0" fontId="2" fillId="10" borderId="12" xfId="0" applyFont="1" applyFill="1" applyBorder="1" applyAlignment="1">
      <alignment horizontal="center" vertical="top"/>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12" xfId="0" applyFont="1" applyFill="1" applyBorder="1" applyAlignment="1">
      <alignment horizontal="left" vertical="top"/>
    </xf>
    <xf numFmtId="0" fontId="2" fillId="4" borderId="9" xfId="0" applyFont="1" applyFill="1" applyBorder="1" applyAlignment="1">
      <alignment horizontal="left" vertical="top" wrapText="1"/>
    </xf>
    <xf numFmtId="0" fontId="10" fillId="0" borderId="9" xfId="0" applyFont="1" applyBorder="1" applyAlignment="1">
      <alignment vertical="top" wrapText="1"/>
    </xf>
    <xf numFmtId="9" fontId="3" fillId="0" borderId="3" xfId="0" applyNumberFormat="1" applyFont="1" applyBorder="1" applyAlignment="1">
      <alignment horizontal="center" vertical="top" wrapText="1"/>
    </xf>
    <xf numFmtId="9" fontId="3" fillId="0" borderId="12" xfId="0" applyNumberFormat="1" applyFont="1" applyBorder="1" applyAlignment="1">
      <alignment horizontal="center"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2" xfId="0" applyFont="1" applyBorder="1" applyAlignment="1">
      <alignment horizontal="left" vertical="top"/>
    </xf>
    <xf numFmtId="0" fontId="2" fillId="4" borderId="0" xfId="0" applyFont="1" applyFill="1" applyAlignment="1">
      <alignment horizontal="center" vertical="top" wrapText="1"/>
    </xf>
    <xf numFmtId="0" fontId="3" fillId="5" borderId="9" xfId="0" applyFont="1" applyFill="1" applyBorder="1" applyAlignment="1">
      <alignment horizontal="right"/>
    </xf>
    <xf numFmtId="0" fontId="2" fillId="3" borderId="3" xfId="0" applyFont="1" applyFill="1" applyBorder="1" applyAlignment="1">
      <alignment vertical="top" wrapText="1"/>
    </xf>
    <xf numFmtId="0" fontId="3" fillId="3" borderId="4" xfId="0" applyFont="1" applyFill="1" applyBorder="1" applyAlignment="1">
      <alignment vertical="top" wrapText="1"/>
    </xf>
    <xf numFmtId="9" fontId="3" fillId="0" borderId="3" xfId="0" applyNumberFormat="1" applyFont="1" applyBorder="1" applyAlignment="1">
      <alignment horizontal="center" vertical="top"/>
    </xf>
    <xf numFmtId="9" fontId="3" fillId="0" borderId="12" xfId="0" applyNumberFormat="1" applyFont="1" applyBorder="1" applyAlignment="1">
      <alignment horizontal="center" vertical="top"/>
    </xf>
    <xf numFmtId="0" fontId="2" fillId="3" borderId="1" xfId="0" applyFont="1" applyFill="1" applyBorder="1" applyAlignment="1">
      <alignment vertical="top" wrapText="1"/>
    </xf>
    <xf numFmtId="0" fontId="3" fillId="3" borderId="1" xfId="0" applyFont="1" applyFill="1" applyBorder="1" applyAlignment="1">
      <alignment vertical="top" wrapText="1"/>
    </xf>
    <xf numFmtId="0" fontId="3" fillId="3" borderId="3" xfId="0" applyFont="1" applyFill="1" applyBorder="1" applyAlignment="1">
      <alignment vertical="top" wrapText="1"/>
    </xf>
    <xf numFmtId="0" fontId="3" fillId="10" borderId="4" xfId="0" applyFont="1" applyFill="1" applyBorder="1" applyAlignment="1">
      <alignment horizontal="center" vertical="top"/>
    </xf>
    <xf numFmtId="0" fontId="3" fillId="10" borderId="12" xfId="0" applyFont="1" applyFill="1" applyBorder="1" applyAlignment="1">
      <alignment horizontal="center" vertical="top"/>
    </xf>
    <xf numFmtId="0" fontId="3" fillId="10" borderId="4" xfId="0" applyFont="1" applyFill="1" applyBorder="1" applyAlignment="1">
      <alignment horizontal="center" vertical="top" wrapText="1"/>
    </xf>
    <xf numFmtId="0" fontId="3" fillId="10" borderId="14" xfId="0" applyFont="1" applyFill="1" applyBorder="1" applyAlignment="1">
      <alignment horizontal="center" vertical="top" wrapText="1"/>
    </xf>
    <xf numFmtId="0" fontId="3" fillId="10" borderId="18" xfId="0" applyFont="1" applyFill="1" applyBorder="1" applyAlignment="1">
      <alignment horizontal="center" vertical="top" wrapText="1"/>
    </xf>
    <xf numFmtId="0" fontId="3" fillId="4" borderId="1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9" xfId="0" applyFont="1" applyFill="1" applyBorder="1" applyAlignment="1">
      <alignment horizontal="left" vertical="top"/>
    </xf>
    <xf numFmtId="0" fontId="2" fillId="4" borderId="44" xfId="0" applyFont="1" applyFill="1" applyBorder="1" applyAlignment="1">
      <alignment horizontal="left" vertical="top"/>
    </xf>
    <xf numFmtId="14" fontId="2" fillId="12" borderId="6" xfId="0" applyNumberFormat="1" applyFont="1" applyFill="1" applyBorder="1" applyAlignment="1">
      <alignment horizontal="left" vertical="center" wrapText="1"/>
    </xf>
    <xf numFmtId="0" fontId="3" fillId="12" borderId="0" xfId="0" applyFont="1" applyFill="1" applyAlignment="1">
      <alignment wrapText="1"/>
    </xf>
    <xf numFmtId="3" fontId="3" fillId="3" borderId="2" xfId="0" applyNumberFormat="1" applyFont="1" applyFill="1" applyBorder="1" applyAlignment="1">
      <alignment horizontal="right" vertical="top" wrapText="1"/>
    </xf>
    <xf numFmtId="3" fontId="3" fillId="3" borderId="16" xfId="0" applyNumberFormat="1" applyFont="1" applyFill="1" applyBorder="1" applyAlignment="1">
      <alignment horizontal="right" vertical="top" wrapText="1"/>
    </xf>
    <xf numFmtId="3" fontId="3" fillId="3" borderId="14" xfId="0" applyNumberFormat="1" applyFont="1" applyFill="1" applyBorder="1" applyAlignment="1">
      <alignment horizontal="right" vertical="top" wrapText="1"/>
    </xf>
    <xf numFmtId="3" fontId="3" fillId="3" borderId="9" xfId="0" applyNumberFormat="1" applyFont="1" applyFill="1" applyBorder="1" applyAlignment="1">
      <alignment horizontal="right" vertical="top" wrapText="1"/>
    </xf>
    <xf numFmtId="14" fontId="2" fillId="4" borderId="6" xfId="0" applyNumberFormat="1" applyFont="1" applyFill="1" applyBorder="1" applyAlignment="1">
      <alignment horizontal="left" vertical="center" wrapText="1"/>
    </xf>
    <xf numFmtId="0" fontId="3" fillId="4" borderId="0" xfId="0" applyFont="1" applyFill="1" applyAlignment="1">
      <alignment wrapText="1"/>
    </xf>
    <xf numFmtId="14" fontId="2" fillId="4" borderId="5" xfId="0" applyNumberFormat="1" applyFont="1" applyFill="1" applyBorder="1" applyAlignment="1">
      <alignment horizontal="left" vertical="center" wrapText="1"/>
    </xf>
    <xf numFmtId="14" fontId="2" fillId="4" borderId="9" xfId="0" applyNumberFormat="1" applyFont="1" applyFill="1" applyBorder="1" applyAlignment="1">
      <alignment horizontal="left" vertical="center" wrapText="1"/>
    </xf>
    <xf numFmtId="14" fontId="2" fillId="0" borderId="3"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0" fontId="3" fillId="3" borderId="59" xfId="0" applyFont="1" applyFill="1" applyBorder="1" applyAlignment="1">
      <alignment horizontal="center" vertical="top" wrapText="1"/>
    </xf>
    <xf numFmtId="0" fontId="3" fillId="3" borderId="36" xfId="0" applyFont="1" applyFill="1" applyBorder="1" applyAlignment="1">
      <alignment horizontal="center" vertical="top" wrapText="1"/>
    </xf>
    <xf numFmtId="0" fontId="3" fillId="3" borderId="60" xfId="0" applyFont="1" applyFill="1" applyBorder="1" applyAlignment="1">
      <alignment horizontal="center" vertical="top" wrapText="1"/>
    </xf>
    <xf numFmtId="14" fontId="3" fillId="3" borderId="3" xfId="0" applyNumberFormat="1" applyFont="1" applyFill="1" applyBorder="1" applyAlignment="1">
      <alignment horizontal="center" vertical="top"/>
    </xf>
    <xf numFmtId="14" fontId="3" fillId="3" borderId="4" xfId="0" applyNumberFormat="1" applyFont="1" applyFill="1" applyBorder="1" applyAlignment="1">
      <alignment horizontal="center" vertical="top"/>
    </xf>
    <xf numFmtId="14" fontId="3" fillId="3" borderId="12" xfId="0" applyNumberFormat="1" applyFont="1" applyFill="1" applyBorder="1" applyAlignment="1">
      <alignment horizontal="center" vertical="top"/>
    </xf>
    <xf numFmtId="14" fontId="3" fillId="3" borderId="15" xfId="0" applyNumberFormat="1" applyFont="1" applyFill="1" applyBorder="1" applyAlignment="1">
      <alignment horizontal="center" vertical="top" wrapText="1"/>
    </xf>
    <xf numFmtId="14" fontId="3" fillId="3" borderId="14" xfId="0" applyNumberFormat="1" applyFont="1" applyFill="1" applyBorder="1" applyAlignment="1">
      <alignment horizontal="center" vertical="top" wrapText="1"/>
    </xf>
    <xf numFmtId="14" fontId="3" fillId="3" borderId="18" xfId="0" applyNumberFormat="1" applyFont="1" applyFill="1" applyBorder="1" applyAlignment="1">
      <alignment horizontal="center" vertical="top" wrapText="1"/>
    </xf>
    <xf numFmtId="14" fontId="3" fillId="3" borderId="2" xfId="0" applyNumberFormat="1" applyFont="1" applyFill="1" applyBorder="1" applyAlignment="1">
      <alignment horizontal="center" vertical="top" wrapText="1"/>
    </xf>
    <xf numFmtId="14" fontId="3" fillId="3" borderId="16" xfId="0" applyNumberFormat="1" applyFont="1" applyFill="1" applyBorder="1" applyAlignment="1">
      <alignment horizontal="center" vertical="top" wrapText="1"/>
    </xf>
    <xf numFmtId="0" fontId="3" fillId="3" borderId="2" xfId="0" applyFont="1" applyFill="1" applyBorder="1" applyAlignment="1">
      <alignment horizontal="center" vertical="top" wrapText="1"/>
    </xf>
    <xf numFmtId="0" fontId="3" fillId="0" borderId="7" xfId="0" applyFont="1" applyBorder="1" applyAlignment="1">
      <alignment horizontal="center" vertical="top" wrapText="1"/>
    </xf>
    <xf numFmtId="0" fontId="3" fillId="0" borderId="16" xfId="0" applyFont="1" applyBorder="1" applyAlignment="1">
      <alignment horizontal="center" vertical="top" wrapText="1"/>
    </xf>
    <xf numFmtId="14" fontId="3" fillId="3" borderId="2" xfId="0" applyNumberFormat="1" applyFont="1" applyFill="1" applyBorder="1" applyAlignment="1">
      <alignment horizontal="center" vertical="center" wrapText="1"/>
    </xf>
    <xf numFmtId="14" fontId="3" fillId="3" borderId="7" xfId="0" applyNumberFormat="1" applyFont="1" applyFill="1" applyBorder="1" applyAlignment="1">
      <alignment horizontal="center" vertical="center" wrapText="1"/>
    </xf>
    <xf numFmtId="14" fontId="3" fillId="3" borderId="16" xfId="0" applyNumberFormat="1" applyFont="1" applyFill="1" applyBorder="1" applyAlignment="1">
      <alignment horizontal="center" vertical="center" wrapText="1"/>
    </xf>
    <xf numFmtId="14" fontId="3" fillId="3" borderId="18" xfId="0" applyNumberFormat="1"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14" fontId="3" fillId="3" borderId="10" xfId="0" applyNumberFormat="1" applyFont="1" applyFill="1" applyBorder="1" applyAlignment="1">
      <alignment horizontal="center" vertical="center" wrapText="1"/>
    </xf>
    <xf numFmtId="14" fontId="3" fillId="3" borderId="15" xfId="0" applyNumberFormat="1" applyFont="1" applyFill="1" applyBorder="1" applyAlignment="1">
      <alignment horizontal="center" vertical="top"/>
    </xf>
    <xf numFmtId="14" fontId="3" fillId="3" borderId="14" xfId="0" applyNumberFormat="1" applyFont="1" applyFill="1" applyBorder="1" applyAlignment="1">
      <alignment horizontal="center" vertical="top"/>
    </xf>
    <xf numFmtId="14" fontId="3" fillId="3" borderId="3" xfId="0" applyNumberFormat="1" applyFont="1" applyFill="1" applyBorder="1" applyAlignment="1">
      <alignment horizontal="center" vertical="top" wrapText="1"/>
    </xf>
    <xf numFmtId="14" fontId="3" fillId="3" borderId="4" xfId="0" applyNumberFormat="1" applyFont="1" applyFill="1" applyBorder="1" applyAlignment="1">
      <alignment horizontal="center" vertical="top" wrapText="1"/>
    </xf>
    <xf numFmtId="14" fontId="2" fillId="0" borderId="9" xfId="0" applyNumberFormat="1" applyFont="1" applyBorder="1" applyAlignment="1">
      <alignment horizontal="center" vertical="top"/>
    </xf>
    <xf numFmtId="165" fontId="3" fillId="0" borderId="3" xfId="1" applyFont="1" applyBorder="1" applyAlignment="1" applyProtection="1">
      <alignment horizontal="center" vertical="top"/>
    </xf>
    <xf numFmtId="165" fontId="3" fillId="0" borderId="4" xfId="1" applyFont="1" applyBorder="1" applyAlignment="1" applyProtection="1">
      <alignment horizontal="center" vertical="top"/>
    </xf>
    <xf numFmtId="165" fontId="3" fillId="0" borderId="12" xfId="1" applyFont="1" applyBorder="1" applyAlignment="1" applyProtection="1">
      <alignment horizontal="center" vertical="top"/>
    </xf>
    <xf numFmtId="171" fontId="3" fillId="0" borderId="3" xfId="0" applyNumberFormat="1" applyFont="1" applyBorder="1" applyAlignment="1">
      <alignment horizontal="center" vertical="top"/>
    </xf>
    <xf numFmtId="171" fontId="3" fillId="0" borderId="4" xfId="0" applyNumberFormat="1" applyFont="1" applyBorder="1" applyAlignment="1">
      <alignment horizontal="center" vertical="top"/>
    </xf>
    <xf numFmtId="171" fontId="3" fillId="0" borderId="12" xfId="0" applyNumberFormat="1" applyFont="1" applyBorder="1" applyAlignment="1">
      <alignment horizontal="center" vertical="top"/>
    </xf>
    <xf numFmtId="0" fontId="2" fillId="3" borderId="1" xfId="0" applyFont="1" applyFill="1" applyBorder="1" applyAlignment="1">
      <alignment horizontal="center" vertical="top" wrapText="1"/>
    </xf>
    <xf numFmtId="0" fontId="3" fillId="10" borderId="1" xfId="0" applyFont="1" applyFill="1" applyBorder="1" applyAlignment="1">
      <alignment horizontal="center" vertical="center" wrapText="1"/>
    </xf>
    <xf numFmtId="0" fontId="3" fillId="0" borderId="0" xfId="7" applyFont="1" applyAlignment="1">
      <alignment horizontal="left" vertical="top" wrapText="1"/>
    </xf>
    <xf numFmtId="0" fontId="28" fillId="4" borderId="0" xfId="7" applyFont="1" applyFill="1" applyAlignment="1">
      <alignment horizontal="left" vertical="top"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7"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71" xfId="7" applyFont="1" applyFill="1" applyBorder="1" applyAlignment="1">
      <alignment horizontal="center" vertical="center" wrapText="1"/>
    </xf>
    <xf numFmtId="0" fontId="3" fillId="3" borderId="49" xfId="7" applyFont="1" applyFill="1" applyBorder="1" applyAlignment="1">
      <alignment horizontal="center" vertical="center" wrapText="1"/>
    </xf>
    <xf numFmtId="0" fontId="3" fillId="3" borderId="69" xfId="7" applyFont="1" applyFill="1" applyBorder="1" applyAlignment="1">
      <alignment horizontal="center" vertical="center"/>
    </xf>
    <xf numFmtId="0" fontId="3" fillId="3" borderId="70" xfId="7" applyFont="1" applyFill="1" applyBorder="1" applyAlignment="1">
      <alignment horizontal="center" vertical="center"/>
    </xf>
    <xf numFmtId="0" fontId="3" fillId="3" borderId="71" xfId="7" applyFont="1" applyFill="1" applyBorder="1" applyAlignment="1">
      <alignment horizontal="center" vertical="center"/>
    </xf>
    <xf numFmtId="0" fontId="2" fillId="4" borderId="58" xfId="0" applyFont="1" applyFill="1" applyBorder="1" applyAlignment="1">
      <alignment horizontal="left" vertical="top"/>
    </xf>
    <xf numFmtId="0" fontId="2" fillId="4" borderId="51" xfId="0" applyFont="1" applyFill="1" applyBorder="1" applyAlignment="1">
      <alignment horizontal="left" vertical="top"/>
    </xf>
    <xf numFmtId="0" fontId="3" fillId="0" borderId="38" xfId="0" applyFont="1" applyBorder="1" applyAlignment="1">
      <alignment horizontal="left" vertical="top"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0" borderId="38" xfId="0" applyFont="1" applyBorder="1" applyAlignment="1">
      <alignment horizontal="left" vertical="top"/>
    </xf>
    <xf numFmtId="0" fontId="3" fillId="0" borderId="15" xfId="0" applyFont="1" applyBorder="1" applyAlignment="1">
      <alignment horizontal="left" vertical="top" wrapText="1"/>
    </xf>
    <xf numFmtId="0" fontId="3" fillId="0" borderId="98" xfId="0" applyFont="1" applyBorder="1" applyAlignment="1">
      <alignment horizontal="left" vertical="top" wrapText="1"/>
    </xf>
    <xf numFmtId="0" fontId="3" fillId="4" borderId="38" xfId="0" applyFont="1" applyFill="1" applyBorder="1" applyAlignment="1">
      <alignment horizontal="left" vertical="top"/>
    </xf>
    <xf numFmtId="0" fontId="3" fillId="0" borderId="69" xfId="0" applyFont="1" applyBorder="1" applyAlignment="1">
      <alignment vertical="top" wrapText="1"/>
    </xf>
    <xf numFmtId="0" fontId="3" fillId="0" borderId="72" xfId="0" applyFont="1" applyBorder="1" applyAlignment="1">
      <alignment vertical="top" wrapText="1"/>
    </xf>
    <xf numFmtId="0" fontId="3" fillId="0" borderId="38" xfId="0" applyFont="1" applyBorder="1" applyAlignment="1">
      <alignment vertical="top" wrapText="1"/>
    </xf>
    <xf numFmtId="0" fontId="3" fillId="3" borderId="61"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62" xfId="0" applyFont="1" applyFill="1" applyBorder="1" applyAlignment="1">
      <alignment horizontal="center" vertical="center" wrapText="1"/>
    </xf>
    <xf numFmtId="14" fontId="2" fillId="0" borderId="0" xfId="0" applyNumberFormat="1" applyFont="1" applyAlignment="1">
      <alignment horizontal="center" vertical="top"/>
    </xf>
    <xf numFmtId="0" fontId="3" fillId="10" borderId="58" xfId="0" applyFont="1" applyFill="1" applyBorder="1" applyAlignment="1">
      <alignment horizontal="center" vertical="center"/>
    </xf>
    <xf numFmtId="0" fontId="3" fillId="10" borderId="51" xfId="0" applyFont="1" applyFill="1" applyBorder="1" applyAlignment="1">
      <alignment horizontal="center" vertical="center"/>
    </xf>
    <xf numFmtId="0" fontId="3" fillId="10" borderId="54" xfId="0" applyFont="1" applyFill="1" applyBorder="1" applyAlignment="1">
      <alignment horizontal="center" vertical="center"/>
    </xf>
    <xf numFmtId="0" fontId="3" fillId="3" borderId="26" xfId="7" applyFont="1" applyFill="1" applyBorder="1" applyAlignment="1">
      <alignment horizontal="center" vertical="center" wrapText="1"/>
    </xf>
    <xf numFmtId="0" fontId="3" fillId="3" borderId="41" xfId="7" applyFont="1" applyFill="1" applyBorder="1" applyAlignment="1">
      <alignment horizontal="center" vertical="center" wrapText="1"/>
    </xf>
    <xf numFmtId="0" fontId="3" fillId="3" borderId="83"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58"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64" xfId="0" applyFont="1" applyFill="1" applyBorder="1" applyAlignment="1">
      <alignment horizontal="right"/>
    </xf>
    <xf numFmtId="0" fontId="3" fillId="3" borderId="68" xfId="7" applyFont="1" applyFill="1" applyBorder="1" applyAlignment="1">
      <alignment horizontal="center" vertical="center" wrapText="1"/>
    </xf>
    <xf numFmtId="0" fontId="3" fillId="3" borderId="66" xfId="7" applyFont="1" applyFill="1" applyBorder="1" applyAlignment="1">
      <alignment horizontal="center" vertical="center" wrapText="1"/>
    </xf>
    <xf numFmtId="0" fontId="3" fillId="3" borderId="86" xfId="7" applyFont="1" applyFill="1" applyBorder="1" applyAlignment="1">
      <alignment horizontal="center" vertical="center" wrapText="1"/>
    </xf>
    <xf numFmtId="0" fontId="3" fillId="3" borderId="63" xfId="0" applyFont="1" applyFill="1" applyBorder="1" applyAlignment="1">
      <alignment horizontal="center" vertical="center" wrapText="1"/>
    </xf>
    <xf numFmtId="0" fontId="3" fillId="3" borderId="68" xfId="7" applyFont="1" applyFill="1" applyBorder="1" applyAlignment="1">
      <alignment horizontal="center" vertical="center"/>
    </xf>
    <xf numFmtId="0" fontId="3" fillId="3" borderId="66" xfId="7" applyFont="1" applyFill="1" applyBorder="1" applyAlignment="1">
      <alignment horizontal="center" vertical="center"/>
    </xf>
    <xf numFmtId="170" fontId="3" fillId="3" borderId="15" xfId="1" applyNumberFormat="1" applyFont="1" applyFill="1" applyBorder="1" applyAlignment="1" applyProtection="1">
      <alignment horizontal="right" vertical="top" wrapText="1"/>
    </xf>
    <xf numFmtId="0" fontId="0" fillId="3" borderId="18" xfId="0" applyFill="1" applyBorder="1" applyAlignment="1">
      <alignment horizontal="right" vertical="top" wrapText="1"/>
    </xf>
    <xf numFmtId="0" fontId="0" fillId="3" borderId="6" xfId="0" applyFill="1" applyBorder="1" applyAlignment="1">
      <alignment horizontal="right" vertical="top" wrapText="1"/>
    </xf>
    <xf numFmtId="0" fontId="0" fillId="3" borderId="8" xfId="0" applyFill="1" applyBorder="1" applyAlignment="1">
      <alignment horizontal="right" vertical="top" wrapText="1"/>
    </xf>
    <xf numFmtId="0" fontId="0" fillId="3" borderId="20" xfId="0" applyFill="1" applyBorder="1" applyAlignment="1">
      <alignment horizontal="right" vertical="top" wrapText="1"/>
    </xf>
    <xf numFmtId="0" fontId="0" fillId="3" borderId="84" xfId="0" applyFill="1" applyBorder="1" applyAlignment="1">
      <alignment horizontal="righ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0" fillId="0" borderId="12" xfId="0" applyBorder="1" applyAlignment="1">
      <alignment vertical="top" wrapText="1"/>
    </xf>
    <xf numFmtId="0" fontId="0" fillId="0" borderId="7" xfId="0" applyBorder="1" applyAlignment="1">
      <alignment horizontal="right" vertical="top" wrapText="1"/>
    </xf>
    <xf numFmtId="0" fontId="0" fillId="0" borderId="21" xfId="0" applyBorder="1" applyAlignment="1">
      <alignment horizontal="right" vertical="top" wrapText="1"/>
    </xf>
    <xf numFmtId="0" fontId="0" fillId="0" borderId="12" xfId="0" applyBorder="1" applyAlignment="1">
      <alignment horizontal="left" vertical="top" wrapText="1"/>
    </xf>
    <xf numFmtId="0" fontId="3" fillId="12" borderId="3" xfId="0" applyFont="1" applyFill="1" applyBorder="1" applyAlignment="1">
      <alignment horizontal="left" vertical="top" wrapText="1"/>
    </xf>
    <xf numFmtId="0" fontId="0" fillId="12" borderId="12" xfId="0" applyFill="1" applyBorder="1" applyAlignment="1">
      <alignment horizontal="left" vertical="top" wrapText="1"/>
    </xf>
    <xf numFmtId="0" fontId="3" fillId="3" borderId="5" xfId="0" applyFont="1" applyFill="1" applyBorder="1" applyAlignment="1">
      <alignment horizontal="center" vertical="top"/>
    </xf>
    <xf numFmtId="0" fontId="3" fillId="3" borderId="9" xfId="0" applyFont="1" applyFill="1" applyBorder="1" applyAlignment="1">
      <alignment horizontal="center" vertical="top"/>
    </xf>
    <xf numFmtId="0" fontId="3" fillId="3" borderId="10" xfId="0" applyFont="1" applyFill="1" applyBorder="1" applyAlignment="1">
      <alignment horizontal="center" vertical="top"/>
    </xf>
    <xf numFmtId="14" fontId="3" fillId="3" borderId="1" xfId="0" applyNumberFormat="1" applyFont="1" applyFill="1" applyBorder="1" applyAlignment="1">
      <alignment horizontal="center" vertical="top"/>
    </xf>
    <xf numFmtId="0" fontId="2" fillId="4" borderId="79" xfId="0" applyFont="1" applyFill="1" applyBorder="1" applyAlignment="1">
      <alignment horizontal="left" vertical="top"/>
    </xf>
    <xf numFmtId="0" fontId="2" fillId="4" borderId="30" xfId="0" applyFont="1" applyFill="1" applyBorder="1" applyAlignment="1">
      <alignment horizontal="left" vertical="top"/>
    </xf>
    <xf numFmtId="14" fontId="2" fillId="0" borderId="31" xfId="0" applyNumberFormat="1" applyFont="1" applyBorder="1" applyAlignment="1">
      <alignment horizontal="left" vertical="center" wrapText="1"/>
    </xf>
    <xf numFmtId="0" fontId="3" fillId="0" borderId="80" xfId="0" applyFont="1" applyBorder="1" applyAlignment="1">
      <alignment wrapText="1"/>
    </xf>
    <xf numFmtId="14" fontId="2" fillId="0" borderId="6" xfId="0" applyNumberFormat="1" applyFont="1" applyBorder="1" applyAlignment="1">
      <alignment horizontal="left" vertical="center" wrapText="1"/>
    </xf>
    <xf numFmtId="0" fontId="3" fillId="0" borderId="0" xfId="0" applyFont="1" applyAlignment="1">
      <alignment wrapText="1"/>
    </xf>
    <xf numFmtId="14" fontId="2" fillId="0" borderId="5" xfId="0" applyNumberFormat="1" applyFont="1" applyBorder="1" applyAlignment="1">
      <alignment horizontal="left" vertical="center" wrapText="1"/>
    </xf>
    <xf numFmtId="14" fontId="2" fillId="0" borderId="9" xfId="0" applyNumberFormat="1" applyFont="1" applyBorder="1" applyAlignment="1">
      <alignment horizontal="left" vertical="center" wrapText="1"/>
    </xf>
    <xf numFmtId="0" fontId="3" fillId="3" borderId="7" xfId="0" applyFont="1" applyFill="1" applyBorder="1" applyAlignment="1">
      <alignment horizontal="center" vertical="top" wrapText="1"/>
    </xf>
    <xf numFmtId="14" fontId="3" fillId="3" borderId="5" xfId="0" applyNumberFormat="1" applyFont="1" applyFill="1" applyBorder="1" applyAlignment="1">
      <alignment horizontal="center" vertical="top" wrapText="1"/>
    </xf>
    <xf numFmtId="0" fontId="3" fillId="3" borderId="15" xfId="0" applyFont="1" applyFill="1" applyBorder="1" applyAlignment="1">
      <alignment horizontal="center" vertical="top" wrapText="1"/>
    </xf>
    <xf numFmtId="0" fontId="3" fillId="0" borderId="5" xfId="0" applyFont="1" applyBorder="1" applyAlignment="1">
      <alignment horizontal="center" vertical="top" wrapText="1"/>
    </xf>
    <xf numFmtId="0" fontId="10" fillId="0" borderId="1" xfId="0" applyFont="1" applyBorder="1" applyAlignment="1">
      <alignment horizontal="center"/>
    </xf>
    <xf numFmtId="0" fontId="10" fillId="0" borderId="1" xfId="0" applyFont="1" applyBorder="1"/>
    <xf numFmtId="0" fontId="3" fillId="0" borderId="6" xfId="0" applyFont="1" applyBorder="1"/>
    <xf numFmtId="0" fontId="3" fillId="0" borderId="5" xfId="0" applyFont="1" applyBorder="1"/>
    <xf numFmtId="0" fontId="10" fillId="0" borderId="16" xfId="0" applyFont="1" applyBorder="1"/>
    <xf numFmtId="0" fontId="3" fillId="3" borderId="5" xfId="0" applyFont="1" applyFill="1" applyBorder="1" applyAlignment="1">
      <alignment horizontal="center" vertical="top" wrapText="1"/>
    </xf>
    <xf numFmtId="0" fontId="3" fillId="10" borderId="15" xfId="0" applyFont="1" applyFill="1" applyBorder="1" applyAlignment="1">
      <alignment horizontal="center" vertical="top" wrapText="1"/>
    </xf>
    <xf numFmtId="0" fontId="3" fillId="10" borderId="5" xfId="0" applyFont="1" applyFill="1" applyBorder="1" applyAlignment="1">
      <alignment horizontal="center" vertical="top" wrapText="1"/>
    </xf>
    <xf numFmtId="0" fontId="3" fillId="0" borderId="4" xfId="0" applyFont="1" applyBorder="1" applyAlignment="1">
      <alignment horizontal="center" vertical="top"/>
    </xf>
    <xf numFmtId="3" fontId="3" fillId="3" borderId="2" xfId="0" applyNumberFormat="1" applyFont="1" applyFill="1" applyBorder="1" applyAlignment="1">
      <alignment vertical="top" wrapText="1"/>
    </xf>
    <xf numFmtId="0" fontId="0" fillId="0" borderId="7" xfId="0" applyBorder="1" applyAlignment="1">
      <alignment vertical="top"/>
    </xf>
    <xf numFmtId="0" fontId="0" fillId="0" borderId="16" xfId="0" applyBorder="1" applyAlignment="1">
      <alignment vertical="top"/>
    </xf>
    <xf numFmtId="3" fontId="3" fillId="3" borderId="15" xfId="0" applyNumberFormat="1" applyFont="1" applyFill="1" applyBorder="1" applyAlignment="1">
      <alignment vertical="top" wrapText="1"/>
    </xf>
    <xf numFmtId="0" fontId="0" fillId="0" borderId="18" xfId="0" applyBorder="1" applyAlignment="1">
      <alignment vertical="top"/>
    </xf>
    <xf numFmtId="0" fontId="0" fillId="0" borderId="6" xfId="0" applyBorder="1" applyAlignment="1">
      <alignment vertical="top"/>
    </xf>
    <xf numFmtId="0" fontId="0" fillId="0" borderId="8" xfId="0" applyBorder="1" applyAlignment="1">
      <alignment vertical="top"/>
    </xf>
    <xf numFmtId="0" fontId="0" fillId="0" borderId="5" xfId="0" applyBorder="1" applyAlignment="1">
      <alignment vertical="top"/>
    </xf>
    <xf numFmtId="0" fontId="0" fillId="0" borderId="10" xfId="0" applyBorder="1" applyAlignment="1">
      <alignment vertical="top"/>
    </xf>
    <xf numFmtId="0" fontId="0" fillId="3" borderId="7" xfId="0" applyFill="1" applyBorder="1" applyAlignment="1">
      <alignment vertical="top"/>
    </xf>
    <xf numFmtId="0" fontId="0" fillId="3" borderId="16" xfId="0" applyFill="1" applyBorder="1" applyAlignment="1">
      <alignment vertical="top"/>
    </xf>
    <xf numFmtId="14" fontId="2" fillId="4" borderId="0" xfId="0" applyNumberFormat="1" applyFont="1" applyFill="1" applyAlignment="1">
      <alignment horizontal="center" vertical="top"/>
    </xf>
    <xf numFmtId="0" fontId="2" fillId="4" borderId="3" xfId="0" applyFont="1" applyFill="1" applyBorder="1" applyAlignment="1">
      <alignment horizontal="left" vertical="top"/>
    </xf>
    <xf numFmtId="0" fontId="2" fillId="4" borderId="4" xfId="0" applyFont="1" applyFill="1" applyBorder="1" applyAlignment="1">
      <alignment horizontal="left" vertical="top"/>
    </xf>
    <xf numFmtId="0" fontId="2" fillId="4" borderId="12" xfId="0" applyFont="1" applyFill="1" applyBorder="1" applyAlignment="1">
      <alignment horizontal="left" vertical="top"/>
    </xf>
    <xf numFmtId="0" fontId="2" fillId="0" borderId="1" xfId="0" applyFont="1" applyBorder="1" applyAlignment="1">
      <alignment horizontal="left" vertical="top"/>
    </xf>
    <xf numFmtId="0" fontId="3" fillId="4" borderId="3" xfId="0" applyFont="1" applyFill="1" applyBorder="1" applyAlignment="1">
      <alignment vertical="top"/>
    </xf>
    <xf numFmtId="0" fontId="0" fillId="0" borderId="4" xfId="0" applyBorder="1" applyAlignment="1">
      <alignment vertical="top"/>
    </xf>
    <xf numFmtId="0" fontId="0" fillId="0" borderId="12" xfId="0" applyBorder="1" applyAlignment="1">
      <alignment vertical="top"/>
    </xf>
    <xf numFmtId="0" fontId="3" fillId="3" borderId="69" xfId="0" applyFont="1" applyFill="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3" fillId="3" borderId="1" xfId="0" applyFont="1" applyFill="1" applyBorder="1" applyAlignment="1">
      <alignment horizontal="center" vertical="justify"/>
    </xf>
    <xf numFmtId="0" fontId="2" fillId="3" borderId="73" xfId="0" applyFont="1" applyFill="1" applyBorder="1" applyAlignment="1">
      <alignment horizontal="center"/>
    </xf>
    <xf numFmtId="0" fontId="2" fillId="3" borderId="74" xfId="0" applyFont="1" applyFill="1" applyBorder="1" applyAlignment="1">
      <alignment horizontal="center"/>
    </xf>
    <xf numFmtId="0" fontId="2" fillId="3" borderId="67" xfId="0" applyFont="1" applyFill="1" applyBorder="1" applyAlignment="1">
      <alignment horizontal="center"/>
    </xf>
    <xf numFmtId="0" fontId="2" fillId="3" borderId="37" xfId="0" applyFont="1" applyFill="1" applyBorder="1" applyAlignment="1">
      <alignment horizontal="center"/>
    </xf>
    <xf numFmtId="0" fontId="2" fillId="3" borderId="0" xfId="0" applyFont="1" applyFill="1" applyAlignment="1">
      <alignment horizontal="center"/>
    </xf>
    <xf numFmtId="0" fontId="2" fillId="3" borderId="8" xfId="0" applyFont="1" applyFill="1" applyBorder="1" applyAlignment="1">
      <alignment horizontal="center"/>
    </xf>
    <xf numFmtId="0" fontId="2" fillId="3" borderId="40"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3" fillId="3" borderId="1" xfId="0" applyFont="1" applyFill="1" applyBorder="1" applyAlignment="1">
      <alignment horizontal="center" vertical="top" wrapText="1"/>
    </xf>
    <xf numFmtId="0" fontId="1" fillId="3" borderId="10" xfId="0" applyFont="1" applyFill="1" applyBorder="1" applyAlignment="1">
      <alignment horizontal="center"/>
    </xf>
    <xf numFmtId="0" fontId="3" fillId="3" borderId="47" xfId="0" applyFont="1" applyFill="1" applyBorder="1" applyAlignment="1">
      <alignment horizontal="center" vertical="justify"/>
    </xf>
    <xf numFmtId="0" fontId="3" fillId="3" borderId="25" xfId="0" applyFont="1" applyFill="1" applyBorder="1" applyAlignment="1">
      <alignment horizontal="center" vertical="justify"/>
    </xf>
    <xf numFmtId="0" fontId="3" fillId="3" borderId="70" xfId="0" applyFont="1" applyFill="1" applyBorder="1" applyAlignment="1">
      <alignment horizontal="center" vertical="center"/>
    </xf>
    <xf numFmtId="0" fontId="1" fillId="0" borderId="72" xfId="0" applyFont="1" applyBorder="1" applyAlignment="1">
      <alignment horizontal="center" vertical="center"/>
    </xf>
  </cellXfs>
  <cellStyles count="10">
    <cellStyle name="Comma" xfId="1" builtinId="3"/>
    <cellStyle name="Comma 2" xfId="2" xr:uid="{00000000-0005-0000-0000-000001000000}"/>
    <cellStyle name="Comma_Forms I-IV_LHM" xfId="3" xr:uid="{00000000-0005-0000-0000-000002000000}"/>
    <cellStyle name="Comma_RBC 6 - 2nd Survey Life Insurance Liabilities SHS JY" xfId="4" xr:uid="{00000000-0005-0000-0000-000003000000}"/>
    <cellStyle name="Comma_RBC Survey Forms_SMI+MT" xfId="5" xr:uid="{00000000-0005-0000-0000-000004000000}"/>
    <cellStyle name="Currency" xfId="6" builtinId="4"/>
    <cellStyle name="Hyperlink" xfId="9" builtinId="8"/>
    <cellStyle name="Normal" xfId="0" builtinId="0"/>
    <cellStyle name="Normal 2" xfId="7" xr:uid="{00000000-0005-0000-0000-000008000000}"/>
    <cellStyle name="Percent" xfId="8"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27A8-15D9-42F5-A6A8-150AF981EED7}">
  <dimension ref="A1:L956"/>
  <sheetViews>
    <sheetView tabSelected="1" workbookViewId="0">
      <selection activeCell="D6" sqref="D6:K6"/>
    </sheetView>
  </sheetViews>
  <sheetFormatPr defaultRowHeight="12.5" x14ac:dyDescent="0.25"/>
  <cols>
    <col min="1" max="1" width="3.90625" customWidth="1"/>
    <col min="2" max="2" width="18" customWidth="1"/>
    <col min="3" max="3" width="10.08984375" customWidth="1"/>
    <col min="4" max="4" width="8.453125" customWidth="1"/>
    <col min="5" max="5" width="5.7265625" customWidth="1"/>
    <col min="6" max="6" width="17.7265625" customWidth="1"/>
    <col min="7" max="7" width="3.90625" customWidth="1"/>
    <col min="8" max="8" width="18.08984375" customWidth="1"/>
    <col min="9" max="9" width="6" customWidth="1"/>
    <col min="10" max="11" width="17.7265625" customWidth="1"/>
    <col min="12" max="12" width="5.26953125" customWidth="1"/>
  </cols>
  <sheetData>
    <row r="1" spans="1:12" x14ac:dyDescent="0.25">
      <c r="A1" s="734" t="s">
        <v>575</v>
      </c>
      <c r="B1" s="734"/>
      <c r="C1" s="735"/>
      <c r="D1" s="735"/>
      <c r="E1" s="735"/>
      <c r="F1" s="735"/>
      <c r="G1" s="735"/>
      <c r="H1" s="735"/>
      <c r="I1" s="735"/>
      <c r="J1" s="735"/>
      <c r="K1" s="735"/>
      <c r="L1" s="736"/>
    </row>
    <row r="2" spans="1:12" x14ac:dyDescent="0.25">
      <c r="A2" s="727"/>
      <c r="B2" s="809" t="s">
        <v>555</v>
      </c>
      <c r="C2" s="799"/>
      <c r="D2" s="799"/>
      <c r="E2" s="799"/>
      <c r="F2" s="799"/>
      <c r="G2" s="799"/>
      <c r="H2" s="799"/>
      <c r="I2" s="799"/>
      <c r="J2" s="799"/>
      <c r="K2" s="799"/>
      <c r="L2" s="738"/>
    </row>
    <row r="3" spans="1:12" ht="13" x14ac:dyDescent="0.25">
      <c r="A3" s="727"/>
      <c r="B3" s="739"/>
      <c r="C3" s="739"/>
      <c r="D3" s="739"/>
      <c r="E3" s="739"/>
      <c r="F3" s="739"/>
      <c r="G3" s="739"/>
      <c r="H3" s="739"/>
      <c r="I3" s="739"/>
      <c r="J3" s="739"/>
      <c r="K3" s="737"/>
      <c r="L3" s="726"/>
    </row>
    <row r="4" spans="1:12" ht="13" x14ac:dyDescent="0.25">
      <c r="A4" s="727"/>
      <c r="B4" s="810" t="s">
        <v>576</v>
      </c>
      <c r="C4" s="799"/>
      <c r="D4" s="799"/>
      <c r="E4" s="799"/>
      <c r="F4" s="799"/>
      <c r="G4" s="799"/>
      <c r="H4" s="799"/>
      <c r="I4" s="739"/>
      <c r="J4" s="739"/>
      <c r="K4" s="737"/>
      <c r="L4" s="726"/>
    </row>
    <row r="5" spans="1:12" ht="13" x14ac:dyDescent="0.25">
      <c r="A5" s="727"/>
      <c r="B5" s="739"/>
      <c r="C5" s="739"/>
      <c r="D5" s="739"/>
      <c r="E5" s="739"/>
      <c r="F5" s="739"/>
      <c r="G5" s="739"/>
      <c r="H5" s="739"/>
      <c r="I5" s="739"/>
      <c r="J5" s="739"/>
      <c r="K5" s="737"/>
      <c r="L5" s="726"/>
    </row>
    <row r="6" spans="1:12" ht="13" x14ac:dyDescent="0.25">
      <c r="A6" s="727"/>
      <c r="B6" s="740" t="s">
        <v>581</v>
      </c>
      <c r="C6" s="741"/>
      <c r="D6" s="811"/>
      <c r="E6" s="812"/>
      <c r="F6" s="812"/>
      <c r="G6" s="812"/>
      <c r="H6" s="812"/>
      <c r="I6" s="812"/>
      <c r="J6" s="812"/>
      <c r="K6" s="813"/>
      <c r="L6" s="726"/>
    </row>
    <row r="7" spans="1:12" ht="13" x14ac:dyDescent="0.25">
      <c r="A7" s="727"/>
      <c r="B7" s="741"/>
      <c r="C7" s="741"/>
      <c r="D7" s="742"/>
      <c r="E7" s="742"/>
      <c r="F7" s="742"/>
      <c r="G7" s="742"/>
      <c r="H7" s="742"/>
      <c r="I7" s="739"/>
      <c r="J7" s="739"/>
      <c r="K7" s="737"/>
      <c r="L7" s="726"/>
    </row>
    <row r="8" spans="1:12" ht="13" x14ac:dyDescent="0.25">
      <c r="A8" s="727"/>
      <c r="B8" s="741" t="s">
        <v>624</v>
      </c>
      <c r="C8" s="741"/>
      <c r="D8" s="811"/>
      <c r="E8" s="812"/>
      <c r="F8" s="812"/>
      <c r="G8" s="812"/>
      <c r="H8" s="812"/>
      <c r="I8" s="812"/>
      <c r="J8" s="812"/>
      <c r="K8" s="813"/>
      <c r="L8" s="726"/>
    </row>
    <row r="9" spans="1:12" ht="13" x14ac:dyDescent="0.25">
      <c r="A9" s="727"/>
      <c r="B9" s="741"/>
      <c r="C9" s="741"/>
      <c r="D9" s="742"/>
      <c r="E9" s="742"/>
      <c r="F9" s="742"/>
      <c r="G9" s="742"/>
      <c r="H9" s="742"/>
      <c r="I9" s="739"/>
      <c r="J9" s="739"/>
      <c r="K9" s="737"/>
      <c r="L9" s="726"/>
    </row>
    <row r="10" spans="1:12" ht="13" x14ac:dyDescent="0.25">
      <c r="A10" s="727"/>
      <c r="B10" s="741" t="s">
        <v>76</v>
      </c>
      <c r="C10" s="741"/>
      <c r="D10" s="814"/>
      <c r="E10" s="815"/>
      <c r="F10" s="815"/>
      <c r="G10" s="815"/>
      <c r="H10" s="815"/>
      <c r="I10" s="815"/>
      <c r="J10" s="815"/>
      <c r="K10" s="816"/>
      <c r="L10" s="726"/>
    </row>
    <row r="11" spans="1:12" ht="13" x14ac:dyDescent="0.25">
      <c r="A11" s="727"/>
      <c r="B11" s="741"/>
      <c r="C11" s="741"/>
      <c r="D11" s="742"/>
      <c r="E11" s="742"/>
      <c r="F11" s="742"/>
      <c r="G11" s="742"/>
      <c r="H11" s="742"/>
      <c r="I11" s="739"/>
      <c r="J11" s="739"/>
      <c r="K11" s="737"/>
      <c r="L11" s="726"/>
    </row>
    <row r="12" spans="1:12" ht="13" x14ac:dyDescent="0.25">
      <c r="A12" s="727"/>
      <c r="B12" s="741" t="s">
        <v>77</v>
      </c>
      <c r="C12" s="741"/>
      <c r="D12" s="817"/>
      <c r="E12" s="818"/>
      <c r="F12" s="818"/>
      <c r="G12" s="818"/>
      <c r="H12" s="818"/>
      <c r="I12" s="818"/>
      <c r="J12" s="818"/>
      <c r="K12" s="819"/>
      <c r="L12" s="726"/>
    </row>
    <row r="13" spans="1:12" ht="13" x14ac:dyDescent="0.25">
      <c r="A13" s="727"/>
      <c r="B13" s="741"/>
      <c r="C13" s="741"/>
      <c r="D13" s="742"/>
      <c r="E13" s="742"/>
      <c r="F13" s="742"/>
      <c r="G13" s="742"/>
      <c r="H13" s="742"/>
      <c r="I13" s="739"/>
      <c r="J13" s="739"/>
      <c r="K13" s="737"/>
      <c r="L13" s="726"/>
    </row>
    <row r="14" spans="1:12" ht="13" x14ac:dyDescent="0.25">
      <c r="A14" s="727"/>
      <c r="B14" s="741" t="s">
        <v>625</v>
      </c>
      <c r="C14" s="741"/>
      <c r="D14" s="817"/>
      <c r="E14" s="818"/>
      <c r="F14" s="818"/>
      <c r="G14" s="818"/>
      <c r="H14" s="818"/>
      <c r="I14" s="818"/>
      <c r="J14" s="818"/>
      <c r="K14" s="819"/>
      <c r="L14" s="726"/>
    </row>
    <row r="15" spans="1:12" ht="13" x14ac:dyDescent="0.25">
      <c r="A15" s="727"/>
      <c r="B15" s="741"/>
      <c r="C15" s="741"/>
      <c r="D15" s="742"/>
      <c r="E15" s="742"/>
      <c r="F15" s="742"/>
      <c r="G15" s="742"/>
      <c r="H15" s="742"/>
      <c r="I15" s="739"/>
      <c r="J15" s="739"/>
      <c r="K15" s="742"/>
      <c r="L15" s="726"/>
    </row>
    <row r="16" spans="1:12" ht="14.5" x14ac:dyDescent="0.25">
      <c r="A16" s="727"/>
      <c r="B16" s="728"/>
      <c r="C16" s="728"/>
      <c r="D16" s="728"/>
      <c r="E16" s="728"/>
      <c r="F16" s="728"/>
      <c r="G16" s="728"/>
      <c r="H16" s="728"/>
      <c r="I16" s="728"/>
      <c r="J16" s="728"/>
      <c r="K16" s="728"/>
      <c r="L16" s="726"/>
    </row>
    <row r="17" spans="1:12" ht="13" x14ac:dyDescent="0.3">
      <c r="A17" s="693"/>
      <c r="B17" s="694" t="s">
        <v>130</v>
      </c>
      <c r="C17" s="800"/>
      <c r="D17" s="801"/>
      <c r="E17" s="801"/>
      <c r="F17" s="801"/>
      <c r="G17" s="695"/>
      <c r="H17" s="694"/>
      <c r="I17" s="808"/>
      <c r="J17" s="807"/>
      <c r="K17" s="807"/>
      <c r="L17" s="696"/>
    </row>
    <row r="18" spans="1:12" x14ac:dyDescent="0.25">
      <c r="A18" s="693"/>
      <c r="B18" s="697"/>
      <c r="C18" s="698"/>
      <c r="D18" s="698"/>
      <c r="E18" s="698"/>
      <c r="F18" s="698"/>
      <c r="G18" s="698"/>
      <c r="H18" s="697"/>
      <c r="I18" s="699"/>
      <c r="J18" s="699"/>
      <c r="K18" s="698"/>
      <c r="L18" s="700"/>
    </row>
    <row r="19" spans="1:12" ht="13" x14ac:dyDescent="0.3">
      <c r="A19" s="693"/>
      <c r="B19" s="694" t="s">
        <v>133</v>
      </c>
      <c r="C19" s="800"/>
      <c r="D19" s="801"/>
      <c r="E19" s="801"/>
      <c r="F19" s="801"/>
      <c r="G19" s="695"/>
      <c r="H19" s="694"/>
      <c r="I19" s="808"/>
      <c r="J19" s="807"/>
      <c r="K19" s="807"/>
      <c r="L19" s="701"/>
    </row>
    <row r="20" spans="1:12" x14ac:dyDescent="0.25">
      <c r="A20" s="693"/>
      <c r="B20" s="702"/>
      <c r="C20" s="803" t="s">
        <v>580</v>
      </c>
      <c r="D20" s="804"/>
      <c r="E20" s="804"/>
      <c r="F20" s="804"/>
      <c r="G20" s="703"/>
      <c r="H20" s="702"/>
      <c r="I20" s="806"/>
      <c r="J20" s="807"/>
      <c r="K20" s="807"/>
      <c r="L20" s="704"/>
    </row>
    <row r="21" spans="1:12" ht="13" x14ac:dyDescent="0.3">
      <c r="A21" s="693"/>
      <c r="B21" s="694" t="s">
        <v>134</v>
      </c>
      <c r="C21" s="800"/>
      <c r="D21" s="801"/>
      <c r="E21" s="801"/>
      <c r="F21" s="801"/>
      <c r="G21" s="695"/>
      <c r="H21" s="694"/>
      <c r="I21" s="808"/>
      <c r="J21" s="807"/>
      <c r="K21" s="807"/>
      <c r="L21" s="696"/>
    </row>
    <row r="22" spans="1:12" x14ac:dyDescent="0.25">
      <c r="A22" s="693"/>
      <c r="B22" s="702"/>
      <c r="C22" s="697"/>
      <c r="D22" s="697"/>
      <c r="E22" s="697"/>
      <c r="F22" s="697"/>
      <c r="G22" s="697"/>
      <c r="H22" s="698"/>
      <c r="I22" s="699"/>
      <c r="J22" s="699"/>
      <c r="K22" s="698"/>
      <c r="L22" s="701"/>
    </row>
    <row r="23" spans="1:12" x14ac:dyDescent="0.25">
      <c r="A23" s="693"/>
      <c r="B23" s="702"/>
      <c r="C23" s="697"/>
      <c r="D23" s="697"/>
      <c r="E23" s="697"/>
      <c r="F23" s="697"/>
      <c r="G23" s="697"/>
      <c r="H23" s="698"/>
      <c r="I23" s="699"/>
      <c r="J23" s="699"/>
      <c r="K23" s="698"/>
      <c r="L23" s="701"/>
    </row>
    <row r="24" spans="1:12" x14ac:dyDescent="0.25">
      <c r="A24" s="693"/>
      <c r="B24" s="702"/>
      <c r="C24" s="697"/>
      <c r="D24" s="697"/>
      <c r="E24" s="697"/>
      <c r="F24" s="697"/>
      <c r="G24" s="697"/>
      <c r="H24" s="698"/>
      <c r="I24" s="699"/>
      <c r="J24" s="699"/>
      <c r="K24" s="698"/>
      <c r="L24" s="701"/>
    </row>
    <row r="25" spans="1:12" x14ac:dyDescent="0.25">
      <c r="A25" s="693"/>
      <c r="B25" s="702"/>
      <c r="C25" s="697"/>
      <c r="D25" s="697"/>
      <c r="E25" s="697"/>
      <c r="F25" s="697"/>
      <c r="G25" s="697"/>
      <c r="H25" s="698"/>
      <c r="I25" s="699"/>
      <c r="J25" s="699"/>
      <c r="K25" s="698"/>
      <c r="L25" s="701"/>
    </row>
    <row r="26" spans="1:12" ht="13" x14ac:dyDescent="0.3">
      <c r="A26" s="693"/>
      <c r="B26" s="694" t="s">
        <v>130</v>
      </c>
      <c r="C26" s="800"/>
      <c r="D26" s="801"/>
      <c r="E26" s="801"/>
      <c r="F26" s="801"/>
      <c r="G26" s="695"/>
      <c r="H26" s="694" t="s">
        <v>130</v>
      </c>
      <c r="I26" s="802"/>
      <c r="J26" s="801"/>
      <c r="K26" s="801"/>
      <c r="L26" s="696"/>
    </row>
    <row r="27" spans="1:12" x14ac:dyDescent="0.25">
      <c r="A27" s="693"/>
      <c r="B27" s="697"/>
      <c r="C27" s="698"/>
      <c r="D27" s="698"/>
      <c r="E27" s="698"/>
      <c r="F27" s="698"/>
      <c r="G27" s="698"/>
      <c r="H27" s="697"/>
      <c r="I27" s="699"/>
      <c r="J27" s="699"/>
      <c r="K27" s="698"/>
      <c r="L27" s="700"/>
    </row>
    <row r="28" spans="1:12" ht="13" x14ac:dyDescent="0.3">
      <c r="A28" s="693"/>
      <c r="B28" s="694" t="s">
        <v>133</v>
      </c>
      <c r="C28" s="800"/>
      <c r="D28" s="801"/>
      <c r="E28" s="801"/>
      <c r="F28" s="801"/>
      <c r="G28" s="695"/>
      <c r="H28" s="694" t="s">
        <v>133</v>
      </c>
      <c r="I28" s="802"/>
      <c r="J28" s="801"/>
      <c r="K28" s="801"/>
      <c r="L28" s="701"/>
    </row>
    <row r="29" spans="1:12" x14ac:dyDescent="0.25">
      <c r="A29" s="693"/>
      <c r="B29" s="702"/>
      <c r="C29" s="803" t="s">
        <v>577</v>
      </c>
      <c r="D29" s="804"/>
      <c r="E29" s="804"/>
      <c r="F29" s="804"/>
      <c r="G29" s="703"/>
      <c r="H29" s="702"/>
      <c r="I29" s="805" t="s">
        <v>578</v>
      </c>
      <c r="J29" s="804"/>
      <c r="K29" s="804"/>
      <c r="L29" s="704"/>
    </row>
    <row r="30" spans="1:12" ht="13" x14ac:dyDescent="0.3">
      <c r="A30" s="693"/>
      <c r="B30" s="694" t="s">
        <v>134</v>
      </c>
      <c r="C30" s="800"/>
      <c r="D30" s="801"/>
      <c r="E30" s="801"/>
      <c r="F30" s="801"/>
      <c r="G30" s="695"/>
      <c r="H30" s="694" t="s">
        <v>134</v>
      </c>
      <c r="I30" s="802"/>
      <c r="J30" s="801"/>
      <c r="K30" s="801"/>
      <c r="L30" s="696"/>
    </row>
    <row r="31" spans="1:12" x14ac:dyDescent="0.25">
      <c r="A31" s="693"/>
      <c r="B31" s="702"/>
      <c r="C31" s="697"/>
      <c r="D31" s="697"/>
      <c r="E31" s="697"/>
      <c r="F31" s="697"/>
      <c r="G31" s="697"/>
      <c r="H31" s="698"/>
      <c r="I31" s="699"/>
      <c r="J31" s="699"/>
      <c r="K31" s="698"/>
      <c r="L31" s="701"/>
    </row>
    <row r="32" spans="1:12" x14ac:dyDescent="0.25">
      <c r="A32" s="693"/>
      <c r="B32" s="702"/>
      <c r="C32" s="697"/>
      <c r="D32" s="697"/>
      <c r="E32" s="697"/>
      <c r="F32" s="697"/>
      <c r="G32" s="697"/>
      <c r="H32" s="698"/>
      <c r="I32" s="699"/>
      <c r="J32" s="699"/>
      <c r="K32" s="698"/>
      <c r="L32" s="701"/>
    </row>
    <row r="33" spans="1:12" x14ac:dyDescent="0.25">
      <c r="A33" s="693"/>
      <c r="B33" s="702"/>
      <c r="C33" s="697"/>
      <c r="D33" s="697"/>
      <c r="E33" s="697"/>
      <c r="F33" s="697"/>
      <c r="G33" s="697"/>
      <c r="H33" s="698"/>
      <c r="I33" s="699"/>
      <c r="J33" s="699"/>
      <c r="K33" s="698"/>
      <c r="L33" s="701"/>
    </row>
    <row r="34" spans="1:12" x14ac:dyDescent="0.25">
      <c r="A34" s="693"/>
      <c r="B34" s="702"/>
      <c r="C34" s="697"/>
      <c r="D34" s="697"/>
      <c r="E34" s="697"/>
      <c r="F34" s="697"/>
      <c r="G34" s="697"/>
      <c r="H34" s="698"/>
      <c r="I34" s="699"/>
      <c r="J34" s="699"/>
      <c r="K34" s="698"/>
      <c r="L34" s="701"/>
    </row>
    <row r="35" spans="1:12" ht="13" x14ac:dyDescent="0.3">
      <c r="A35" s="720"/>
      <c r="B35" s="721"/>
      <c r="C35" s="722"/>
      <c r="D35" s="722"/>
      <c r="E35" s="722"/>
      <c r="F35" s="722"/>
      <c r="G35" s="722"/>
      <c r="H35" s="721"/>
      <c r="I35" s="723"/>
      <c r="J35" s="723"/>
      <c r="K35" s="723"/>
      <c r="L35" s="724"/>
    </row>
    <row r="36" spans="1:12" ht="28" customHeight="1" x14ac:dyDescent="0.3">
      <c r="A36" s="725" t="s">
        <v>579</v>
      </c>
      <c r="B36" s="795" t="s">
        <v>622</v>
      </c>
      <c r="C36" s="796"/>
      <c r="D36" s="796"/>
      <c r="E36" s="796"/>
      <c r="F36" s="796"/>
      <c r="G36" s="796"/>
      <c r="H36" s="796"/>
      <c r="I36" s="796"/>
      <c r="J36" s="796"/>
      <c r="K36" s="796"/>
      <c r="L36" s="724"/>
    </row>
    <row r="37" spans="1:12" ht="28.5" customHeight="1" x14ac:dyDescent="0.25">
      <c r="A37" s="725" t="s">
        <v>579</v>
      </c>
      <c r="B37" s="795" t="s">
        <v>621</v>
      </c>
      <c r="C37" s="797"/>
      <c r="D37" s="797"/>
      <c r="E37" s="797"/>
      <c r="F37" s="797"/>
      <c r="G37" s="797"/>
      <c r="H37" s="797"/>
      <c r="I37" s="797"/>
      <c r="J37" s="797"/>
      <c r="K37" s="797"/>
      <c r="L37" s="726"/>
    </row>
    <row r="38" spans="1:12" ht="14.5" x14ac:dyDescent="0.25">
      <c r="A38" s="727"/>
      <c r="B38" s="798"/>
      <c r="C38" s="799"/>
      <c r="D38" s="799"/>
      <c r="E38" s="799"/>
      <c r="F38" s="799"/>
      <c r="G38" s="799"/>
      <c r="H38" s="799"/>
      <c r="I38" s="799"/>
      <c r="J38" s="799"/>
      <c r="K38" s="799"/>
      <c r="L38" s="726"/>
    </row>
    <row r="39" spans="1:12" ht="13" x14ac:dyDescent="0.25">
      <c r="A39" s="729"/>
      <c r="B39" s="730"/>
      <c r="C39" s="730"/>
      <c r="D39" s="731"/>
      <c r="E39" s="731"/>
      <c r="F39" s="731"/>
      <c r="G39" s="731"/>
      <c r="H39" s="731"/>
      <c r="I39" s="732"/>
      <c r="J39" s="732"/>
      <c r="K39" s="731"/>
      <c r="L39" s="733"/>
    </row>
    <row r="40" spans="1:12" ht="13" x14ac:dyDescent="0.25">
      <c r="A40" s="705"/>
      <c r="B40" s="706"/>
      <c r="C40" s="706"/>
      <c r="D40" s="707"/>
      <c r="E40" s="707"/>
      <c r="F40" s="707"/>
      <c r="G40" s="707"/>
      <c r="H40" s="707"/>
      <c r="I40" s="691"/>
      <c r="J40" s="691"/>
      <c r="K40" s="692"/>
      <c r="L40" s="691"/>
    </row>
    <row r="41" spans="1:12" ht="14" customHeight="1" x14ac:dyDescent="0.25">
      <c r="A41" s="691"/>
      <c r="B41" s="719"/>
      <c r="C41" s="719"/>
      <c r="D41" s="719"/>
      <c r="E41" s="719"/>
      <c r="F41" s="719"/>
      <c r="G41" s="719"/>
      <c r="H41" s="719"/>
      <c r="I41" s="719"/>
      <c r="J41" s="719"/>
      <c r="K41" s="719"/>
      <c r="L41" s="691"/>
    </row>
    <row r="42" spans="1:12" x14ac:dyDescent="0.25">
      <c r="A42" s="691"/>
      <c r="B42" s="690"/>
      <c r="C42" s="690"/>
      <c r="D42" s="690"/>
      <c r="E42" s="690"/>
      <c r="F42" s="690"/>
      <c r="G42" s="690"/>
      <c r="H42" s="690"/>
      <c r="I42" s="691"/>
      <c r="J42" s="691"/>
      <c r="K42" s="691"/>
      <c r="L42" s="691"/>
    </row>
    <row r="43" spans="1:12" x14ac:dyDescent="0.25">
      <c r="A43" s="691"/>
      <c r="B43" s="705"/>
      <c r="C43" s="705"/>
      <c r="D43" s="705"/>
      <c r="E43" s="705"/>
      <c r="F43" s="691"/>
      <c r="G43" s="691"/>
      <c r="H43" s="691"/>
      <c r="I43" s="691"/>
      <c r="J43" s="691"/>
      <c r="K43" s="691"/>
      <c r="L43" s="691"/>
    </row>
    <row r="44" spans="1:12" x14ac:dyDescent="0.25">
      <c r="A44" s="691"/>
      <c r="B44" s="705"/>
      <c r="C44" s="705"/>
      <c r="D44" s="705"/>
      <c r="E44" s="705"/>
      <c r="F44" s="691"/>
      <c r="G44" s="691"/>
      <c r="H44" s="691"/>
      <c r="I44" s="691"/>
      <c r="J44" s="691"/>
      <c r="K44" s="691"/>
      <c r="L44" s="691"/>
    </row>
    <row r="45" spans="1:12" x14ac:dyDescent="0.25">
      <c r="A45" s="691"/>
      <c r="B45" s="705"/>
      <c r="C45" s="705"/>
      <c r="D45" s="705"/>
      <c r="E45" s="705"/>
      <c r="F45" s="691"/>
      <c r="G45" s="691"/>
      <c r="H45" s="691"/>
      <c r="I45" s="691"/>
      <c r="J45" s="691"/>
      <c r="K45" s="691"/>
      <c r="L45" s="691"/>
    </row>
    <row r="46" spans="1:12" x14ac:dyDescent="0.25">
      <c r="A46" s="691"/>
      <c r="B46" s="705"/>
      <c r="C46" s="705"/>
      <c r="D46" s="705"/>
      <c r="E46" s="705"/>
      <c r="F46" s="691"/>
      <c r="G46" s="691"/>
      <c r="H46" s="691"/>
      <c r="I46" s="691"/>
      <c r="J46" s="691"/>
      <c r="K46" s="691"/>
      <c r="L46" s="691"/>
    </row>
    <row r="47" spans="1:12" x14ac:dyDescent="0.25">
      <c r="A47" s="691"/>
      <c r="B47" s="705"/>
      <c r="C47" s="705"/>
      <c r="D47" s="705"/>
      <c r="E47" s="705"/>
      <c r="F47" s="691"/>
      <c r="G47" s="691"/>
      <c r="H47" s="691"/>
      <c r="I47" s="691"/>
      <c r="J47" s="691"/>
      <c r="K47" s="691"/>
      <c r="L47" s="691"/>
    </row>
    <row r="48" spans="1:12" x14ac:dyDescent="0.25">
      <c r="A48" s="691"/>
      <c r="B48" s="705"/>
      <c r="C48" s="705"/>
      <c r="D48" s="705"/>
      <c r="E48" s="705"/>
      <c r="F48" s="691"/>
      <c r="G48" s="691"/>
      <c r="H48" s="691"/>
      <c r="I48" s="691"/>
      <c r="J48" s="691"/>
      <c r="K48" s="691"/>
      <c r="L48" s="691"/>
    </row>
    <row r="49" spans="1:12" x14ac:dyDescent="0.25">
      <c r="A49" s="691"/>
      <c r="B49" s="705"/>
      <c r="C49" s="705"/>
      <c r="D49" s="705"/>
      <c r="E49" s="705"/>
      <c r="F49" s="691"/>
      <c r="G49" s="691"/>
      <c r="H49" s="691"/>
      <c r="I49" s="691"/>
      <c r="J49" s="691"/>
      <c r="K49" s="691"/>
      <c r="L49" s="691"/>
    </row>
    <row r="50" spans="1:12" x14ac:dyDescent="0.25">
      <c r="A50" s="691"/>
      <c r="B50" s="705"/>
      <c r="C50" s="705"/>
      <c r="D50" s="705"/>
      <c r="E50" s="705"/>
      <c r="F50" s="691"/>
      <c r="G50" s="691"/>
      <c r="H50" s="691"/>
      <c r="I50" s="691"/>
      <c r="J50" s="691"/>
      <c r="K50" s="691"/>
      <c r="L50" s="691"/>
    </row>
    <row r="51" spans="1:12" x14ac:dyDescent="0.25">
      <c r="A51" s="691"/>
      <c r="B51" s="705"/>
      <c r="C51" s="705"/>
      <c r="D51" s="705"/>
      <c r="E51" s="705"/>
      <c r="F51" s="691"/>
      <c r="G51" s="691"/>
      <c r="H51" s="691"/>
      <c r="I51" s="691"/>
      <c r="J51" s="691"/>
      <c r="K51" s="691"/>
      <c r="L51" s="691"/>
    </row>
    <row r="52" spans="1:12" x14ac:dyDescent="0.25">
      <c r="A52" s="691"/>
      <c r="B52" s="705"/>
      <c r="C52" s="705"/>
      <c r="D52" s="705"/>
      <c r="E52" s="705"/>
      <c r="F52" s="691"/>
      <c r="G52" s="691"/>
      <c r="H52" s="691"/>
      <c r="I52" s="691"/>
      <c r="J52" s="691"/>
      <c r="K52" s="691"/>
      <c r="L52" s="691"/>
    </row>
    <row r="53" spans="1:12" x14ac:dyDescent="0.25">
      <c r="A53" s="691"/>
      <c r="B53" s="705"/>
      <c r="C53" s="705"/>
      <c r="D53" s="705"/>
      <c r="E53" s="705"/>
      <c r="F53" s="691"/>
      <c r="G53" s="691"/>
      <c r="H53" s="691"/>
      <c r="I53" s="691"/>
      <c r="J53" s="691"/>
      <c r="K53" s="691"/>
      <c r="L53" s="691"/>
    </row>
    <row r="54" spans="1:12" x14ac:dyDescent="0.25">
      <c r="A54" s="691"/>
      <c r="B54" s="705"/>
      <c r="C54" s="705"/>
      <c r="D54" s="705"/>
      <c r="E54" s="705"/>
      <c r="F54" s="691"/>
      <c r="G54" s="691"/>
      <c r="H54" s="691"/>
      <c r="I54" s="691"/>
      <c r="J54" s="691"/>
      <c r="K54" s="691"/>
      <c r="L54" s="691"/>
    </row>
    <row r="55" spans="1:12" x14ac:dyDescent="0.25">
      <c r="A55" s="691"/>
      <c r="B55" s="705"/>
      <c r="C55" s="705"/>
      <c r="D55" s="705"/>
      <c r="E55" s="705"/>
      <c r="F55" s="691"/>
      <c r="G55" s="691"/>
      <c r="H55" s="691"/>
      <c r="I55" s="691"/>
      <c r="J55" s="691"/>
      <c r="K55" s="691"/>
      <c r="L55" s="691"/>
    </row>
    <row r="56" spans="1:12" x14ac:dyDescent="0.25">
      <c r="A56" s="691"/>
      <c r="B56" s="705"/>
      <c r="C56" s="705"/>
      <c r="D56" s="705"/>
      <c r="E56" s="705"/>
      <c r="F56" s="691"/>
      <c r="G56" s="691"/>
      <c r="H56" s="691"/>
      <c r="I56" s="691"/>
      <c r="J56" s="691"/>
      <c r="K56" s="691"/>
      <c r="L56" s="691"/>
    </row>
    <row r="57" spans="1:12" x14ac:dyDescent="0.25">
      <c r="A57" s="691"/>
      <c r="B57" s="705"/>
      <c r="C57" s="705"/>
      <c r="D57" s="705"/>
      <c r="E57" s="705"/>
      <c r="F57" s="691"/>
      <c r="G57" s="691"/>
      <c r="H57" s="691"/>
      <c r="I57" s="691"/>
      <c r="J57" s="691"/>
      <c r="K57" s="691"/>
      <c r="L57" s="691"/>
    </row>
    <row r="58" spans="1:12" x14ac:dyDescent="0.25">
      <c r="A58" s="691"/>
      <c r="B58" s="705"/>
      <c r="C58" s="705"/>
      <c r="D58" s="705"/>
      <c r="E58" s="705"/>
      <c r="F58" s="691"/>
      <c r="G58" s="691"/>
      <c r="H58" s="691"/>
      <c r="I58" s="691"/>
      <c r="J58" s="691"/>
      <c r="K58" s="691"/>
      <c r="L58" s="691"/>
    </row>
    <row r="59" spans="1:12" x14ac:dyDescent="0.25">
      <c r="A59" s="691"/>
      <c r="B59" s="705"/>
      <c r="C59" s="705"/>
      <c r="D59" s="705"/>
      <c r="E59" s="705"/>
      <c r="F59" s="691"/>
      <c r="G59" s="691"/>
      <c r="H59" s="691"/>
      <c r="I59" s="691"/>
      <c r="J59" s="691"/>
      <c r="K59" s="691"/>
      <c r="L59" s="691"/>
    </row>
    <row r="60" spans="1:12" x14ac:dyDescent="0.25">
      <c r="A60" s="691"/>
      <c r="B60" s="705"/>
      <c r="C60" s="705"/>
      <c r="D60" s="705"/>
      <c r="E60" s="705"/>
      <c r="F60" s="691"/>
      <c r="G60" s="691"/>
      <c r="H60" s="691"/>
      <c r="I60" s="691"/>
      <c r="J60" s="691"/>
      <c r="K60" s="691"/>
      <c r="L60" s="691"/>
    </row>
    <row r="61" spans="1:12" x14ac:dyDescent="0.25">
      <c r="A61" s="691"/>
      <c r="B61" s="705"/>
      <c r="C61" s="705"/>
      <c r="D61" s="705"/>
      <c r="E61" s="705"/>
      <c r="F61" s="691"/>
      <c r="G61" s="691"/>
      <c r="H61" s="691"/>
      <c r="I61" s="691"/>
      <c r="J61" s="691"/>
      <c r="K61" s="691"/>
      <c r="L61" s="691"/>
    </row>
    <row r="62" spans="1:12" x14ac:dyDescent="0.25">
      <c r="A62" s="691"/>
      <c r="B62" s="705"/>
      <c r="C62" s="705"/>
      <c r="D62" s="705"/>
      <c r="E62" s="705"/>
      <c r="F62" s="691"/>
      <c r="G62" s="691"/>
      <c r="H62" s="691"/>
      <c r="I62" s="691"/>
      <c r="J62" s="691"/>
      <c r="K62" s="691"/>
      <c r="L62" s="691"/>
    </row>
    <row r="63" spans="1:12" x14ac:dyDescent="0.25">
      <c r="A63" s="691"/>
      <c r="B63" s="705"/>
      <c r="C63" s="705"/>
      <c r="D63" s="705"/>
      <c r="E63" s="705"/>
      <c r="F63" s="691"/>
      <c r="G63" s="691"/>
      <c r="H63" s="691"/>
      <c r="I63" s="691"/>
      <c r="J63" s="691"/>
      <c r="K63" s="691"/>
      <c r="L63" s="691"/>
    </row>
    <row r="64" spans="1:12" x14ac:dyDescent="0.25">
      <c r="A64" s="691"/>
      <c r="B64" s="691"/>
      <c r="C64" s="691"/>
      <c r="D64" s="691"/>
      <c r="E64" s="691"/>
      <c r="F64" s="691"/>
      <c r="G64" s="691"/>
      <c r="H64" s="691"/>
      <c r="I64" s="691"/>
      <c r="J64" s="691"/>
      <c r="K64" s="691"/>
      <c r="L64" s="691"/>
    </row>
    <row r="65" spans="1:12" x14ac:dyDescent="0.25">
      <c r="A65" s="691"/>
      <c r="B65" s="691"/>
      <c r="C65" s="691"/>
      <c r="D65" s="691"/>
      <c r="E65" s="691"/>
      <c r="F65" s="691"/>
      <c r="G65" s="691"/>
      <c r="H65" s="691"/>
      <c r="I65" s="691"/>
      <c r="J65" s="691"/>
      <c r="K65" s="691"/>
      <c r="L65" s="691"/>
    </row>
    <row r="66" spans="1:12" x14ac:dyDescent="0.25">
      <c r="A66" s="691"/>
      <c r="B66" s="691"/>
      <c r="C66" s="691"/>
      <c r="D66" s="691"/>
      <c r="E66" s="691"/>
      <c r="F66" s="691"/>
      <c r="G66" s="691"/>
      <c r="H66" s="691"/>
      <c r="I66" s="691"/>
      <c r="J66" s="691"/>
      <c r="K66" s="691"/>
      <c r="L66" s="691"/>
    </row>
    <row r="67" spans="1:12" x14ac:dyDescent="0.25">
      <c r="A67" s="691"/>
      <c r="B67" s="691"/>
      <c r="C67" s="691"/>
      <c r="D67" s="691"/>
      <c r="E67" s="691"/>
      <c r="F67" s="691"/>
      <c r="G67" s="691"/>
      <c r="H67" s="691"/>
      <c r="I67" s="691"/>
      <c r="J67" s="691"/>
      <c r="K67" s="691"/>
      <c r="L67" s="691"/>
    </row>
    <row r="68" spans="1:12" x14ac:dyDescent="0.25">
      <c r="A68" s="691"/>
      <c r="B68" s="691"/>
      <c r="C68" s="691"/>
      <c r="D68" s="691"/>
      <c r="E68" s="691"/>
      <c r="F68" s="691"/>
      <c r="G68" s="691"/>
      <c r="H68" s="691"/>
      <c r="I68" s="691"/>
      <c r="J68" s="691"/>
      <c r="K68" s="691"/>
      <c r="L68" s="691"/>
    </row>
    <row r="69" spans="1:12" x14ac:dyDescent="0.25">
      <c r="A69" s="691"/>
      <c r="B69" s="691"/>
      <c r="C69" s="691"/>
      <c r="D69" s="691"/>
      <c r="E69" s="691"/>
      <c r="F69" s="691"/>
      <c r="G69" s="691"/>
      <c r="H69" s="691"/>
      <c r="I69" s="691"/>
      <c r="J69" s="691"/>
      <c r="K69" s="691"/>
      <c r="L69" s="691"/>
    </row>
    <row r="70" spans="1:12" x14ac:dyDescent="0.25">
      <c r="A70" s="691"/>
      <c r="B70" s="691"/>
      <c r="C70" s="691"/>
      <c r="D70" s="691"/>
      <c r="E70" s="691"/>
      <c r="F70" s="691"/>
      <c r="G70" s="691"/>
      <c r="H70" s="691"/>
      <c r="I70" s="691"/>
      <c r="J70" s="691"/>
      <c r="K70" s="691"/>
      <c r="L70" s="691"/>
    </row>
    <row r="71" spans="1:12" x14ac:dyDescent="0.25">
      <c r="A71" s="691"/>
      <c r="B71" s="691"/>
      <c r="C71" s="691"/>
      <c r="D71" s="691"/>
      <c r="E71" s="691"/>
      <c r="F71" s="691"/>
      <c r="G71" s="691"/>
      <c r="H71" s="691"/>
      <c r="I71" s="691"/>
      <c r="J71" s="691"/>
      <c r="K71" s="691"/>
      <c r="L71" s="691"/>
    </row>
    <row r="72" spans="1:12" x14ac:dyDescent="0.25">
      <c r="A72" s="691"/>
      <c r="B72" s="691"/>
      <c r="C72" s="691"/>
      <c r="D72" s="691"/>
      <c r="E72" s="691"/>
      <c r="F72" s="691"/>
      <c r="G72" s="691"/>
      <c r="H72" s="691"/>
      <c r="I72" s="691"/>
      <c r="J72" s="691"/>
      <c r="K72" s="691"/>
      <c r="L72" s="691"/>
    </row>
    <row r="73" spans="1:12" x14ac:dyDescent="0.25">
      <c r="A73" s="691"/>
      <c r="B73" s="691"/>
      <c r="C73" s="691"/>
      <c r="D73" s="691"/>
      <c r="E73" s="691"/>
      <c r="F73" s="691"/>
      <c r="G73" s="691"/>
      <c r="H73" s="691"/>
      <c r="I73" s="691"/>
      <c r="J73" s="691"/>
      <c r="K73" s="691"/>
      <c r="L73" s="691"/>
    </row>
    <row r="74" spans="1:12" x14ac:dyDescent="0.25">
      <c r="A74" s="691"/>
      <c r="B74" s="691"/>
      <c r="C74" s="691"/>
      <c r="D74" s="691"/>
      <c r="E74" s="691"/>
      <c r="F74" s="691"/>
      <c r="G74" s="691"/>
      <c r="H74" s="691"/>
      <c r="I74" s="691"/>
      <c r="J74" s="691"/>
      <c r="K74" s="691"/>
      <c r="L74" s="691"/>
    </row>
    <row r="75" spans="1:12" x14ac:dyDescent="0.25">
      <c r="A75" s="691"/>
      <c r="B75" s="691"/>
      <c r="C75" s="691"/>
      <c r="D75" s="691"/>
      <c r="E75" s="691"/>
      <c r="F75" s="691"/>
      <c r="G75" s="691"/>
      <c r="H75" s="691"/>
      <c r="I75" s="691"/>
      <c r="J75" s="691"/>
      <c r="K75" s="691"/>
      <c r="L75" s="691"/>
    </row>
    <row r="76" spans="1:12" x14ac:dyDescent="0.25">
      <c r="A76" s="691"/>
      <c r="B76" s="691"/>
      <c r="C76" s="691"/>
      <c r="D76" s="691"/>
      <c r="E76" s="691"/>
      <c r="F76" s="691"/>
      <c r="G76" s="691"/>
      <c r="H76" s="691"/>
      <c r="I76" s="691"/>
      <c r="J76" s="691"/>
      <c r="K76" s="691"/>
      <c r="L76" s="691"/>
    </row>
    <row r="77" spans="1:12" x14ac:dyDescent="0.25">
      <c r="A77" s="691"/>
      <c r="B77" s="691"/>
      <c r="C77" s="691"/>
      <c r="D77" s="691"/>
      <c r="E77" s="691"/>
      <c r="F77" s="691"/>
      <c r="G77" s="691"/>
      <c r="H77" s="691"/>
      <c r="I77" s="691"/>
      <c r="J77" s="691"/>
      <c r="K77" s="691"/>
      <c r="L77" s="691"/>
    </row>
    <row r="78" spans="1:12" x14ac:dyDescent="0.25">
      <c r="A78" s="691"/>
      <c r="B78" s="691"/>
      <c r="C78" s="691"/>
      <c r="D78" s="691"/>
      <c r="E78" s="691"/>
      <c r="F78" s="691"/>
      <c r="G78" s="691"/>
      <c r="H78" s="691"/>
      <c r="I78" s="691"/>
      <c r="J78" s="691"/>
      <c r="K78" s="691"/>
      <c r="L78" s="691"/>
    </row>
    <row r="79" spans="1:12" x14ac:dyDescent="0.25">
      <c r="A79" s="691"/>
      <c r="B79" s="691"/>
      <c r="C79" s="691"/>
      <c r="D79" s="691"/>
      <c r="E79" s="691"/>
      <c r="F79" s="691"/>
      <c r="G79" s="691"/>
      <c r="H79" s="691"/>
      <c r="I79" s="691"/>
      <c r="J79" s="691"/>
      <c r="K79" s="691"/>
      <c r="L79" s="691"/>
    </row>
    <row r="80" spans="1:12" x14ac:dyDescent="0.25">
      <c r="A80" s="691"/>
      <c r="B80" s="691"/>
      <c r="C80" s="691"/>
      <c r="D80" s="691"/>
      <c r="E80" s="691"/>
      <c r="F80" s="691"/>
      <c r="G80" s="691"/>
      <c r="H80" s="691"/>
      <c r="I80" s="691"/>
      <c r="J80" s="691"/>
      <c r="K80" s="691"/>
      <c r="L80" s="691"/>
    </row>
    <row r="81" spans="1:12" x14ac:dyDescent="0.25">
      <c r="A81" s="691"/>
      <c r="B81" s="691"/>
      <c r="C81" s="691"/>
      <c r="D81" s="691"/>
      <c r="E81" s="691"/>
      <c r="F81" s="691"/>
      <c r="G81" s="691"/>
      <c r="H81" s="691"/>
      <c r="I81" s="691"/>
      <c r="J81" s="691"/>
      <c r="K81" s="691"/>
      <c r="L81" s="691"/>
    </row>
    <row r="82" spans="1:12" x14ac:dyDescent="0.25">
      <c r="A82" s="691"/>
      <c r="B82" s="691"/>
      <c r="C82" s="691"/>
      <c r="D82" s="691"/>
      <c r="E82" s="691"/>
      <c r="F82" s="691"/>
      <c r="G82" s="691"/>
      <c r="H82" s="691"/>
      <c r="I82" s="691"/>
      <c r="J82" s="691"/>
      <c r="K82" s="691"/>
      <c r="L82" s="691"/>
    </row>
    <row r="83" spans="1:12" x14ac:dyDescent="0.25">
      <c r="A83" s="691"/>
      <c r="B83" s="691"/>
      <c r="C83" s="691"/>
      <c r="D83" s="691"/>
      <c r="E83" s="691"/>
      <c r="F83" s="691"/>
      <c r="G83" s="691"/>
      <c r="H83" s="691"/>
      <c r="I83" s="691"/>
      <c r="J83" s="691"/>
      <c r="K83" s="691"/>
      <c r="L83" s="691"/>
    </row>
    <row r="84" spans="1:12" x14ac:dyDescent="0.25">
      <c r="A84" s="691"/>
      <c r="B84" s="691"/>
      <c r="C84" s="691"/>
      <c r="D84" s="691"/>
      <c r="E84" s="691"/>
      <c r="F84" s="691"/>
      <c r="G84" s="691"/>
      <c r="H84" s="691"/>
      <c r="I84" s="691"/>
      <c r="J84" s="691"/>
      <c r="K84" s="691"/>
      <c r="L84" s="691"/>
    </row>
    <row r="85" spans="1:12" x14ac:dyDescent="0.25">
      <c r="A85" s="691"/>
      <c r="B85" s="691"/>
      <c r="C85" s="691"/>
      <c r="D85" s="691"/>
      <c r="E85" s="691"/>
      <c r="F85" s="691"/>
      <c r="G85" s="691"/>
      <c r="H85" s="691"/>
      <c r="I85" s="691"/>
      <c r="J85" s="691"/>
      <c r="K85" s="691"/>
      <c r="L85" s="691"/>
    </row>
    <row r="86" spans="1:12" x14ac:dyDescent="0.25">
      <c r="A86" s="691"/>
      <c r="B86" s="691"/>
      <c r="C86" s="691"/>
      <c r="D86" s="691"/>
      <c r="E86" s="691"/>
      <c r="F86" s="691"/>
      <c r="G86" s="691"/>
      <c r="H86" s="691"/>
      <c r="I86" s="691"/>
      <c r="J86" s="691"/>
      <c r="K86" s="691"/>
      <c r="L86" s="691"/>
    </row>
    <row r="87" spans="1:12" x14ac:dyDescent="0.25">
      <c r="A87" s="691"/>
      <c r="B87" s="691"/>
      <c r="C87" s="691"/>
      <c r="D87" s="691"/>
      <c r="E87" s="691"/>
      <c r="F87" s="691"/>
      <c r="G87" s="691"/>
      <c r="H87" s="691"/>
      <c r="I87" s="691"/>
      <c r="J87" s="691"/>
      <c r="K87" s="691"/>
      <c r="L87" s="691"/>
    </row>
    <row r="88" spans="1:12" x14ac:dyDescent="0.25">
      <c r="A88" s="691"/>
      <c r="B88" s="691"/>
      <c r="C88" s="691"/>
      <c r="D88" s="691"/>
      <c r="E88" s="691"/>
      <c r="F88" s="691"/>
      <c r="G88" s="691"/>
      <c r="H88" s="691"/>
      <c r="I88" s="691"/>
      <c r="J88" s="691"/>
      <c r="K88" s="691"/>
      <c r="L88" s="691"/>
    </row>
    <row r="89" spans="1:12" x14ac:dyDescent="0.25">
      <c r="A89" s="691"/>
      <c r="B89" s="691"/>
      <c r="C89" s="691"/>
      <c r="D89" s="691"/>
      <c r="E89" s="691"/>
      <c r="F89" s="691"/>
      <c r="G89" s="691"/>
      <c r="H89" s="691"/>
      <c r="I89" s="691"/>
      <c r="J89" s="691"/>
      <c r="K89" s="691"/>
      <c r="L89" s="691"/>
    </row>
    <row r="90" spans="1:12" x14ac:dyDescent="0.25">
      <c r="A90" s="691"/>
      <c r="B90" s="691"/>
      <c r="C90" s="691"/>
      <c r="D90" s="691"/>
      <c r="E90" s="691"/>
      <c r="F90" s="691"/>
      <c r="G90" s="691"/>
      <c r="H90" s="691"/>
      <c r="I90" s="691"/>
      <c r="J90" s="691"/>
      <c r="K90" s="691"/>
      <c r="L90" s="691"/>
    </row>
    <row r="91" spans="1:12" x14ac:dyDescent="0.25">
      <c r="A91" s="691"/>
      <c r="B91" s="691"/>
      <c r="C91" s="691"/>
      <c r="D91" s="691"/>
      <c r="E91" s="691"/>
      <c r="F91" s="691"/>
      <c r="G91" s="691"/>
      <c r="H91" s="691"/>
      <c r="I91" s="691"/>
      <c r="J91" s="691"/>
      <c r="K91" s="691"/>
      <c r="L91" s="691"/>
    </row>
    <row r="92" spans="1:12" x14ac:dyDescent="0.25">
      <c r="A92" s="691"/>
      <c r="B92" s="691"/>
      <c r="C92" s="691"/>
      <c r="D92" s="691"/>
      <c r="E92" s="691"/>
      <c r="F92" s="691"/>
      <c r="G92" s="691"/>
      <c r="H92" s="691"/>
      <c r="I92" s="691"/>
      <c r="J92" s="691"/>
      <c r="K92" s="691"/>
      <c r="L92" s="691"/>
    </row>
    <row r="93" spans="1:12" x14ac:dyDescent="0.25">
      <c r="A93" s="691"/>
      <c r="B93" s="691"/>
      <c r="C93" s="691"/>
      <c r="D93" s="691"/>
      <c r="E93" s="691"/>
      <c r="F93" s="691"/>
      <c r="G93" s="691"/>
      <c r="H93" s="691"/>
      <c r="I93" s="691"/>
      <c r="J93" s="691"/>
      <c r="K93" s="691"/>
      <c r="L93" s="691"/>
    </row>
    <row r="94" spans="1:12" x14ac:dyDescent="0.25">
      <c r="A94" s="691"/>
      <c r="B94" s="691"/>
      <c r="C94" s="691"/>
      <c r="D94" s="691"/>
      <c r="E94" s="691"/>
      <c r="F94" s="691"/>
      <c r="G94" s="691"/>
      <c r="H94" s="691"/>
      <c r="I94" s="691"/>
      <c r="J94" s="691"/>
      <c r="K94" s="691"/>
      <c r="L94" s="691"/>
    </row>
    <row r="95" spans="1:12" x14ac:dyDescent="0.25">
      <c r="A95" s="691"/>
      <c r="B95" s="691"/>
      <c r="C95" s="691"/>
      <c r="D95" s="691"/>
      <c r="E95" s="691"/>
      <c r="F95" s="691"/>
      <c r="G95" s="691"/>
      <c r="H95" s="691"/>
      <c r="I95" s="691"/>
      <c r="J95" s="691"/>
      <c r="K95" s="691"/>
      <c r="L95" s="691"/>
    </row>
    <row r="96" spans="1:12" x14ac:dyDescent="0.25">
      <c r="A96" s="691"/>
      <c r="B96" s="691"/>
      <c r="C96" s="691"/>
      <c r="D96" s="691"/>
      <c r="E96" s="691"/>
      <c r="F96" s="691"/>
      <c r="G96" s="691"/>
      <c r="H96" s="691"/>
      <c r="I96" s="691"/>
      <c r="J96" s="691"/>
      <c r="K96" s="691"/>
      <c r="L96" s="691"/>
    </row>
    <row r="97" spans="1:12" x14ac:dyDescent="0.25">
      <c r="A97" s="691"/>
      <c r="B97" s="691"/>
      <c r="C97" s="691"/>
      <c r="D97" s="691"/>
      <c r="E97" s="691"/>
      <c r="F97" s="691"/>
      <c r="G97" s="691"/>
      <c r="H97" s="691"/>
      <c r="I97" s="691"/>
      <c r="J97" s="691"/>
      <c r="K97" s="691"/>
      <c r="L97" s="691"/>
    </row>
    <row r="98" spans="1:12" x14ac:dyDescent="0.25">
      <c r="A98" s="691"/>
      <c r="B98" s="691"/>
      <c r="C98" s="691"/>
      <c r="D98" s="691"/>
      <c r="E98" s="691"/>
      <c r="F98" s="691"/>
      <c r="G98" s="691"/>
      <c r="H98" s="691"/>
      <c r="I98" s="691"/>
      <c r="J98" s="691"/>
      <c r="K98" s="691"/>
      <c r="L98" s="691"/>
    </row>
    <row r="99" spans="1:12" x14ac:dyDescent="0.25">
      <c r="A99" s="691"/>
      <c r="B99" s="691"/>
      <c r="C99" s="691"/>
      <c r="D99" s="691"/>
      <c r="E99" s="691"/>
      <c r="F99" s="691"/>
      <c r="G99" s="691"/>
      <c r="H99" s="691"/>
      <c r="I99" s="691"/>
      <c r="J99" s="691"/>
      <c r="K99" s="691"/>
      <c r="L99" s="691"/>
    </row>
    <row r="100" spans="1:12" x14ac:dyDescent="0.25">
      <c r="A100" s="691"/>
      <c r="B100" s="691"/>
      <c r="C100" s="691"/>
      <c r="D100" s="691"/>
      <c r="E100" s="691"/>
      <c r="F100" s="691"/>
      <c r="G100" s="691"/>
      <c r="H100" s="691"/>
      <c r="I100" s="691"/>
      <c r="J100" s="691"/>
      <c r="K100" s="691"/>
      <c r="L100" s="691"/>
    </row>
    <row r="101" spans="1:12" x14ac:dyDescent="0.25">
      <c r="A101" s="691"/>
      <c r="B101" s="691"/>
      <c r="C101" s="691"/>
      <c r="D101" s="691"/>
      <c r="E101" s="691"/>
      <c r="F101" s="691"/>
      <c r="G101" s="691"/>
      <c r="H101" s="691"/>
      <c r="I101" s="691"/>
      <c r="J101" s="691"/>
      <c r="K101" s="691"/>
      <c r="L101" s="691"/>
    </row>
    <row r="102" spans="1:12" x14ac:dyDescent="0.25">
      <c r="A102" s="691"/>
      <c r="B102" s="691"/>
      <c r="C102" s="691"/>
      <c r="D102" s="691"/>
      <c r="E102" s="691"/>
      <c r="F102" s="691"/>
      <c r="G102" s="691"/>
      <c r="H102" s="691"/>
      <c r="I102" s="691"/>
      <c r="J102" s="691"/>
      <c r="K102" s="691"/>
      <c r="L102" s="691"/>
    </row>
    <row r="103" spans="1:12" x14ac:dyDescent="0.25">
      <c r="A103" s="691"/>
      <c r="B103" s="691"/>
      <c r="C103" s="691"/>
      <c r="D103" s="691"/>
      <c r="E103" s="691"/>
      <c r="F103" s="691"/>
      <c r="G103" s="691"/>
      <c r="H103" s="691"/>
      <c r="I103" s="691"/>
      <c r="J103" s="691"/>
      <c r="K103" s="691"/>
      <c r="L103" s="691"/>
    </row>
    <row r="104" spans="1:12" x14ac:dyDescent="0.25">
      <c r="A104" s="691"/>
      <c r="B104" s="691"/>
      <c r="C104" s="691"/>
      <c r="D104" s="691"/>
      <c r="E104" s="691"/>
      <c r="F104" s="691"/>
      <c r="G104" s="691"/>
      <c r="H104" s="691"/>
      <c r="I104" s="691"/>
      <c r="J104" s="691"/>
      <c r="K104" s="691"/>
      <c r="L104" s="691"/>
    </row>
    <row r="105" spans="1:12" x14ac:dyDescent="0.25">
      <c r="A105" s="691"/>
      <c r="B105" s="691"/>
      <c r="C105" s="691"/>
      <c r="D105" s="691"/>
      <c r="E105" s="691"/>
      <c r="F105" s="691"/>
      <c r="G105" s="691"/>
      <c r="H105" s="691"/>
      <c r="I105" s="691"/>
      <c r="J105" s="691"/>
      <c r="K105" s="691"/>
      <c r="L105" s="691"/>
    </row>
    <row r="106" spans="1:12" x14ac:dyDescent="0.25">
      <c r="A106" s="691"/>
      <c r="B106" s="691"/>
      <c r="C106" s="691"/>
      <c r="D106" s="691"/>
      <c r="E106" s="691"/>
      <c r="F106" s="691"/>
      <c r="G106" s="691"/>
      <c r="H106" s="691"/>
      <c r="I106" s="691"/>
      <c r="J106" s="691"/>
      <c r="K106" s="691"/>
      <c r="L106" s="691"/>
    </row>
    <row r="107" spans="1:12" x14ac:dyDescent="0.25">
      <c r="A107" s="691"/>
      <c r="B107" s="691"/>
      <c r="C107" s="691"/>
      <c r="D107" s="691"/>
      <c r="E107" s="691"/>
      <c r="F107" s="691"/>
      <c r="G107" s="691"/>
      <c r="H107" s="691"/>
      <c r="I107" s="691"/>
      <c r="J107" s="691"/>
      <c r="K107" s="691"/>
      <c r="L107" s="691"/>
    </row>
    <row r="108" spans="1:12" x14ac:dyDescent="0.25">
      <c r="A108" s="691"/>
      <c r="B108" s="691"/>
      <c r="C108" s="691"/>
      <c r="D108" s="691"/>
      <c r="E108" s="691"/>
      <c r="F108" s="691"/>
      <c r="G108" s="691"/>
      <c r="H108" s="691"/>
      <c r="I108" s="691"/>
      <c r="J108" s="691"/>
      <c r="K108" s="691"/>
      <c r="L108" s="691"/>
    </row>
    <row r="109" spans="1:12" x14ac:dyDescent="0.25">
      <c r="A109" s="691"/>
      <c r="B109" s="691"/>
      <c r="C109" s="691"/>
      <c r="D109" s="691"/>
      <c r="E109" s="691"/>
      <c r="F109" s="691"/>
      <c r="G109" s="691"/>
      <c r="H109" s="691"/>
      <c r="I109" s="691"/>
      <c r="J109" s="691"/>
      <c r="K109" s="691"/>
      <c r="L109" s="691"/>
    </row>
    <row r="110" spans="1:12" x14ac:dyDescent="0.25">
      <c r="A110" s="691"/>
      <c r="B110" s="691"/>
      <c r="C110" s="691"/>
      <c r="D110" s="691"/>
      <c r="E110" s="691"/>
      <c r="F110" s="691"/>
      <c r="G110" s="691"/>
      <c r="H110" s="691"/>
      <c r="I110" s="691"/>
      <c r="J110" s="691"/>
      <c r="K110" s="691"/>
      <c r="L110" s="691"/>
    </row>
    <row r="111" spans="1:12" x14ac:dyDescent="0.25">
      <c r="A111" s="691"/>
      <c r="B111" s="691"/>
      <c r="C111" s="691"/>
      <c r="D111" s="691"/>
      <c r="E111" s="691"/>
      <c r="F111" s="691"/>
      <c r="G111" s="691"/>
      <c r="H111" s="691"/>
      <c r="I111" s="691"/>
      <c r="J111" s="691"/>
      <c r="K111" s="691"/>
      <c r="L111" s="691"/>
    </row>
    <row r="112" spans="1:12" x14ac:dyDescent="0.25">
      <c r="A112" s="691"/>
      <c r="B112" s="691"/>
      <c r="C112" s="691"/>
      <c r="D112" s="691"/>
      <c r="E112" s="691"/>
      <c r="F112" s="691"/>
      <c r="G112" s="691"/>
      <c r="H112" s="691"/>
      <c r="I112" s="691"/>
      <c r="J112" s="691"/>
      <c r="K112" s="691"/>
      <c r="L112" s="691"/>
    </row>
    <row r="113" spans="1:12" x14ac:dyDescent="0.25">
      <c r="A113" s="691"/>
      <c r="B113" s="691"/>
      <c r="C113" s="691"/>
      <c r="D113" s="691"/>
      <c r="E113" s="691"/>
      <c r="F113" s="691"/>
      <c r="G113" s="691"/>
      <c r="H113" s="691"/>
      <c r="I113" s="691"/>
      <c r="J113" s="691"/>
      <c r="K113" s="691"/>
      <c r="L113" s="691"/>
    </row>
    <row r="114" spans="1:12" x14ac:dyDescent="0.25">
      <c r="A114" s="691"/>
      <c r="B114" s="691"/>
      <c r="C114" s="691"/>
      <c r="D114" s="691"/>
      <c r="E114" s="691"/>
      <c r="F114" s="691"/>
      <c r="G114" s="691"/>
      <c r="H114" s="691"/>
      <c r="I114" s="691"/>
      <c r="J114" s="691"/>
      <c r="K114" s="691"/>
      <c r="L114" s="691"/>
    </row>
    <row r="115" spans="1:12" x14ac:dyDescent="0.25">
      <c r="A115" s="691"/>
      <c r="B115" s="691"/>
      <c r="C115" s="691"/>
      <c r="D115" s="691"/>
      <c r="E115" s="691"/>
      <c r="F115" s="691"/>
      <c r="G115" s="691"/>
      <c r="H115" s="691"/>
      <c r="I115" s="691"/>
      <c r="J115" s="691"/>
      <c r="K115" s="691"/>
      <c r="L115" s="691"/>
    </row>
    <row r="116" spans="1:12" x14ac:dyDescent="0.25">
      <c r="A116" s="691"/>
      <c r="B116" s="691"/>
      <c r="C116" s="691"/>
      <c r="D116" s="691"/>
      <c r="E116" s="691"/>
      <c r="F116" s="691"/>
      <c r="G116" s="691"/>
      <c r="H116" s="691"/>
      <c r="I116" s="691"/>
      <c r="J116" s="691"/>
      <c r="K116" s="691"/>
      <c r="L116" s="691"/>
    </row>
    <row r="117" spans="1:12" x14ac:dyDescent="0.25">
      <c r="A117" s="691"/>
      <c r="B117" s="691"/>
      <c r="C117" s="691"/>
      <c r="D117" s="691"/>
      <c r="E117" s="691"/>
      <c r="F117" s="691"/>
      <c r="G117" s="691"/>
      <c r="H117" s="691"/>
      <c r="I117" s="691"/>
      <c r="J117" s="691"/>
      <c r="K117" s="691"/>
      <c r="L117" s="691"/>
    </row>
    <row r="118" spans="1:12" x14ac:dyDescent="0.25">
      <c r="A118" s="691"/>
      <c r="B118" s="691"/>
      <c r="C118" s="691"/>
      <c r="D118" s="691"/>
      <c r="E118" s="691"/>
      <c r="F118" s="691"/>
      <c r="G118" s="691"/>
      <c r="H118" s="691"/>
      <c r="I118" s="691"/>
      <c r="J118" s="691"/>
      <c r="K118" s="691"/>
      <c r="L118" s="691"/>
    </row>
    <row r="119" spans="1:12" x14ac:dyDescent="0.25">
      <c r="A119" s="691"/>
      <c r="B119" s="691"/>
      <c r="C119" s="691"/>
      <c r="D119" s="691"/>
      <c r="E119" s="691"/>
      <c r="F119" s="691"/>
      <c r="G119" s="691"/>
      <c r="H119" s="691"/>
      <c r="I119" s="691"/>
      <c r="J119" s="691"/>
      <c r="K119" s="691"/>
      <c r="L119" s="691"/>
    </row>
    <row r="120" spans="1:12" x14ac:dyDescent="0.25">
      <c r="A120" s="691"/>
      <c r="B120" s="691"/>
      <c r="C120" s="691"/>
      <c r="D120" s="691"/>
      <c r="E120" s="691"/>
      <c r="F120" s="691"/>
      <c r="G120" s="691"/>
      <c r="H120" s="691"/>
      <c r="I120" s="691"/>
      <c r="J120" s="691"/>
      <c r="K120" s="691"/>
      <c r="L120" s="691"/>
    </row>
    <row r="121" spans="1:12" x14ac:dyDescent="0.25">
      <c r="A121" s="691"/>
      <c r="B121" s="691"/>
      <c r="C121" s="691"/>
      <c r="D121" s="691"/>
      <c r="E121" s="691"/>
      <c r="F121" s="691"/>
      <c r="G121" s="691"/>
      <c r="H121" s="691"/>
      <c r="I121" s="691"/>
      <c r="J121" s="691"/>
      <c r="K121" s="691"/>
      <c r="L121" s="691"/>
    </row>
    <row r="122" spans="1:12" x14ac:dyDescent="0.25">
      <c r="A122" s="691"/>
      <c r="B122" s="691"/>
      <c r="C122" s="691"/>
      <c r="D122" s="691"/>
      <c r="E122" s="691"/>
      <c r="F122" s="691"/>
      <c r="G122" s="691"/>
      <c r="H122" s="691"/>
      <c r="I122" s="691"/>
      <c r="J122" s="691"/>
      <c r="K122" s="691"/>
      <c r="L122" s="691"/>
    </row>
    <row r="123" spans="1:12" x14ac:dyDescent="0.25">
      <c r="A123" s="691"/>
      <c r="B123" s="691"/>
      <c r="C123" s="691"/>
      <c r="D123" s="691"/>
      <c r="E123" s="691"/>
      <c r="F123" s="691"/>
      <c r="G123" s="691"/>
      <c r="H123" s="691"/>
      <c r="I123" s="691"/>
      <c r="J123" s="691"/>
      <c r="K123" s="691"/>
      <c r="L123" s="691"/>
    </row>
    <row r="124" spans="1:12" x14ac:dyDescent="0.25">
      <c r="A124" s="691"/>
      <c r="B124" s="691"/>
      <c r="C124" s="691"/>
      <c r="D124" s="691"/>
      <c r="E124" s="691"/>
      <c r="F124" s="691"/>
      <c r="G124" s="691"/>
      <c r="H124" s="691"/>
      <c r="I124" s="691"/>
      <c r="J124" s="691"/>
      <c r="K124" s="691"/>
      <c r="L124" s="691"/>
    </row>
    <row r="125" spans="1:12" x14ac:dyDescent="0.25">
      <c r="A125" s="691"/>
      <c r="B125" s="691"/>
      <c r="C125" s="691"/>
      <c r="D125" s="691"/>
      <c r="E125" s="691"/>
      <c r="F125" s="691"/>
      <c r="G125" s="691"/>
      <c r="H125" s="691"/>
      <c r="I125" s="691"/>
      <c r="J125" s="691"/>
      <c r="K125" s="691"/>
      <c r="L125" s="691"/>
    </row>
    <row r="126" spans="1:12" x14ac:dyDescent="0.25">
      <c r="A126" s="691"/>
      <c r="B126" s="691"/>
      <c r="C126" s="691"/>
      <c r="D126" s="691"/>
      <c r="E126" s="691"/>
      <c r="F126" s="691"/>
      <c r="G126" s="691"/>
      <c r="H126" s="691"/>
      <c r="I126" s="691"/>
      <c r="J126" s="691"/>
      <c r="K126" s="691"/>
      <c r="L126" s="691"/>
    </row>
    <row r="127" spans="1:12" x14ac:dyDescent="0.25">
      <c r="A127" s="691"/>
      <c r="B127" s="691"/>
      <c r="C127" s="691"/>
      <c r="D127" s="691"/>
      <c r="E127" s="691"/>
      <c r="F127" s="691"/>
      <c r="G127" s="691"/>
      <c r="H127" s="691"/>
      <c r="I127" s="691"/>
      <c r="J127" s="691"/>
      <c r="K127" s="691"/>
      <c r="L127" s="691"/>
    </row>
    <row r="128" spans="1:12" x14ac:dyDescent="0.25">
      <c r="A128" s="691"/>
      <c r="B128" s="691"/>
      <c r="C128" s="691"/>
      <c r="D128" s="691"/>
      <c r="E128" s="691"/>
      <c r="F128" s="691"/>
      <c r="G128" s="691"/>
      <c r="H128" s="691"/>
      <c r="I128" s="691"/>
      <c r="J128" s="691"/>
      <c r="K128" s="691"/>
      <c r="L128" s="691"/>
    </row>
    <row r="129" spans="1:12" x14ac:dyDescent="0.25">
      <c r="A129" s="691"/>
      <c r="B129" s="691"/>
      <c r="C129" s="691"/>
      <c r="D129" s="691"/>
      <c r="E129" s="691"/>
      <c r="F129" s="691"/>
      <c r="G129" s="691"/>
      <c r="H129" s="691"/>
      <c r="I129" s="691"/>
      <c r="J129" s="691"/>
      <c r="K129" s="691"/>
      <c r="L129" s="691"/>
    </row>
    <row r="130" spans="1:12" x14ac:dyDescent="0.25">
      <c r="A130" s="691"/>
      <c r="B130" s="691"/>
      <c r="C130" s="691"/>
      <c r="D130" s="691"/>
      <c r="E130" s="691"/>
      <c r="F130" s="691"/>
      <c r="G130" s="691"/>
      <c r="H130" s="691"/>
      <c r="I130" s="691"/>
      <c r="J130" s="691"/>
      <c r="K130" s="691"/>
      <c r="L130" s="691"/>
    </row>
    <row r="131" spans="1:12" x14ac:dyDescent="0.25">
      <c r="A131" s="691"/>
      <c r="B131" s="691"/>
      <c r="C131" s="691"/>
      <c r="D131" s="691"/>
      <c r="E131" s="691"/>
      <c r="F131" s="691"/>
      <c r="G131" s="691"/>
      <c r="H131" s="691"/>
      <c r="I131" s="691"/>
      <c r="J131" s="691"/>
      <c r="K131" s="691"/>
      <c r="L131" s="691"/>
    </row>
    <row r="132" spans="1:12" x14ac:dyDescent="0.25">
      <c r="A132" s="691"/>
      <c r="B132" s="691"/>
      <c r="C132" s="691"/>
      <c r="D132" s="691"/>
      <c r="E132" s="691"/>
      <c r="F132" s="691"/>
      <c r="G132" s="691"/>
      <c r="H132" s="691"/>
      <c r="I132" s="691"/>
      <c r="J132" s="691"/>
      <c r="K132" s="691"/>
      <c r="L132" s="691"/>
    </row>
    <row r="133" spans="1:12" x14ac:dyDescent="0.25">
      <c r="A133" s="691"/>
      <c r="B133" s="691"/>
      <c r="C133" s="691"/>
      <c r="D133" s="691"/>
      <c r="E133" s="691"/>
      <c r="F133" s="691"/>
      <c r="G133" s="691"/>
      <c r="H133" s="691"/>
      <c r="I133" s="691"/>
      <c r="J133" s="691"/>
      <c r="K133" s="691"/>
      <c r="L133" s="691"/>
    </row>
    <row r="134" spans="1:12" x14ac:dyDescent="0.25">
      <c r="A134" s="691"/>
      <c r="B134" s="691"/>
      <c r="C134" s="691"/>
      <c r="D134" s="691"/>
      <c r="E134" s="691"/>
      <c r="F134" s="691"/>
      <c r="G134" s="691"/>
      <c r="H134" s="691"/>
      <c r="I134" s="691"/>
      <c r="J134" s="691"/>
      <c r="K134" s="691"/>
      <c r="L134" s="691"/>
    </row>
    <row r="135" spans="1:12" x14ac:dyDescent="0.25">
      <c r="A135" s="691"/>
      <c r="B135" s="691"/>
      <c r="C135" s="691"/>
      <c r="D135" s="691"/>
      <c r="E135" s="691"/>
      <c r="F135" s="691"/>
      <c r="G135" s="691"/>
      <c r="H135" s="691"/>
      <c r="I135" s="691"/>
      <c r="J135" s="691"/>
      <c r="K135" s="691"/>
      <c r="L135" s="691"/>
    </row>
    <row r="136" spans="1:12" x14ac:dyDescent="0.25">
      <c r="A136" s="691"/>
      <c r="B136" s="691"/>
      <c r="C136" s="691"/>
      <c r="D136" s="691"/>
      <c r="E136" s="691"/>
      <c r="F136" s="691"/>
      <c r="G136" s="691"/>
      <c r="H136" s="691"/>
      <c r="I136" s="691"/>
      <c r="J136" s="691"/>
      <c r="K136" s="691"/>
      <c r="L136" s="691"/>
    </row>
    <row r="137" spans="1:12" x14ac:dyDescent="0.25">
      <c r="A137" s="691"/>
      <c r="B137" s="691"/>
      <c r="C137" s="691"/>
      <c r="D137" s="691"/>
      <c r="E137" s="691"/>
      <c r="F137" s="691"/>
      <c r="G137" s="691"/>
      <c r="H137" s="691"/>
      <c r="I137" s="691"/>
      <c r="J137" s="691"/>
      <c r="K137" s="691"/>
      <c r="L137" s="691"/>
    </row>
    <row r="138" spans="1:12" x14ac:dyDescent="0.25">
      <c r="A138" s="691"/>
      <c r="B138" s="691"/>
      <c r="C138" s="691"/>
      <c r="D138" s="691"/>
      <c r="E138" s="691"/>
      <c r="F138" s="691"/>
      <c r="G138" s="691"/>
      <c r="H138" s="691"/>
      <c r="I138" s="691"/>
      <c r="J138" s="691"/>
      <c r="K138" s="691"/>
      <c r="L138" s="691"/>
    </row>
    <row r="139" spans="1:12" x14ac:dyDescent="0.25">
      <c r="A139" s="691"/>
      <c r="B139" s="691"/>
      <c r="C139" s="691"/>
      <c r="D139" s="691"/>
      <c r="E139" s="691"/>
      <c r="F139" s="691"/>
      <c r="G139" s="691"/>
      <c r="H139" s="691"/>
      <c r="I139" s="691"/>
      <c r="J139" s="691"/>
      <c r="K139" s="691"/>
      <c r="L139" s="691"/>
    </row>
    <row r="140" spans="1:12" x14ac:dyDescent="0.25">
      <c r="A140" s="691"/>
      <c r="B140" s="691"/>
      <c r="C140" s="691"/>
      <c r="D140" s="691"/>
      <c r="E140" s="691"/>
      <c r="F140" s="691"/>
      <c r="G140" s="691"/>
      <c r="H140" s="691"/>
      <c r="I140" s="691"/>
      <c r="J140" s="691"/>
      <c r="K140" s="691"/>
      <c r="L140" s="691"/>
    </row>
    <row r="141" spans="1:12" x14ac:dyDescent="0.25">
      <c r="A141" s="691"/>
      <c r="B141" s="691"/>
      <c r="C141" s="691"/>
      <c r="D141" s="691"/>
      <c r="E141" s="691"/>
      <c r="F141" s="691"/>
      <c r="G141" s="691"/>
      <c r="H141" s="691"/>
      <c r="I141" s="691"/>
      <c r="J141" s="691"/>
      <c r="K141" s="691"/>
      <c r="L141" s="691"/>
    </row>
    <row r="142" spans="1:12" x14ac:dyDescent="0.25">
      <c r="A142" s="691"/>
      <c r="B142" s="691"/>
      <c r="C142" s="691"/>
      <c r="D142" s="691"/>
      <c r="E142" s="691"/>
      <c r="F142" s="691"/>
      <c r="G142" s="691"/>
      <c r="H142" s="691"/>
      <c r="I142" s="691"/>
      <c r="J142" s="691"/>
      <c r="K142" s="691"/>
      <c r="L142" s="691"/>
    </row>
    <row r="143" spans="1:12" x14ac:dyDescent="0.25">
      <c r="A143" s="691"/>
      <c r="B143" s="691"/>
      <c r="C143" s="691"/>
      <c r="D143" s="691"/>
      <c r="E143" s="691"/>
      <c r="F143" s="691"/>
      <c r="G143" s="691"/>
      <c r="H143" s="691"/>
      <c r="I143" s="691"/>
      <c r="J143" s="691"/>
      <c r="K143" s="691"/>
      <c r="L143" s="691"/>
    </row>
    <row r="144" spans="1:12" x14ac:dyDescent="0.25">
      <c r="A144" s="691"/>
      <c r="B144" s="691"/>
      <c r="C144" s="691"/>
      <c r="D144" s="691"/>
      <c r="E144" s="691"/>
      <c r="F144" s="691"/>
      <c r="G144" s="691"/>
      <c r="H144" s="691"/>
      <c r="I144" s="691"/>
      <c r="J144" s="691"/>
      <c r="K144" s="691"/>
      <c r="L144" s="691"/>
    </row>
    <row r="145" spans="1:12" x14ac:dyDescent="0.25">
      <c r="A145" s="691"/>
      <c r="B145" s="691"/>
      <c r="C145" s="691"/>
      <c r="D145" s="691"/>
      <c r="E145" s="691"/>
      <c r="F145" s="691"/>
      <c r="G145" s="691"/>
      <c r="H145" s="691"/>
      <c r="I145" s="691"/>
      <c r="J145" s="691"/>
      <c r="K145" s="691"/>
      <c r="L145" s="691"/>
    </row>
    <row r="146" spans="1:12" x14ac:dyDescent="0.25">
      <c r="A146" s="691"/>
      <c r="B146" s="691"/>
      <c r="C146" s="691"/>
      <c r="D146" s="691"/>
      <c r="E146" s="691"/>
      <c r="F146" s="691"/>
      <c r="G146" s="691"/>
      <c r="H146" s="691"/>
      <c r="I146" s="691"/>
      <c r="J146" s="691"/>
      <c r="K146" s="691"/>
      <c r="L146" s="691"/>
    </row>
    <row r="147" spans="1:12" x14ac:dyDescent="0.25">
      <c r="A147" s="691"/>
      <c r="B147" s="691"/>
      <c r="C147" s="691"/>
      <c r="D147" s="691"/>
      <c r="E147" s="691"/>
      <c r="F147" s="691"/>
      <c r="G147" s="691"/>
      <c r="H147" s="691"/>
      <c r="I147" s="691"/>
      <c r="J147" s="691"/>
      <c r="K147" s="691"/>
      <c r="L147" s="691"/>
    </row>
    <row r="148" spans="1:12" x14ac:dyDescent="0.25">
      <c r="A148" s="691"/>
      <c r="B148" s="691"/>
      <c r="C148" s="691"/>
      <c r="D148" s="691"/>
      <c r="E148" s="691"/>
      <c r="F148" s="691"/>
      <c r="G148" s="691"/>
      <c r="H148" s="691"/>
      <c r="I148" s="691"/>
      <c r="J148" s="691"/>
      <c r="K148" s="691"/>
      <c r="L148" s="691"/>
    </row>
    <row r="149" spans="1:12" x14ac:dyDescent="0.25">
      <c r="A149" s="691"/>
      <c r="B149" s="691"/>
      <c r="C149" s="691"/>
      <c r="D149" s="691"/>
      <c r="E149" s="691"/>
      <c r="F149" s="691"/>
      <c r="G149" s="691"/>
      <c r="H149" s="691"/>
      <c r="I149" s="691"/>
      <c r="J149" s="691"/>
      <c r="K149" s="691"/>
      <c r="L149" s="691"/>
    </row>
    <row r="150" spans="1:12" x14ac:dyDescent="0.25">
      <c r="A150" s="691"/>
      <c r="B150" s="691"/>
      <c r="C150" s="691"/>
      <c r="D150" s="691"/>
      <c r="E150" s="691"/>
      <c r="F150" s="691"/>
      <c r="G150" s="691"/>
      <c r="H150" s="691"/>
      <c r="I150" s="691"/>
      <c r="J150" s="691"/>
      <c r="K150" s="691"/>
      <c r="L150" s="691"/>
    </row>
    <row r="151" spans="1:12" x14ac:dyDescent="0.25">
      <c r="A151" s="691"/>
      <c r="B151" s="691"/>
      <c r="C151" s="691"/>
      <c r="D151" s="691"/>
      <c r="E151" s="691"/>
      <c r="F151" s="691"/>
      <c r="G151" s="691"/>
      <c r="H151" s="691"/>
      <c r="I151" s="691"/>
      <c r="J151" s="691"/>
      <c r="K151" s="691"/>
      <c r="L151" s="691"/>
    </row>
    <row r="152" spans="1:12" x14ac:dyDescent="0.25">
      <c r="A152" s="691"/>
      <c r="B152" s="691"/>
      <c r="C152" s="691"/>
      <c r="D152" s="691"/>
      <c r="E152" s="691"/>
      <c r="F152" s="691"/>
      <c r="G152" s="691"/>
      <c r="H152" s="691"/>
      <c r="I152" s="691"/>
      <c r="J152" s="691"/>
      <c r="K152" s="691"/>
      <c r="L152" s="691"/>
    </row>
    <row r="153" spans="1:12" x14ac:dyDescent="0.25">
      <c r="A153" s="691"/>
      <c r="B153" s="691"/>
      <c r="C153" s="691"/>
      <c r="D153" s="691"/>
      <c r="E153" s="691"/>
      <c r="F153" s="691"/>
      <c r="G153" s="691"/>
      <c r="H153" s="691"/>
      <c r="I153" s="691"/>
      <c r="J153" s="691"/>
      <c r="K153" s="691"/>
      <c r="L153" s="691"/>
    </row>
    <row r="154" spans="1:12" x14ac:dyDescent="0.25">
      <c r="A154" s="691"/>
      <c r="B154" s="691"/>
      <c r="C154" s="691"/>
      <c r="D154" s="691"/>
      <c r="E154" s="691"/>
      <c r="F154" s="691"/>
      <c r="G154" s="691"/>
      <c r="H154" s="691"/>
      <c r="I154" s="691"/>
      <c r="J154" s="691"/>
      <c r="K154" s="691"/>
      <c r="L154" s="691"/>
    </row>
    <row r="155" spans="1:12" x14ac:dyDescent="0.25">
      <c r="A155" s="691"/>
      <c r="B155" s="691"/>
      <c r="C155" s="691"/>
      <c r="D155" s="691"/>
      <c r="E155" s="691"/>
      <c r="F155" s="691"/>
      <c r="G155" s="691"/>
      <c r="H155" s="691"/>
      <c r="I155" s="691"/>
      <c r="J155" s="691"/>
      <c r="K155" s="691"/>
      <c r="L155" s="691"/>
    </row>
    <row r="156" spans="1:12" x14ac:dyDescent="0.25">
      <c r="A156" s="691"/>
      <c r="B156" s="691"/>
      <c r="C156" s="691"/>
      <c r="D156" s="691"/>
      <c r="E156" s="691"/>
      <c r="F156" s="691"/>
      <c r="G156" s="691"/>
      <c r="H156" s="691"/>
      <c r="I156" s="691"/>
      <c r="J156" s="691"/>
      <c r="K156" s="691"/>
      <c r="L156" s="691"/>
    </row>
    <row r="157" spans="1:12" x14ac:dyDescent="0.25">
      <c r="A157" s="691"/>
      <c r="B157" s="691"/>
      <c r="C157" s="691"/>
      <c r="D157" s="691"/>
      <c r="E157" s="691"/>
      <c r="F157" s="691"/>
      <c r="G157" s="691"/>
      <c r="H157" s="691"/>
      <c r="I157" s="691"/>
      <c r="J157" s="691"/>
      <c r="K157" s="691"/>
      <c r="L157" s="691"/>
    </row>
    <row r="158" spans="1:12" x14ac:dyDescent="0.25">
      <c r="A158" s="691"/>
      <c r="B158" s="691"/>
      <c r="C158" s="691"/>
      <c r="D158" s="691"/>
      <c r="E158" s="691"/>
      <c r="F158" s="691"/>
      <c r="G158" s="691"/>
      <c r="H158" s="691"/>
      <c r="I158" s="691"/>
      <c r="J158" s="691"/>
      <c r="K158" s="691"/>
      <c r="L158" s="691"/>
    </row>
    <row r="159" spans="1:12" x14ac:dyDescent="0.25">
      <c r="A159" s="691"/>
      <c r="B159" s="691"/>
      <c r="C159" s="691"/>
      <c r="D159" s="691"/>
      <c r="E159" s="691"/>
      <c r="F159" s="691"/>
      <c r="G159" s="691"/>
      <c r="H159" s="691"/>
      <c r="I159" s="691"/>
      <c r="J159" s="691"/>
      <c r="K159" s="691"/>
      <c r="L159" s="691"/>
    </row>
    <row r="160" spans="1:12" x14ac:dyDescent="0.25">
      <c r="A160" s="691"/>
      <c r="B160" s="691"/>
      <c r="C160" s="691"/>
      <c r="D160" s="691"/>
      <c r="E160" s="691"/>
      <c r="F160" s="691"/>
      <c r="G160" s="691"/>
      <c r="H160" s="691"/>
      <c r="I160" s="691"/>
      <c r="J160" s="691"/>
      <c r="K160" s="691"/>
      <c r="L160" s="691"/>
    </row>
    <row r="161" spans="1:12" x14ac:dyDescent="0.25">
      <c r="A161" s="691"/>
      <c r="B161" s="691"/>
      <c r="C161" s="691"/>
      <c r="D161" s="691"/>
      <c r="E161" s="691"/>
      <c r="F161" s="691"/>
      <c r="G161" s="691"/>
      <c r="H161" s="691"/>
      <c r="I161" s="691"/>
      <c r="J161" s="691"/>
      <c r="K161" s="691"/>
      <c r="L161" s="691"/>
    </row>
    <row r="162" spans="1:12" x14ac:dyDescent="0.25">
      <c r="A162" s="691"/>
      <c r="B162" s="691"/>
      <c r="C162" s="691"/>
      <c r="D162" s="691"/>
      <c r="E162" s="691"/>
      <c r="F162" s="691"/>
      <c r="G162" s="691"/>
      <c r="H162" s="691"/>
      <c r="I162" s="691"/>
      <c r="J162" s="691"/>
      <c r="K162" s="691"/>
      <c r="L162" s="691"/>
    </row>
    <row r="163" spans="1:12" x14ac:dyDescent="0.25">
      <c r="A163" s="691"/>
      <c r="B163" s="691"/>
      <c r="C163" s="691"/>
      <c r="D163" s="691"/>
      <c r="E163" s="691"/>
      <c r="F163" s="691"/>
      <c r="G163" s="691"/>
      <c r="H163" s="691"/>
      <c r="I163" s="691"/>
      <c r="J163" s="691"/>
      <c r="K163" s="691"/>
      <c r="L163" s="691"/>
    </row>
    <row r="164" spans="1:12" x14ac:dyDescent="0.25">
      <c r="A164" s="691"/>
      <c r="B164" s="691"/>
      <c r="C164" s="691"/>
      <c r="D164" s="691"/>
      <c r="E164" s="691"/>
      <c r="F164" s="691"/>
      <c r="G164" s="691"/>
      <c r="H164" s="691"/>
      <c r="I164" s="691"/>
      <c r="J164" s="691"/>
      <c r="K164" s="691"/>
      <c r="L164" s="691"/>
    </row>
    <row r="165" spans="1:12" x14ac:dyDescent="0.25">
      <c r="A165" s="691"/>
      <c r="B165" s="691"/>
      <c r="C165" s="691"/>
      <c r="D165" s="691"/>
      <c r="E165" s="691"/>
      <c r="F165" s="691"/>
      <c r="G165" s="691"/>
      <c r="H165" s="691"/>
      <c r="I165" s="691"/>
      <c r="J165" s="691"/>
      <c r="K165" s="691"/>
      <c r="L165" s="691"/>
    </row>
    <row r="166" spans="1:12" x14ac:dyDescent="0.25">
      <c r="A166" s="691"/>
      <c r="B166" s="691"/>
      <c r="C166" s="691"/>
      <c r="D166" s="691"/>
      <c r="E166" s="691"/>
      <c r="F166" s="691"/>
      <c r="G166" s="691"/>
      <c r="H166" s="691"/>
      <c r="I166" s="691"/>
      <c r="J166" s="691"/>
      <c r="K166" s="691"/>
      <c r="L166" s="691"/>
    </row>
    <row r="167" spans="1:12" x14ac:dyDescent="0.25">
      <c r="A167" s="691"/>
      <c r="B167" s="691"/>
      <c r="C167" s="691"/>
      <c r="D167" s="691"/>
      <c r="E167" s="691"/>
      <c r="F167" s="691"/>
      <c r="G167" s="691"/>
      <c r="H167" s="691"/>
      <c r="I167" s="691"/>
      <c r="J167" s="691"/>
      <c r="K167" s="691"/>
      <c r="L167" s="691"/>
    </row>
    <row r="168" spans="1:12" x14ac:dyDescent="0.25">
      <c r="A168" s="691"/>
      <c r="B168" s="691"/>
      <c r="C168" s="691"/>
      <c r="D168" s="691"/>
      <c r="E168" s="691"/>
      <c r="F168" s="691"/>
      <c r="G168" s="691"/>
      <c r="H168" s="691"/>
      <c r="I168" s="691"/>
      <c r="J168" s="691"/>
      <c r="K168" s="691"/>
      <c r="L168" s="691"/>
    </row>
    <row r="169" spans="1:12" x14ac:dyDescent="0.25">
      <c r="A169" s="691"/>
      <c r="B169" s="691"/>
      <c r="C169" s="691"/>
      <c r="D169" s="691"/>
      <c r="E169" s="691"/>
      <c r="F169" s="691"/>
      <c r="G169" s="691"/>
      <c r="H169" s="691"/>
      <c r="I169" s="691"/>
      <c r="J169" s="691"/>
      <c r="K169" s="691"/>
      <c r="L169" s="691"/>
    </row>
    <row r="170" spans="1:12" x14ac:dyDescent="0.25">
      <c r="A170" s="691"/>
      <c r="B170" s="691"/>
      <c r="C170" s="691"/>
      <c r="D170" s="691"/>
      <c r="E170" s="691"/>
      <c r="F170" s="691"/>
      <c r="G170" s="691"/>
      <c r="H170" s="691"/>
      <c r="I170" s="691"/>
      <c r="J170" s="691"/>
      <c r="K170" s="691"/>
      <c r="L170" s="691"/>
    </row>
    <row r="171" spans="1:12" x14ac:dyDescent="0.25">
      <c r="A171" s="691"/>
      <c r="B171" s="691"/>
      <c r="C171" s="691"/>
      <c r="D171" s="691"/>
      <c r="E171" s="691"/>
      <c r="F171" s="691"/>
      <c r="G171" s="691"/>
      <c r="H171" s="691"/>
      <c r="I171" s="691"/>
      <c r="J171" s="691"/>
      <c r="K171" s="691"/>
      <c r="L171" s="691"/>
    </row>
    <row r="172" spans="1:12" x14ac:dyDescent="0.25">
      <c r="A172" s="691"/>
      <c r="B172" s="691"/>
      <c r="C172" s="691"/>
      <c r="D172" s="691"/>
      <c r="E172" s="691"/>
      <c r="F172" s="691"/>
      <c r="G172" s="691"/>
      <c r="H172" s="691"/>
      <c r="I172" s="691"/>
      <c r="J172" s="691"/>
      <c r="K172" s="691"/>
      <c r="L172" s="691"/>
    </row>
    <row r="173" spans="1:12" x14ac:dyDescent="0.25">
      <c r="A173" s="691"/>
      <c r="B173" s="691"/>
      <c r="C173" s="691"/>
      <c r="D173" s="691"/>
      <c r="E173" s="691"/>
      <c r="F173" s="691"/>
      <c r="G173" s="691"/>
      <c r="H173" s="691"/>
      <c r="I173" s="691"/>
      <c r="J173" s="691"/>
      <c r="K173" s="691"/>
      <c r="L173" s="691"/>
    </row>
    <row r="174" spans="1:12" x14ac:dyDescent="0.25">
      <c r="A174" s="691"/>
      <c r="B174" s="691"/>
      <c r="C174" s="691"/>
      <c r="D174" s="691"/>
      <c r="E174" s="691"/>
      <c r="F174" s="691"/>
      <c r="G174" s="691"/>
      <c r="H174" s="691"/>
      <c r="I174" s="691"/>
      <c r="J174" s="691"/>
      <c r="K174" s="691"/>
      <c r="L174" s="691"/>
    </row>
    <row r="175" spans="1:12" x14ac:dyDescent="0.25">
      <c r="A175" s="691"/>
      <c r="B175" s="691"/>
      <c r="C175" s="691"/>
      <c r="D175" s="691"/>
      <c r="E175" s="691"/>
      <c r="F175" s="691"/>
      <c r="G175" s="691"/>
      <c r="H175" s="691"/>
      <c r="I175" s="691"/>
      <c r="J175" s="691"/>
      <c r="K175" s="691"/>
      <c r="L175" s="691"/>
    </row>
    <row r="176" spans="1:12" x14ac:dyDescent="0.25">
      <c r="A176" s="691"/>
      <c r="B176" s="691"/>
      <c r="C176" s="691"/>
      <c r="D176" s="691"/>
      <c r="E176" s="691"/>
      <c r="F176" s="691"/>
      <c r="G176" s="691"/>
      <c r="H176" s="691"/>
      <c r="I176" s="691"/>
      <c r="J176" s="691"/>
      <c r="K176" s="691"/>
      <c r="L176" s="691"/>
    </row>
    <row r="177" spans="1:12" x14ac:dyDescent="0.25">
      <c r="A177" s="691"/>
      <c r="B177" s="691"/>
      <c r="C177" s="691"/>
      <c r="D177" s="691"/>
      <c r="E177" s="691"/>
      <c r="F177" s="691"/>
      <c r="G177" s="691"/>
      <c r="H177" s="691"/>
      <c r="I177" s="691"/>
      <c r="J177" s="691"/>
      <c r="K177" s="691"/>
      <c r="L177" s="691"/>
    </row>
    <row r="178" spans="1:12" x14ac:dyDescent="0.25">
      <c r="A178" s="691"/>
      <c r="B178" s="691"/>
      <c r="C178" s="691"/>
      <c r="D178" s="691"/>
      <c r="E178" s="691"/>
      <c r="F178" s="691"/>
      <c r="G178" s="691"/>
      <c r="H178" s="691"/>
      <c r="I178" s="691"/>
      <c r="J178" s="691"/>
      <c r="K178" s="691"/>
      <c r="L178" s="691"/>
    </row>
    <row r="179" spans="1:12" x14ac:dyDescent="0.25">
      <c r="A179" s="691"/>
      <c r="B179" s="691"/>
      <c r="C179" s="691"/>
      <c r="D179" s="691"/>
      <c r="E179" s="691"/>
      <c r="F179" s="691"/>
      <c r="G179" s="691"/>
      <c r="H179" s="691"/>
      <c r="I179" s="691"/>
      <c r="J179" s="691"/>
      <c r="K179" s="691"/>
      <c r="L179" s="691"/>
    </row>
    <row r="180" spans="1:12" x14ac:dyDescent="0.25">
      <c r="A180" s="691"/>
      <c r="B180" s="691"/>
      <c r="C180" s="691"/>
      <c r="D180" s="691"/>
      <c r="E180" s="691"/>
      <c r="F180" s="691"/>
      <c r="G180" s="691"/>
      <c r="H180" s="691"/>
      <c r="I180" s="691"/>
      <c r="J180" s="691"/>
      <c r="K180" s="691"/>
      <c r="L180" s="691"/>
    </row>
    <row r="181" spans="1:12" x14ac:dyDescent="0.25">
      <c r="A181" s="691"/>
      <c r="B181" s="691"/>
      <c r="C181" s="691"/>
      <c r="D181" s="691"/>
      <c r="E181" s="691"/>
      <c r="F181" s="691"/>
      <c r="G181" s="691"/>
      <c r="H181" s="691"/>
      <c r="I181" s="691"/>
      <c r="J181" s="691"/>
      <c r="K181" s="691"/>
      <c r="L181" s="691"/>
    </row>
    <row r="182" spans="1:12" x14ac:dyDescent="0.25">
      <c r="A182" s="691"/>
      <c r="B182" s="691"/>
      <c r="C182" s="691"/>
      <c r="D182" s="691"/>
      <c r="E182" s="691"/>
      <c r="F182" s="691"/>
      <c r="G182" s="691"/>
      <c r="H182" s="691"/>
      <c r="I182" s="691"/>
      <c r="J182" s="691"/>
      <c r="K182" s="691"/>
      <c r="L182" s="691"/>
    </row>
    <row r="183" spans="1:12" x14ac:dyDescent="0.25">
      <c r="A183" s="691"/>
      <c r="B183" s="691"/>
      <c r="C183" s="691"/>
      <c r="D183" s="691"/>
      <c r="E183" s="691"/>
      <c r="F183" s="691"/>
      <c r="G183" s="691"/>
      <c r="H183" s="691"/>
      <c r="I183" s="691"/>
      <c r="J183" s="691"/>
      <c r="K183" s="691"/>
      <c r="L183" s="691"/>
    </row>
    <row r="184" spans="1:12" x14ac:dyDescent="0.25">
      <c r="A184" s="691"/>
      <c r="B184" s="691"/>
      <c r="C184" s="691"/>
      <c r="D184" s="691"/>
      <c r="E184" s="691"/>
      <c r="F184" s="691"/>
      <c r="G184" s="691"/>
      <c r="H184" s="691"/>
      <c r="I184" s="691"/>
      <c r="J184" s="691"/>
      <c r="K184" s="691"/>
      <c r="L184" s="691"/>
    </row>
    <row r="185" spans="1:12" x14ac:dyDescent="0.25">
      <c r="A185" s="691"/>
      <c r="B185" s="691"/>
      <c r="C185" s="691"/>
      <c r="D185" s="691"/>
      <c r="E185" s="691"/>
      <c r="F185" s="691"/>
      <c r="G185" s="691"/>
      <c r="H185" s="691"/>
      <c r="I185" s="691"/>
      <c r="J185" s="691"/>
      <c r="K185" s="691"/>
      <c r="L185" s="691"/>
    </row>
    <row r="186" spans="1:12" x14ac:dyDescent="0.25">
      <c r="A186" s="691"/>
      <c r="B186" s="691"/>
      <c r="C186" s="691"/>
      <c r="D186" s="691"/>
      <c r="E186" s="691"/>
      <c r="F186" s="691"/>
      <c r="G186" s="691"/>
      <c r="H186" s="691"/>
      <c r="I186" s="691"/>
      <c r="J186" s="691"/>
      <c r="K186" s="691"/>
      <c r="L186" s="691"/>
    </row>
    <row r="187" spans="1:12" x14ac:dyDescent="0.25">
      <c r="A187" s="691"/>
      <c r="B187" s="691"/>
      <c r="C187" s="691"/>
      <c r="D187" s="691"/>
      <c r="E187" s="691"/>
      <c r="F187" s="691"/>
      <c r="G187" s="691"/>
      <c r="H187" s="691"/>
      <c r="I187" s="691"/>
      <c r="J187" s="691"/>
      <c r="K187" s="691"/>
      <c r="L187" s="691"/>
    </row>
    <row r="188" spans="1:12" x14ac:dyDescent="0.25">
      <c r="A188" s="691"/>
      <c r="B188" s="691"/>
      <c r="C188" s="691"/>
      <c r="D188" s="691"/>
      <c r="E188" s="691"/>
      <c r="F188" s="691"/>
      <c r="G188" s="691"/>
      <c r="H188" s="691"/>
      <c r="I188" s="691"/>
      <c r="J188" s="691"/>
      <c r="K188" s="691"/>
      <c r="L188" s="691"/>
    </row>
    <row r="189" spans="1:12" x14ac:dyDescent="0.25">
      <c r="A189" s="691"/>
      <c r="B189" s="691"/>
      <c r="C189" s="691"/>
      <c r="D189" s="691"/>
      <c r="E189" s="691"/>
      <c r="F189" s="691"/>
      <c r="G189" s="691"/>
      <c r="H189" s="691"/>
      <c r="I189" s="691"/>
      <c r="J189" s="691"/>
      <c r="K189" s="691"/>
      <c r="L189" s="691"/>
    </row>
    <row r="190" spans="1:12" x14ac:dyDescent="0.25">
      <c r="A190" s="691"/>
      <c r="B190" s="691"/>
      <c r="C190" s="691"/>
      <c r="D190" s="691"/>
      <c r="E190" s="691"/>
      <c r="F190" s="691"/>
      <c r="G190" s="691"/>
      <c r="H190" s="691"/>
      <c r="I190" s="691"/>
      <c r="J190" s="691"/>
      <c r="K190" s="691"/>
      <c r="L190" s="691"/>
    </row>
    <row r="191" spans="1:12" x14ac:dyDescent="0.25">
      <c r="A191" s="691"/>
      <c r="B191" s="691"/>
      <c r="C191" s="691"/>
      <c r="D191" s="691"/>
      <c r="E191" s="691"/>
      <c r="F191" s="691"/>
      <c r="G191" s="691"/>
      <c r="H191" s="691"/>
      <c r="I191" s="691"/>
      <c r="J191" s="691"/>
      <c r="K191" s="691"/>
      <c r="L191" s="691"/>
    </row>
    <row r="192" spans="1:12" x14ac:dyDescent="0.25">
      <c r="A192" s="691"/>
      <c r="B192" s="691"/>
      <c r="C192" s="691"/>
      <c r="D192" s="691"/>
      <c r="E192" s="691"/>
      <c r="F192" s="691"/>
      <c r="G192" s="691"/>
      <c r="H192" s="691"/>
      <c r="I192" s="691"/>
      <c r="J192" s="691"/>
      <c r="K192" s="691"/>
      <c r="L192" s="691"/>
    </row>
    <row r="193" spans="1:12" x14ac:dyDescent="0.25">
      <c r="A193" s="691"/>
      <c r="B193" s="691"/>
      <c r="C193" s="691"/>
      <c r="D193" s="691"/>
      <c r="E193" s="691"/>
      <c r="F193" s="691"/>
      <c r="G193" s="691"/>
      <c r="H193" s="691"/>
      <c r="I193" s="691"/>
      <c r="J193" s="691"/>
      <c r="K193" s="691"/>
      <c r="L193" s="691"/>
    </row>
    <row r="194" spans="1:12" x14ac:dyDescent="0.25">
      <c r="A194" s="691"/>
      <c r="B194" s="691"/>
      <c r="C194" s="691"/>
      <c r="D194" s="691"/>
      <c r="E194" s="691"/>
      <c r="F194" s="691"/>
      <c r="G194" s="691"/>
      <c r="H194" s="691"/>
      <c r="I194" s="691"/>
      <c r="J194" s="691"/>
      <c r="K194" s="691"/>
      <c r="L194" s="691"/>
    </row>
    <row r="195" spans="1:12" x14ac:dyDescent="0.25">
      <c r="A195" s="691"/>
      <c r="B195" s="691"/>
      <c r="C195" s="691"/>
      <c r="D195" s="691"/>
      <c r="E195" s="691"/>
      <c r="F195" s="691"/>
      <c r="G195" s="691"/>
      <c r="H195" s="691"/>
      <c r="I195" s="691"/>
      <c r="J195" s="691"/>
      <c r="K195" s="691"/>
      <c r="L195" s="691"/>
    </row>
    <row r="196" spans="1:12" x14ac:dyDescent="0.25">
      <c r="A196" s="691"/>
      <c r="B196" s="691"/>
      <c r="C196" s="691"/>
      <c r="D196" s="691"/>
      <c r="E196" s="691"/>
      <c r="F196" s="691"/>
      <c r="G196" s="691"/>
      <c r="H196" s="691"/>
      <c r="I196" s="691"/>
      <c r="J196" s="691"/>
      <c r="K196" s="691"/>
      <c r="L196" s="691"/>
    </row>
    <row r="197" spans="1:12" x14ac:dyDescent="0.25">
      <c r="A197" s="691"/>
      <c r="B197" s="691"/>
      <c r="C197" s="691"/>
      <c r="D197" s="691"/>
      <c r="E197" s="691"/>
      <c r="F197" s="691"/>
      <c r="G197" s="691"/>
      <c r="H197" s="691"/>
      <c r="I197" s="691"/>
      <c r="J197" s="691"/>
      <c r="K197" s="691"/>
      <c r="L197" s="691"/>
    </row>
    <row r="198" spans="1:12" x14ac:dyDescent="0.25">
      <c r="A198" s="691"/>
      <c r="B198" s="691"/>
      <c r="C198" s="691"/>
      <c r="D198" s="691"/>
      <c r="E198" s="691"/>
      <c r="F198" s="691"/>
      <c r="G198" s="691"/>
      <c r="H198" s="691"/>
      <c r="I198" s="691"/>
      <c r="J198" s="691"/>
      <c r="K198" s="691"/>
      <c r="L198" s="691"/>
    </row>
    <row r="199" spans="1:12" x14ac:dyDescent="0.25">
      <c r="A199" s="691"/>
      <c r="B199" s="691"/>
      <c r="C199" s="691"/>
      <c r="D199" s="691"/>
      <c r="E199" s="691"/>
      <c r="F199" s="691"/>
      <c r="G199" s="691"/>
      <c r="H199" s="691"/>
      <c r="I199" s="691"/>
      <c r="J199" s="691"/>
      <c r="K199" s="691"/>
      <c r="L199" s="691"/>
    </row>
    <row r="200" spans="1:12" x14ac:dyDescent="0.25">
      <c r="A200" s="691"/>
      <c r="B200" s="691"/>
      <c r="C200" s="691"/>
      <c r="D200" s="691"/>
      <c r="E200" s="691"/>
      <c r="F200" s="691"/>
      <c r="G200" s="691"/>
      <c r="H200" s="691"/>
      <c r="I200" s="691"/>
      <c r="J200" s="691"/>
      <c r="K200" s="691"/>
      <c r="L200" s="691"/>
    </row>
    <row r="201" spans="1:12" x14ac:dyDescent="0.25">
      <c r="A201" s="691"/>
      <c r="B201" s="691"/>
      <c r="C201" s="691"/>
      <c r="D201" s="691"/>
      <c r="E201" s="691"/>
      <c r="F201" s="691"/>
      <c r="G201" s="691"/>
      <c r="H201" s="691"/>
      <c r="I201" s="691"/>
      <c r="J201" s="691"/>
      <c r="K201" s="691"/>
      <c r="L201" s="691"/>
    </row>
    <row r="202" spans="1:12" x14ac:dyDescent="0.25">
      <c r="A202" s="691"/>
      <c r="B202" s="691"/>
      <c r="C202" s="691"/>
      <c r="D202" s="691"/>
      <c r="E202" s="691"/>
      <c r="F202" s="691"/>
      <c r="G202" s="691"/>
      <c r="H202" s="691"/>
      <c r="I202" s="691"/>
      <c r="J202" s="691"/>
      <c r="K202" s="691"/>
      <c r="L202" s="691"/>
    </row>
    <row r="203" spans="1:12" x14ac:dyDescent="0.25">
      <c r="A203" s="691"/>
      <c r="B203" s="691"/>
      <c r="C203" s="691"/>
      <c r="D203" s="691"/>
      <c r="E203" s="691"/>
      <c r="F203" s="691"/>
      <c r="G203" s="691"/>
      <c r="H203" s="691"/>
      <c r="I203" s="691"/>
      <c r="J203" s="691"/>
      <c r="K203" s="691"/>
      <c r="L203" s="691"/>
    </row>
    <row r="204" spans="1:12" x14ac:dyDescent="0.25">
      <c r="A204" s="691"/>
      <c r="B204" s="691"/>
      <c r="C204" s="691"/>
      <c r="D204" s="691"/>
      <c r="E204" s="691"/>
      <c r="F204" s="691"/>
      <c r="G204" s="691"/>
      <c r="H204" s="691"/>
      <c r="I204" s="691"/>
      <c r="J204" s="691"/>
      <c r="K204" s="691"/>
      <c r="L204" s="691"/>
    </row>
    <row r="205" spans="1:12" x14ac:dyDescent="0.25">
      <c r="A205" s="691"/>
      <c r="B205" s="691"/>
      <c r="C205" s="691"/>
      <c r="D205" s="691"/>
      <c r="E205" s="691"/>
      <c r="F205" s="691"/>
      <c r="G205" s="691"/>
      <c r="H205" s="691"/>
      <c r="I205" s="691"/>
      <c r="J205" s="691"/>
      <c r="K205" s="691"/>
      <c r="L205" s="691"/>
    </row>
    <row r="206" spans="1:12" x14ac:dyDescent="0.25">
      <c r="A206" s="691"/>
      <c r="B206" s="691"/>
      <c r="C206" s="691"/>
      <c r="D206" s="691"/>
      <c r="E206" s="691"/>
      <c r="F206" s="691"/>
      <c r="G206" s="691"/>
      <c r="H206" s="691"/>
      <c r="I206" s="691"/>
      <c r="J206" s="691"/>
      <c r="K206" s="691"/>
      <c r="L206" s="691"/>
    </row>
    <row r="207" spans="1:12" x14ac:dyDescent="0.25">
      <c r="A207" s="691"/>
      <c r="B207" s="691"/>
      <c r="C207" s="691"/>
      <c r="D207" s="691"/>
      <c r="E207" s="691"/>
      <c r="F207" s="691"/>
      <c r="G207" s="691"/>
      <c r="H207" s="691"/>
      <c r="I207" s="691"/>
      <c r="J207" s="691"/>
      <c r="K207" s="691"/>
      <c r="L207" s="691"/>
    </row>
    <row r="208" spans="1:12" x14ac:dyDescent="0.25">
      <c r="A208" s="691"/>
      <c r="B208" s="691"/>
      <c r="C208" s="691"/>
      <c r="D208" s="691"/>
      <c r="E208" s="691"/>
      <c r="F208" s="691"/>
      <c r="G208" s="691"/>
      <c r="H208" s="691"/>
      <c r="I208" s="691"/>
      <c r="J208" s="691"/>
      <c r="K208" s="691"/>
      <c r="L208" s="691"/>
    </row>
    <row r="209" spans="1:12" x14ac:dyDescent="0.25">
      <c r="A209" s="691"/>
      <c r="B209" s="691"/>
      <c r="C209" s="691"/>
      <c r="D209" s="691"/>
      <c r="E209" s="691"/>
      <c r="F209" s="691"/>
      <c r="G209" s="691"/>
      <c r="H209" s="691"/>
      <c r="I209" s="691"/>
      <c r="J209" s="691"/>
      <c r="K209" s="691"/>
      <c r="L209" s="691"/>
    </row>
    <row r="210" spans="1:12" x14ac:dyDescent="0.25">
      <c r="A210" s="691"/>
      <c r="B210" s="691"/>
      <c r="C210" s="691"/>
      <c r="D210" s="691"/>
      <c r="E210" s="691"/>
      <c r="F210" s="691"/>
      <c r="G210" s="691"/>
      <c r="H210" s="691"/>
      <c r="I210" s="691"/>
      <c r="J210" s="691"/>
      <c r="K210" s="691"/>
      <c r="L210" s="691"/>
    </row>
    <row r="211" spans="1:12" x14ac:dyDescent="0.25">
      <c r="A211" s="691"/>
      <c r="B211" s="691"/>
      <c r="C211" s="691"/>
      <c r="D211" s="691"/>
      <c r="E211" s="691"/>
      <c r="F211" s="691"/>
      <c r="G211" s="691"/>
      <c r="H211" s="691"/>
      <c r="I211" s="691"/>
      <c r="J211" s="691"/>
      <c r="K211" s="691"/>
      <c r="L211" s="691"/>
    </row>
    <row r="212" spans="1:12" x14ac:dyDescent="0.25">
      <c r="A212" s="691"/>
      <c r="B212" s="691"/>
      <c r="C212" s="691"/>
      <c r="D212" s="691"/>
      <c r="E212" s="691"/>
      <c r="F212" s="691"/>
      <c r="G212" s="691"/>
      <c r="H212" s="691"/>
      <c r="I212" s="691"/>
      <c r="J212" s="691"/>
      <c r="K212" s="691"/>
      <c r="L212" s="691"/>
    </row>
    <row r="213" spans="1:12" x14ac:dyDescent="0.25">
      <c r="A213" s="691"/>
      <c r="B213" s="691"/>
      <c r="C213" s="691"/>
      <c r="D213" s="691"/>
      <c r="E213" s="691"/>
      <c r="F213" s="691"/>
      <c r="G213" s="691"/>
      <c r="H213" s="691"/>
      <c r="I213" s="691"/>
      <c r="J213" s="691"/>
      <c r="K213" s="691"/>
      <c r="L213" s="691"/>
    </row>
    <row r="214" spans="1:12" x14ac:dyDescent="0.25">
      <c r="A214" s="691"/>
      <c r="B214" s="691"/>
      <c r="C214" s="691"/>
      <c r="D214" s="691"/>
      <c r="E214" s="691"/>
      <c r="F214" s="691"/>
      <c r="G214" s="691"/>
      <c r="H214" s="691"/>
      <c r="I214" s="691"/>
      <c r="J214" s="691"/>
      <c r="K214" s="691"/>
      <c r="L214" s="691"/>
    </row>
    <row r="215" spans="1:12" x14ac:dyDescent="0.25">
      <c r="A215" s="691"/>
      <c r="B215" s="691"/>
      <c r="C215" s="691"/>
      <c r="D215" s="691"/>
      <c r="E215" s="691"/>
      <c r="F215" s="691"/>
      <c r="G215" s="691"/>
      <c r="H215" s="691"/>
      <c r="I215" s="691"/>
      <c r="J215" s="691"/>
      <c r="K215" s="691"/>
      <c r="L215" s="691"/>
    </row>
    <row r="216" spans="1:12" x14ac:dyDescent="0.25">
      <c r="A216" s="691"/>
      <c r="B216" s="691"/>
      <c r="C216" s="691"/>
      <c r="D216" s="691"/>
      <c r="E216" s="691"/>
      <c r="F216" s="691"/>
      <c r="G216" s="691"/>
      <c r="H216" s="691"/>
      <c r="I216" s="691"/>
      <c r="J216" s="691"/>
      <c r="K216" s="691"/>
      <c r="L216" s="691"/>
    </row>
    <row r="217" spans="1:12" x14ac:dyDescent="0.25">
      <c r="A217" s="691"/>
      <c r="B217" s="691"/>
      <c r="C217" s="691"/>
      <c r="D217" s="691"/>
      <c r="E217" s="691"/>
      <c r="F217" s="691"/>
      <c r="G217" s="691"/>
      <c r="H217" s="691"/>
      <c r="I217" s="691"/>
      <c r="J217" s="691"/>
      <c r="K217" s="691"/>
      <c r="L217" s="691"/>
    </row>
    <row r="218" spans="1:12" x14ac:dyDescent="0.25">
      <c r="A218" s="691"/>
      <c r="B218" s="691"/>
      <c r="C218" s="691"/>
      <c r="D218" s="691"/>
      <c r="E218" s="691"/>
      <c r="F218" s="691"/>
      <c r="G218" s="691"/>
      <c r="H218" s="691"/>
      <c r="I218" s="691"/>
      <c r="J218" s="691"/>
      <c r="K218" s="691"/>
      <c r="L218" s="691"/>
    </row>
    <row r="219" spans="1:12" x14ac:dyDescent="0.25">
      <c r="A219" s="691"/>
      <c r="B219" s="691"/>
      <c r="C219" s="691"/>
      <c r="D219" s="691"/>
      <c r="E219" s="691"/>
      <c r="F219" s="691"/>
      <c r="G219" s="691"/>
      <c r="H219" s="691"/>
      <c r="I219" s="691"/>
      <c r="J219" s="691"/>
      <c r="K219" s="691"/>
      <c r="L219" s="691"/>
    </row>
    <row r="220" spans="1:12" x14ac:dyDescent="0.25">
      <c r="A220" s="691"/>
      <c r="B220" s="691"/>
      <c r="C220" s="691"/>
      <c r="D220" s="691"/>
      <c r="E220" s="691"/>
      <c r="F220" s="691"/>
      <c r="G220" s="691"/>
      <c r="H220" s="691"/>
      <c r="I220" s="691"/>
      <c r="J220" s="691"/>
      <c r="K220" s="691"/>
      <c r="L220" s="691"/>
    </row>
    <row r="221" spans="1:12" x14ac:dyDescent="0.25">
      <c r="A221" s="691"/>
      <c r="B221" s="691"/>
      <c r="C221" s="691"/>
      <c r="D221" s="691"/>
      <c r="E221" s="691"/>
      <c r="F221" s="691"/>
      <c r="G221" s="691"/>
      <c r="H221" s="691"/>
      <c r="I221" s="691"/>
      <c r="J221" s="691"/>
      <c r="K221" s="691"/>
      <c r="L221" s="691"/>
    </row>
    <row r="222" spans="1:12" x14ac:dyDescent="0.25">
      <c r="A222" s="691"/>
      <c r="B222" s="691"/>
      <c r="C222" s="691"/>
      <c r="D222" s="691"/>
      <c r="E222" s="691"/>
      <c r="F222" s="691"/>
      <c r="G222" s="691"/>
      <c r="H222" s="691"/>
      <c r="I222" s="691"/>
      <c r="J222" s="691"/>
      <c r="K222" s="691"/>
      <c r="L222" s="691"/>
    </row>
    <row r="223" spans="1:12" x14ac:dyDescent="0.25">
      <c r="A223" s="691"/>
      <c r="B223" s="691"/>
      <c r="C223" s="691"/>
      <c r="D223" s="691"/>
      <c r="E223" s="691"/>
      <c r="F223" s="691"/>
      <c r="G223" s="691"/>
      <c r="H223" s="691"/>
      <c r="I223" s="691"/>
      <c r="J223" s="691"/>
      <c r="K223" s="691"/>
      <c r="L223" s="691"/>
    </row>
    <row r="224" spans="1:12" x14ac:dyDescent="0.25">
      <c r="A224" s="691"/>
      <c r="B224" s="691"/>
      <c r="C224" s="691"/>
      <c r="D224" s="691"/>
      <c r="E224" s="691"/>
      <c r="F224" s="691"/>
      <c r="G224" s="691"/>
      <c r="H224" s="691"/>
      <c r="I224" s="691"/>
      <c r="J224" s="691"/>
      <c r="K224" s="691"/>
      <c r="L224" s="691"/>
    </row>
    <row r="225" spans="1:12" x14ac:dyDescent="0.25">
      <c r="A225" s="691"/>
      <c r="B225" s="691"/>
      <c r="C225" s="691"/>
      <c r="D225" s="691"/>
      <c r="E225" s="691"/>
      <c r="F225" s="691"/>
      <c r="G225" s="691"/>
      <c r="H225" s="691"/>
      <c r="I225" s="691"/>
      <c r="J225" s="691"/>
      <c r="K225" s="691"/>
      <c r="L225" s="691"/>
    </row>
    <row r="226" spans="1:12" x14ac:dyDescent="0.25">
      <c r="A226" s="691"/>
      <c r="B226" s="691"/>
      <c r="C226" s="691"/>
      <c r="D226" s="691"/>
      <c r="E226" s="691"/>
      <c r="F226" s="691"/>
      <c r="G226" s="691"/>
      <c r="H226" s="691"/>
      <c r="I226" s="691"/>
      <c r="J226" s="691"/>
      <c r="K226" s="691"/>
      <c r="L226" s="691"/>
    </row>
    <row r="227" spans="1:12" x14ac:dyDescent="0.25">
      <c r="A227" s="691"/>
      <c r="B227" s="691"/>
      <c r="C227" s="691"/>
      <c r="D227" s="691"/>
      <c r="E227" s="691"/>
      <c r="F227" s="691"/>
      <c r="G227" s="691"/>
      <c r="H227" s="691"/>
      <c r="I227" s="691"/>
      <c r="J227" s="691"/>
      <c r="K227" s="691"/>
      <c r="L227" s="691"/>
    </row>
    <row r="228" spans="1:12" x14ac:dyDescent="0.25">
      <c r="A228" s="691"/>
      <c r="B228" s="691"/>
      <c r="C228" s="691"/>
      <c r="D228" s="691"/>
      <c r="E228" s="691"/>
      <c r="F228" s="691"/>
      <c r="G228" s="691"/>
      <c r="H228" s="691"/>
      <c r="I228" s="691"/>
      <c r="J228" s="691"/>
      <c r="K228" s="691"/>
      <c r="L228" s="691"/>
    </row>
    <row r="229" spans="1:12" x14ac:dyDescent="0.25">
      <c r="A229" s="691"/>
      <c r="B229" s="691"/>
      <c r="C229" s="691"/>
      <c r="D229" s="691"/>
      <c r="E229" s="691"/>
      <c r="F229" s="691"/>
      <c r="G229" s="691"/>
      <c r="H229" s="691"/>
      <c r="I229" s="691"/>
      <c r="J229" s="691"/>
      <c r="K229" s="691"/>
      <c r="L229" s="691"/>
    </row>
    <row r="230" spans="1:12" x14ac:dyDescent="0.25">
      <c r="A230" s="691"/>
      <c r="B230" s="691"/>
      <c r="C230" s="691"/>
      <c r="D230" s="691"/>
      <c r="E230" s="691"/>
      <c r="F230" s="691"/>
      <c r="G230" s="691"/>
      <c r="H230" s="691"/>
      <c r="I230" s="691"/>
      <c r="J230" s="691"/>
      <c r="K230" s="691"/>
      <c r="L230" s="691"/>
    </row>
    <row r="231" spans="1:12" x14ac:dyDescent="0.25">
      <c r="A231" s="691"/>
      <c r="B231" s="691"/>
      <c r="C231" s="691"/>
      <c r="D231" s="691"/>
      <c r="E231" s="691"/>
      <c r="F231" s="691"/>
      <c r="G231" s="691"/>
      <c r="H231" s="691"/>
      <c r="I231" s="691"/>
      <c r="J231" s="691"/>
      <c r="K231" s="691"/>
      <c r="L231" s="691"/>
    </row>
    <row r="232" spans="1:12" x14ac:dyDescent="0.25">
      <c r="A232" s="691"/>
      <c r="B232" s="691"/>
      <c r="C232" s="691"/>
      <c r="D232" s="691"/>
      <c r="E232" s="691"/>
      <c r="F232" s="691"/>
      <c r="G232" s="691"/>
      <c r="H232" s="691"/>
      <c r="I232" s="691"/>
      <c r="J232" s="691"/>
      <c r="K232" s="691"/>
      <c r="L232" s="691"/>
    </row>
    <row r="233" spans="1:12" x14ac:dyDescent="0.25">
      <c r="A233" s="691"/>
      <c r="B233" s="691"/>
      <c r="C233" s="691"/>
      <c r="D233" s="691"/>
      <c r="E233" s="691"/>
      <c r="F233" s="691"/>
      <c r="G233" s="691"/>
      <c r="H233" s="691"/>
      <c r="I233" s="691"/>
      <c r="J233" s="691"/>
      <c r="K233" s="691"/>
      <c r="L233" s="691"/>
    </row>
    <row r="234" spans="1:12" x14ac:dyDescent="0.25">
      <c r="A234" s="691"/>
      <c r="B234" s="691"/>
      <c r="C234" s="691"/>
      <c r="D234" s="691"/>
      <c r="E234" s="691"/>
      <c r="F234" s="691"/>
      <c r="G234" s="691"/>
      <c r="H234" s="691"/>
      <c r="I234" s="691"/>
      <c r="J234" s="691"/>
      <c r="K234" s="691"/>
      <c r="L234" s="691"/>
    </row>
    <row r="235" spans="1:12" x14ac:dyDescent="0.25">
      <c r="A235" s="691"/>
      <c r="B235" s="691"/>
      <c r="C235" s="691"/>
      <c r="D235" s="691"/>
      <c r="E235" s="691"/>
      <c r="F235" s="691"/>
      <c r="G235" s="691"/>
      <c r="H235" s="691"/>
      <c r="I235" s="691"/>
      <c r="J235" s="691"/>
      <c r="K235" s="691"/>
      <c r="L235" s="691"/>
    </row>
    <row r="236" spans="1:12" x14ac:dyDescent="0.25">
      <c r="A236" s="691"/>
      <c r="B236" s="691"/>
      <c r="C236" s="691"/>
      <c r="D236" s="691"/>
      <c r="E236" s="691"/>
      <c r="F236" s="691"/>
      <c r="G236" s="691"/>
      <c r="H236" s="691"/>
      <c r="I236" s="691"/>
      <c r="J236" s="691"/>
      <c r="K236" s="691"/>
      <c r="L236" s="691"/>
    </row>
    <row r="237" spans="1:12" x14ac:dyDescent="0.25">
      <c r="A237" s="691"/>
      <c r="B237" s="691"/>
      <c r="C237" s="691"/>
      <c r="D237" s="691"/>
      <c r="E237" s="691"/>
      <c r="F237" s="691"/>
      <c r="G237" s="691"/>
      <c r="H237" s="691"/>
      <c r="I237" s="691"/>
      <c r="J237" s="691"/>
      <c r="K237" s="691"/>
      <c r="L237" s="691"/>
    </row>
    <row r="238" spans="1:12" x14ac:dyDescent="0.25">
      <c r="A238" s="691"/>
      <c r="B238" s="691"/>
      <c r="C238" s="691"/>
      <c r="D238" s="691"/>
      <c r="E238" s="691"/>
      <c r="F238" s="691"/>
      <c r="G238" s="691"/>
      <c r="H238" s="691"/>
      <c r="I238" s="691"/>
      <c r="J238" s="691"/>
      <c r="K238" s="691"/>
      <c r="L238" s="691"/>
    </row>
    <row r="239" spans="1:12" x14ac:dyDescent="0.25">
      <c r="A239" s="691"/>
      <c r="B239" s="691"/>
      <c r="C239" s="691"/>
      <c r="D239" s="691"/>
      <c r="E239" s="691"/>
      <c r="F239" s="691"/>
      <c r="G239" s="691"/>
      <c r="H239" s="691"/>
      <c r="I239" s="691"/>
      <c r="J239" s="691"/>
      <c r="K239" s="691"/>
      <c r="L239" s="691"/>
    </row>
    <row r="240" spans="1:12" x14ac:dyDescent="0.25">
      <c r="A240" s="691"/>
      <c r="B240" s="691"/>
      <c r="C240" s="691"/>
      <c r="D240" s="691"/>
      <c r="E240" s="691"/>
      <c r="F240" s="691"/>
      <c r="G240" s="691"/>
      <c r="H240" s="691"/>
      <c r="I240" s="691"/>
      <c r="J240" s="691"/>
      <c r="K240" s="691"/>
      <c r="L240" s="691"/>
    </row>
    <row r="241" spans="1:12" x14ac:dyDescent="0.25">
      <c r="A241" s="691"/>
      <c r="B241" s="691"/>
      <c r="C241" s="691"/>
      <c r="D241" s="691"/>
      <c r="E241" s="691"/>
      <c r="F241" s="691"/>
      <c r="G241" s="691"/>
      <c r="H241" s="691"/>
      <c r="I241" s="691"/>
      <c r="J241" s="691"/>
      <c r="K241" s="691"/>
      <c r="L241" s="691"/>
    </row>
    <row r="242" spans="1:12" x14ac:dyDescent="0.25">
      <c r="A242" s="691"/>
      <c r="B242" s="691"/>
      <c r="C242" s="691"/>
      <c r="D242" s="691"/>
      <c r="E242" s="691"/>
      <c r="F242" s="691"/>
      <c r="G242" s="691"/>
      <c r="H242" s="691"/>
      <c r="I242" s="691"/>
      <c r="J242" s="691"/>
      <c r="K242" s="691"/>
      <c r="L242" s="691"/>
    </row>
    <row r="243" spans="1:12" x14ac:dyDescent="0.25">
      <c r="A243" s="691"/>
      <c r="B243" s="691"/>
      <c r="C243" s="691"/>
      <c r="D243" s="691"/>
      <c r="E243" s="691"/>
      <c r="F243" s="691"/>
      <c r="G243" s="691"/>
      <c r="H243" s="691"/>
      <c r="I243" s="691"/>
      <c r="J243" s="691"/>
      <c r="K243" s="691"/>
      <c r="L243" s="691"/>
    </row>
    <row r="244" spans="1:12" x14ac:dyDescent="0.25">
      <c r="A244" s="691"/>
      <c r="B244" s="691"/>
      <c r="C244" s="691"/>
      <c r="D244" s="691"/>
      <c r="E244" s="691"/>
      <c r="F244" s="691"/>
      <c r="G244" s="691"/>
      <c r="H244" s="691"/>
      <c r="I244" s="691"/>
      <c r="J244" s="691"/>
      <c r="K244" s="691"/>
      <c r="L244" s="691"/>
    </row>
    <row r="245" spans="1:12" x14ac:dyDescent="0.25">
      <c r="A245" s="691"/>
      <c r="B245" s="691"/>
      <c r="C245" s="691"/>
      <c r="D245" s="691"/>
      <c r="E245" s="691"/>
      <c r="F245" s="691"/>
      <c r="G245" s="691"/>
      <c r="H245" s="691"/>
      <c r="I245" s="691"/>
      <c r="J245" s="691"/>
      <c r="K245" s="691"/>
      <c r="L245" s="691"/>
    </row>
    <row r="246" spans="1:12" x14ac:dyDescent="0.25">
      <c r="A246" s="691"/>
      <c r="B246" s="691"/>
      <c r="C246" s="691"/>
      <c r="D246" s="691"/>
      <c r="E246" s="691"/>
      <c r="F246" s="691"/>
      <c r="G246" s="691"/>
      <c r="H246" s="691"/>
      <c r="I246" s="691"/>
      <c r="J246" s="691"/>
      <c r="K246" s="691"/>
      <c r="L246" s="691"/>
    </row>
    <row r="247" spans="1:12" x14ac:dyDescent="0.25">
      <c r="A247" s="691"/>
      <c r="B247" s="691"/>
      <c r="C247" s="691"/>
      <c r="D247" s="691"/>
      <c r="E247" s="691"/>
      <c r="F247" s="691"/>
      <c r="G247" s="691"/>
      <c r="H247" s="691"/>
      <c r="I247" s="691"/>
      <c r="J247" s="691"/>
      <c r="K247" s="691"/>
      <c r="L247" s="691"/>
    </row>
    <row r="248" spans="1:12" x14ac:dyDescent="0.25">
      <c r="A248" s="691"/>
      <c r="B248" s="691"/>
      <c r="C248" s="691"/>
      <c r="D248" s="691"/>
      <c r="E248" s="691"/>
      <c r="F248" s="691"/>
      <c r="G248" s="691"/>
      <c r="H248" s="691"/>
      <c r="I248" s="691"/>
      <c r="J248" s="691"/>
      <c r="K248" s="691"/>
      <c r="L248" s="691"/>
    </row>
    <row r="249" spans="1:12" x14ac:dyDescent="0.25">
      <c r="A249" s="691"/>
      <c r="B249" s="691"/>
      <c r="C249" s="691"/>
      <c r="D249" s="691"/>
      <c r="E249" s="691"/>
      <c r="F249" s="691"/>
      <c r="G249" s="691"/>
      <c r="H249" s="691"/>
      <c r="I249" s="691"/>
      <c r="J249" s="691"/>
      <c r="K249" s="691"/>
      <c r="L249" s="691"/>
    </row>
    <row r="250" spans="1:12" x14ac:dyDescent="0.25">
      <c r="A250" s="691"/>
      <c r="B250" s="691"/>
      <c r="C250" s="691"/>
      <c r="D250" s="691"/>
      <c r="E250" s="691"/>
      <c r="F250" s="691"/>
      <c r="G250" s="691"/>
      <c r="H250" s="691"/>
      <c r="I250" s="691"/>
      <c r="J250" s="691"/>
      <c r="K250" s="691"/>
      <c r="L250" s="691"/>
    </row>
    <row r="251" spans="1:12" x14ac:dyDescent="0.25">
      <c r="A251" s="691"/>
      <c r="B251" s="691"/>
      <c r="C251" s="691"/>
      <c r="D251" s="691"/>
      <c r="E251" s="691"/>
      <c r="F251" s="691"/>
      <c r="G251" s="691"/>
      <c r="H251" s="691"/>
      <c r="I251" s="691"/>
      <c r="J251" s="691"/>
      <c r="K251" s="691"/>
      <c r="L251" s="691"/>
    </row>
    <row r="252" spans="1:12" x14ac:dyDescent="0.25">
      <c r="A252" s="691"/>
      <c r="B252" s="691"/>
      <c r="C252" s="691"/>
      <c r="D252" s="691"/>
      <c r="E252" s="691"/>
      <c r="F252" s="691"/>
      <c r="G252" s="691"/>
      <c r="H252" s="691"/>
      <c r="I252" s="691"/>
      <c r="J252" s="691"/>
      <c r="K252" s="691"/>
      <c r="L252" s="691"/>
    </row>
    <row r="253" spans="1:12" x14ac:dyDescent="0.25">
      <c r="A253" s="691"/>
      <c r="B253" s="691"/>
      <c r="C253" s="691"/>
      <c r="D253" s="691"/>
      <c r="E253" s="691"/>
      <c r="F253" s="691"/>
      <c r="G253" s="691"/>
      <c r="H253" s="691"/>
      <c r="I253" s="691"/>
      <c r="J253" s="691"/>
      <c r="K253" s="691"/>
      <c r="L253" s="691"/>
    </row>
    <row r="254" spans="1:12" x14ac:dyDescent="0.25">
      <c r="A254" s="691"/>
      <c r="B254" s="691"/>
      <c r="C254" s="691"/>
      <c r="D254" s="691"/>
      <c r="E254" s="691"/>
      <c r="F254" s="691"/>
      <c r="G254" s="691"/>
      <c r="H254" s="691"/>
      <c r="I254" s="691"/>
      <c r="J254" s="691"/>
      <c r="K254" s="691"/>
      <c r="L254" s="691"/>
    </row>
    <row r="255" spans="1:12" x14ac:dyDescent="0.25">
      <c r="A255" s="691"/>
      <c r="B255" s="691"/>
      <c r="C255" s="691"/>
      <c r="D255" s="691"/>
      <c r="E255" s="691"/>
      <c r="F255" s="691"/>
      <c r="G255" s="691"/>
      <c r="H255" s="691"/>
      <c r="I255" s="691"/>
      <c r="J255" s="691"/>
      <c r="K255" s="691"/>
      <c r="L255" s="691"/>
    </row>
    <row r="256" spans="1:12" x14ac:dyDescent="0.25">
      <c r="A256" s="691"/>
      <c r="B256" s="691"/>
      <c r="C256" s="691"/>
      <c r="D256" s="691"/>
      <c r="E256" s="691"/>
      <c r="F256" s="691"/>
      <c r="G256" s="691"/>
      <c r="H256" s="691"/>
      <c r="I256" s="691"/>
      <c r="J256" s="691"/>
      <c r="K256" s="691"/>
      <c r="L256" s="691"/>
    </row>
    <row r="257" spans="1:12" x14ac:dyDescent="0.25">
      <c r="A257" s="691"/>
      <c r="B257" s="691"/>
      <c r="C257" s="691"/>
      <c r="D257" s="691"/>
      <c r="E257" s="691"/>
      <c r="F257" s="691"/>
      <c r="G257" s="691"/>
      <c r="H257" s="691"/>
      <c r="I257" s="691"/>
      <c r="J257" s="691"/>
      <c r="K257" s="691"/>
      <c r="L257" s="691"/>
    </row>
    <row r="258" spans="1:12" x14ac:dyDescent="0.25">
      <c r="A258" s="691"/>
      <c r="B258" s="691"/>
      <c r="C258" s="691"/>
      <c r="D258" s="691"/>
      <c r="E258" s="691"/>
      <c r="F258" s="691"/>
      <c r="G258" s="691"/>
      <c r="H258" s="691"/>
      <c r="I258" s="691"/>
      <c r="J258" s="691"/>
      <c r="K258" s="691"/>
      <c r="L258" s="691"/>
    </row>
    <row r="259" spans="1:12" x14ac:dyDescent="0.25">
      <c r="A259" s="691"/>
      <c r="B259" s="691"/>
      <c r="C259" s="691"/>
      <c r="D259" s="691"/>
      <c r="E259" s="691"/>
      <c r="F259" s="691"/>
      <c r="G259" s="691"/>
      <c r="H259" s="691"/>
      <c r="I259" s="691"/>
      <c r="J259" s="691"/>
      <c r="K259" s="691"/>
      <c r="L259" s="691"/>
    </row>
    <row r="260" spans="1:12" x14ac:dyDescent="0.25">
      <c r="A260" s="691"/>
      <c r="B260" s="691"/>
      <c r="C260" s="691"/>
      <c r="D260" s="691"/>
      <c r="E260" s="691"/>
      <c r="F260" s="691"/>
      <c r="G260" s="691"/>
      <c r="H260" s="691"/>
      <c r="I260" s="691"/>
      <c r="J260" s="691"/>
      <c r="K260" s="691"/>
      <c r="L260" s="691"/>
    </row>
    <row r="261" spans="1:12" x14ac:dyDescent="0.25">
      <c r="A261" s="691"/>
      <c r="B261" s="691"/>
      <c r="C261" s="691"/>
      <c r="D261" s="691"/>
      <c r="E261" s="691"/>
      <c r="F261" s="691"/>
      <c r="G261" s="691"/>
      <c r="H261" s="691"/>
      <c r="I261" s="691"/>
      <c r="J261" s="691"/>
      <c r="K261" s="691"/>
      <c r="L261" s="691"/>
    </row>
    <row r="262" spans="1:12" x14ac:dyDescent="0.25">
      <c r="A262" s="691"/>
      <c r="B262" s="691"/>
      <c r="C262" s="691"/>
      <c r="D262" s="691"/>
      <c r="E262" s="691"/>
      <c r="F262" s="691"/>
      <c r="G262" s="691"/>
      <c r="H262" s="691"/>
      <c r="I262" s="691"/>
      <c r="J262" s="691"/>
      <c r="K262" s="691"/>
      <c r="L262" s="691"/>
    </row>
    <row r="263" spans="1:12" x14ac:dyDescent="0.25">
      <c r="A263" s="691"/>
      <c r="B263" s="691"/>
      <c r="C263" s="691"/>
      <c r="D263" s="691"/>
      <c r="E263" s="691"/>
      <c r="F263" s="691"/>
      <c r="G263" s="691"/>
      <c r="H263" s="691"/>
      <c r="I263" s="691"/>
      <c r="J263" s="691"/>
      <c r="K263" s="691"/>
      <c r="L263" s="691"/>
    </row>
    <row r="264" spans="1:12" x14ac:dyDescent="0.25">
      <c r="A264" s="691"/>
      <c r="B264" s="691"/>
      <c r="C264" s="691"/>
      <c r="D264" s="691"/>
      <c r="E264" s="691"/>
      <c r="F264" s="691"/>
      <c r="G264" s="691"/>
      <c r="H264" s="691"/>
      <c r="I264" s="691"/>
      <c r="J264" s="691"/>
      <c r="K264" s="691"/>
      <c r="L264" s="691"/>
    </row>
    <row r="265" spans="1:12" x14ac:dyDescent="0.25">
      <c r="A265" s="691"/>
      <c r="B265" s="691"/>
      <c r="C265" s="691"/>
      <c r="D265" s="691"/>
      <c r="E265" s="691"/>
      <c r="F265" s="691"/>
      <c r="G265" s="691"/>
      <c r="H265" s="691"/>
      <c r="I265" s="691"/>
      <c r="J265" s="691"/>
      <c r="K265" s="691"/>
      <c r="L265" s="691"/>
    </row>
    <row r="266" spans="1:12" x14ac:dyDescent="0.25">
      <c r="A266" s="691"/>
      <c r="B266" s="691"/>
      <c r="C266" s="691"/>
      <c r="D266" s="691"/>
      <c r="E266" s="691"/>
      <c r="F266" s="691"/>
      <c r="G266" s="691"/>
      <c r="H266" s="691"/>
      <c r="I266" s="691"/>
      <c r="J266" s="691"/>
      <c r="K266" s="691"/>
      <c r="L266" s="691"/>
    </row>
    <row r="267" spans="1:12" x14ac:dyDescent="0.25">
      <c r="A267" s="691"/>
      <c r="B267" s="691"/>
      <c r="C267" s="691"/>
      <c r="D267" s="691"/>
      <c r="E267" s="691"/>
      <c r="F267" s="691"/>
      <c r="G267" s="691"/>
      <c r="H267" s="691"/>
      <c r="I267" s="691"/>
      <c r="J267" s="691"/>
      <c r="K267" s="691"/>
      <c r="L267" s="691"/>
    </row>
    <row r="268" spans="1:12" x14ac:dyDescent="0.25">
      <c r="A268" s="691"/>
      <c r="B268" s="691"/>
      <c r="C268" s="691"/>
      <c r="D268" s="691"/>
      <c r="E268" s="691"/>
      <c r="F268" s="691"/>
      <c r="G268" s="691"/>
      <c r="H268" s="691"/>
      <c r="I268" s="691"/>
      <c r="J268" s="691"/>
      <c r="K268" s="691"/>
      <c r="L268" s="691"/>
    </row>
    <row r="269" spans="1:12" x14ac:dyDescent="0.25">
      <c r="A269" s="691"/>
      <c r="B269" s="691"/>
      <c r="C269" s="691"/>
      <c r="D269" s="691"/>
      <c r="E269" s="691"/>
      <c r="F269" s="691"/>
      <c r="G269" s="691"/>
      <c r="H269" s="691"/>
      <c r="I269" s="691"/>
      <c r="J269" s="691"/>
      <c r="K269" s="691"/>
      <c r="L269" s="691"/>
    </row>
    <row r="270" spans="1:12" x14ac:dyDescent="0.25">
      <c r="A270" s="691"/>
      <c r="B270" s="691"/>
      <c r="C270" s="691"/>
      <c r="D270" s="691"/>
      <c r="E270" s="691"/>
      <c r="F270" s="691"/>
      <c r="G270" s="691"/>
      <c r="H270" s="691"/>
      <c r="I270" s="691"/>
      <c r="J270" s="691"/>
      <c r="K270" s="691"/>
      <c r="L270" s="691"/>
    </row>
    <row r="271" spans="1:12" x14ac:dyDescent="0.25">
      <c r="A271" s="691"/>
      <c r="B271" s="691"/>
      <c r="C271" s="691"/>
      <c r="D271" s="691"/>
      <c r="E271" s="691"/>
      <c r="F271" s="691"/>
      <c r="G271" s="691"/>
      <c r="H271" s="691"/>
      <c r="I271" s="691"/>
      <c r="J271" s="691"/>
      <c r="K271" s="691"/>
      <c r="L271" s="691"/>
    </row>
    <row r="272" spans="1:12" x14ac:dyDescent="0.25">
      <c r="A272" s="691"/>
      <c r="B272" s="691"/>
      <c r="C272" s="691"/>
      <c r="D272" s="691"/>
      <c r="E272" s="691"/>
      <c r="F272" s="691"/>
      <c r="G272" s="691"/>
      <c r="H272" s="691"/>
      <c r="I272" s="691"/>
      <c r="J272" s="691"/>
      <c r="K272" s="691"/>
      <c r="L272" s="691"/>
    </row>
    <row r="273" spans="1:12" x14ac:dyDescent="0.25">
      <c r="A273" s="691"/>
      <c r="B273" s="691"/>
      <c r="C273" s="691"/>
      <c r="D273" s="691"/>
      <c r="E273" s="691"/>
      <c r="F273" s="691"/>
      <c r="G273" s="691"/>
      <c r="H273" s="691"/>
      <c r="I273" s="691"/>
      <c r="J273" s="691"/>
      <c r="K273" s="691"/>
      <c r="L273" s="691"/>
    </row>
    <row r="274" spans="1:12" x14ac:dyDescent="0.25">
      <c r="A274" s="691"/>
      <c r="B274" s="691"/>
      <c r="C274" s="691"/>
      <c r="D274" s="691"/>
      <c r="E274" s="691"/>
      <c r="F274" s="691"/>
      <c r="G274" s="691"/>
      <c r="H274" s="691"/>
      <c r="I274" s="691"/>
      <c r="J274" s="691"/>
      <c r="K274" s="691"/>
      <c r="L274" s="691"/>
    </row>
    <row r="275" spans="1:12" x14ac:dyDescent="0.25">
      <c r="A275" s="691"/>
      <c r="B275" s="691"/>
      <c r="C275" s="691"/>
      <c r="D275" s="691"/>
      <c r="E275" s="691"/>
      <c r="F275" s="691"/>
      <c r="G275" s="691"/>
      <c r="H275" s="691"/>
      <c r="I275" s="691"/>
      <c r="J275" s="691"/>
      <c r="K275" s="691"/>
      <c r="L275" s="691"/>
    </row>
    <row r="276" spans="1:12" x14ac:dyDescent="0.25">
      <c r="A276" s="691"/>
      <c r="B276" s="691"/>
      <c r="C276" s="691"/>
      <c r="D276" s="691"/>
      <c r="E276" s="691"/>
      <c r="F276" s="691"/>
      <c r="G276" s="691"/>
      <c r="H276" s="691"/>
      <c r="I276" s="691"/>
      <c r="J276" s="691"/>
      <c r="K276" s="691"/>
      <c r="L276" s="691"/>
    </row>
    <row r="277" spans="1:12" x14ac:dyDescent="0.25">
      <c r="A277" s="691"/>
      <c r="B277" s="691"/>
      <c r="C277" s="691"/>
      <c r="D277" s="691"/>
      <c r="E277" s="691"/>
      <c r="F277" s="691"/>
      <c r="G277" s="691"/>
      <c r="H277" s="691"/>
      <c r="I277" s="691"/>
      <c r="J277" s="691"/>
      <c r="K277" s="691"/>
      <c r="L277" s="691"/>
    </row>
    <row r="278" spans="1:12" x14ac:dyDescent="0.25">
      <c r="A278" s="691"/>
      <c r="B278" s="691"/>
      <c r="C278" s="691"/>
      <c r="D278" s="691"/>
      <c r="E278" s="691"/>
      <c r="F278" s="691"/>
      <c r="G278" s="691"/>
      <c r="H278" s="691"/>
      <c r="I278" s="691"/>
      <c r="J278" s="691"/>
      <c r="K278" s="691"/>
      <c r="L278" s="691"/>
    </row>
    <row r="279" spans="1:12" x14ac:dyDescent="0.25">
      <c r="A279" s="691"/>
      <c r="B279" s="691"/>
      <c r="C279" s="691"/>
      <c r="D279" s="691"/>
      <c r="E279" s="691"/>
      <c r="F279" s="691"/>
      <c r="G279" s="691"/>
      <c r="H279" s="691"/>
      <c r="I279" s="691"/>
      <c r="J279" s="691"/>
      <c r="K279" s="691"/>
      <c r="L279" s="691"/>
    </row>
    <row r="280" spans="1:12" x14ac:dyDescent="0.25">
      <c r="A280" s="691"/>
      <c r="B280" s="691"/>
      <c r="C280" s="691"/>
      <c r="D280" s="691"/>
      <c r="E280" s="691"/>
      <c r="F280" s="691"/>
      <c r="G280" s="691"/>
      <c r="H280" s="691"/>
      <c r="I280" s="691"/>
      <c r="J280" s="691"/>
      <c r="K280" s="691"/>
      <c r="L280" s="691"/>
    </row>
    <row r="281" spans="1:12" x14ac:dyDescent="0.25">
      <c r="A281" s="691"/>
      <c r="B281" s="691"/>
      <c r="C281" s="691"/>
      <c r="D281" s="691"/>
      <c r="E281" s="691"/>
      <c r="F281" s="691"/>
      <c r="G281" s="691"/>
      <c r="H281" s="691"/>
      <c r="I281" s="691"/>
      <c r="J281" s="691"/>
      <c r="K281" s="691"/>
      <c r="L281" s="691"/>
    </row>
    <row r="282" spans="1:12" x14ac:dyDescent="0.25">
      <c r="A282" s="691"/>
      <c r="B282" s="691"/>
      <c r="C282" s="691"/>
      <c r="D282" s="691"/>
      <c r="E282" s="691"/>
      <c r="F282" s="691"/>
      <c r="G282" s="691"/>
      <c r="H282" s="691"/>
      <c r="I282" s="691"/>
      <c r="J282" s="691"/>
      <c r="K282" s="691"/>
      <c r="L282" s="691"/>
    </row>
    <row r="283" spans="1:12" x14ac:dyDescent="0.25">
      <c r="A283" s="691"/>
      <c r="B283" s="691"/>
      <c r="C283" s="691"/>
      <c r="D283" s="691"/>
      <c r="E283" s="691"/>
      <c r="F283" s="691"/>
      <c r="G283" s="691"/>
      <c r="H283" s="691"/>
      <c r="I283" s="691"/>
      <c r="J283" s="691"/>
      <c r="K283" s="691"/>
      <c r="L283" s="691"/>
    </row>
    <row r="284" spans="1:12" x14ac:dyDescent="0.25">
      <c r="A284" s="691"/>
      <c r="B284" s="691"/>
      <c r="C284" s="691"/>
      <c r="D284" s="691"/>
      <c r="E284" s="691"/>
      <c r="F284" s="691"/>
      <c r="G284" s="691"/>
      <c r="H284" s="691"/>
      <c r="I284" s="691"/>
      <c r="J284" s="691"/>
      <c r="K284" s="691"/>
      <c r="L284" s="691"/>
    </row>
    <row r="285" spans="1:12" x14ac:dyDescent="0.25">
      <c r="A285" s="691"/>
      <c r="B285" s="691"/>
      <c r="C285" s="691"/>
      <c r="D285" s="691"/>
      <c r="E285" s="691"/>
      <c r="F285" s="691"/>
      <c r="G285" s="691"/>
      <c r="H285" s="691"/>
      <c r="I285" s="691"/>
      <c r="J285" s="691"/>
      <c r="K285" s="691"/>
      <c r="L285" s="691"/>
    </row>
    <row r="286" spans="1:12" x14ac:dyDescent="0.25">
      <c r="A286" s="691"/>
      <c r="B286" s="691"/>
      <c r="C286" s="691"/>
      <c r="D286" s="691"/>
      <c r="E286" s="691"/>
      <c r="F286" s="691"/>
      <c r="G286" s="691"/>
      <c r="H286" s="691"/>
      <c r="I286" s="691"/>
      <c r="J286" s="691"/>
      <c r="K286" s="691"/>
      <c r="L286" s="691"/>
    </row>
    <row r="287" spans="1:12" x14ac:dyDescent="0.25">
      <c r="A287" s="691"/>
      <c r="B287" s="691"/>
      <c r="C287" s="691"/>
      <c r="D287" s="691"/>
      <c r="E287" s="691"/>
      <c r="F287" s="691"/>
      <c r="G287" s="691"/>
      <c r="H287" s="691"/>
      <c r="I287" s="691"/>
      <c r="J287" s="691"/>
      <c r="K287" s="691"/>
      <c r="L287" s="691"/>
    </row>
    <row r="288" spans="1:12" x14ac:dyDescent="0.25">
      <c r="A288" s="691"/>
      <c r="B288" s="691"/>
      <c r="C288" s="691"/>
      <c r="D288" s="691"/>
      <c r="E288" s="691"/>
      <c r="F288" s="691"/>
      <c r="G288" s="691"/>
      <c r="H288" s="691"/>
      <c r="I288" s="691"/>
      <c r="J288" s="691"/>
      <c r="K288" s="691"/>
      <c r="L288" s="691"/>
    </row>
    <row r="289" spans="1:12" x14ac:dyDescent="0.25">
      <c r="A289" s="691"/>
      <c r="B289" s="691"/>
      <c r="C289" s="691"/>
      <c r="D289" s="691"/>
      <c r="E289" s="691"/>
      <c r="F289" s="691"/>
      <c r="G289" s="691"/>
      <c r="H289" s="691"/>
      <c r="I289" s="691"/>
      <c r="J289" s="691"/>
      <c r="K289" s="691"/>
      <c r="L289" s="691"/>
    </row>
    <row r="290" spans="1:12" x14ac:dyDescent="0.25">
      <c r="A290" s="691"/>
      <c r="B290" s="691"/>
      <c r="C290" s="691"/>
      <c r="D290" s="691"/>
      <c r="E290" s="691"/>
      <c r="F290" s="691"/>
      <c r="G290" s="691"/>
      <c r="H290" s="691"/>
      <c r="I290" s="691"/>
      <c r="J290" s="691"/>
      <c r="K290" s="691"/>
      <c r="L290" s="691"/>
    </row>
    <row r="291" spans="1:12" x14ac:dyDescent="0.25">
      <c r="A291" s="691"/>
      <c r="B291" s="691"/>
      <c r="C291" s="691"/>
      <c r="D291" s="691"/>
      <c r="E291" s="691"/>
      <c r="F291" s="691"/>
      <c r="G291" s="691"/>
      <c r="H291" s="691"/>
      <c r="I291" s="691"/>
      <c r="J291" s="691"/>
      <c r="K291" s="691"/>
      <c r="L291" s="691"/>
    </row>
    <row r="292" spans="1:12" x14ac:dyDescent="0.25">
      <c r="A292" s="691"/>
      <c r="B292" s="691"/>
      <c r="C292" s="691"/>
      <c r="D292" s="691"/>
      <c r="E292" s="691"/>
      <c r="F292" s="691"/>
      <c r="G292" s="691"/>
      <c r="H292" s="691"/>
      <c r="I292" s="691"/>
      <c r="J292" s="691"/>
      <c r="K292" s="691"/>
      <c r="L292" s="691"/>
    </row>
    <row r="293" spans="1:12" x14ac:dyDescent="0.25">
      <c r="A293" s="691"/>
      <c r="B293" s="691"/>
      <c r="C293" s="691"/>
      <c r="D293" s="691"/>
      <c r="E293" s="691"/>
      <c r="F293" s="691"/>
      <c r="G293" s="691"/>
      <c r="H293" s="691"/>
      <c r="I293" s="691"/>
      <c r="J293" s="691"/>
      <c r="K293" s="691"/>
      <c r="L293" s="691"/>
    </row>
    <row r="294" spans="1:12" x14ac:dyDescent="0.25">
      <c r="A294" s="691"/>
      <c r="B294" s="691"/>
      <c r="C294" s="691"/>
      <c r="D294" s="691"/>
      <c r="E294" s="691"/>
      <c r="F294" s="691"/>
      <c r="G294" s="691"/>
      <c r="H294" s="691"/>
      <c r="I294" s="691"/>
      <c r="J294" s="691"/>
      <c r="K294" s="691"/>
      <c r="L294" s="691"/>
    </row>
    <row r="295" spans="1:12" x14ac:dyDescent="0.25">
      <c r="A295" s="691"/>
      <c r="B295" s="691"/>
      <c r="C295" s="691"/>
      <c r="D295" s="691"/>
      <c r="E295" s="691"/>
      <c r="F295" s="691"/>
      <c r="G295" s="691"/>
      <c r="H295" s="691"/>
      <c r="I295" s="691"/>
      <c r="J295" s="691"/>
      <c r="K295" s="691"/>
      <c r="L295" s="691"/>
    </row>
    <row r="296" spans="1:12" x14ac:dyDescent="0.25">
      <c r="A296" s="691"/>
      <c r="B296" s="691"/>
      <c r="C296" s="691"/>
      <c r="D296" s="691"/>
      <c r="E296" s="691"/>
      <c r="F296" s="691"/>
      <c r="G296" s="691"/>
      <c r="H296" s="691"/>
      <c r="I296" s="691"/>
      <c r="J296" s="691"/>
      <c r="K296" s="691"/>
      <c r="L296" s="691"/>
    </row>
    <row r="297" spans="1:12" x14ac:dyDescent="0.25">
      <c r="A297" s="691"/>
      <c r="B297" s="691"/>
      <c r="C297" s="691"/>
      <c r="D297" s="691"/>
      <c r="E297" s="691"/>
      <c r="F297" s="691"/>
      <c r="G297" s="691"/>
      <c r="H297" s="691"/>
      <c r="I297" s="691"/>
      <c r="J297" s="691"/>
      <c r="K297" s="691"/>
      <c r="L297" s="691"/>
    </row>
    <row r="298" spans="1:12" x14ac:dyDescent="0.25">
      <c r="A298" s="691"/>
      <c r="B298" s="691"/>
      <c r="C298" s="691"/>
      <c r="D298" s="691"/>
      <c r="E298" s="691"/>
      <c r="F298" s="691"/>
      <c r="G298" s="691"/>
      <c r="H298" s="691"/>
      <c r="I298" s="691"/>
      <c r="J298" s="691"/>
      <c r="K298" s="691"/>
      <c r="L298" s="691"/>
    </row>
    <row r="299" spans="1:12" x14ac:dyDescent="0.25">
      <c r="A299" s="691"/>
      <c r="B299" s="691"/>
      <c r="C299" s="691"/>
      <c r="D299" s="691"/>
      <c r="E299" s="691"/>
      <c r="F299" s="691"/>
      <c r="G299" s="691"/>
      <c r="H299" s="691"/>
      <c r="I299" s="691"/>
      <c r="J299" s="691"/>
      <c r="K299" s="691"/>
      <c r="L299" s="691"/>
    </row>
    <row r="300" spans="1:12" x14ac:dyDescent="0.25">
      <c r="A300" s="691"/>
      <c r="B300" s="691"/>
      <c r="C300" s="691"/>
      <c r="D300" s="691"/>
      <c r="E300" s="691"/>
      <c r="F300" s="691"/>
      <c r="G300" s="691"/>
      <c r="H300" s="691"/>
      <c r="I300" s="691"/>
      <c r="J300" s="691"/>
      <c r="K300" s="691"/>
      <c r="L300" s="691"/>
    </row>
    <row r="301" spans="1:12" x14ac:dyDescent="0.25">
      <c r="A301" s="691"/>
      <c r="B301" s="691"/>
      <c r="C301" s="691"/>
      <c r="D301" s="691"/>
      <c r="E301" s="691"/>
      <c r="F301" s="691"/>
      <c r="G301" s="691"/>
      <c r="H301" s="691"/>
      <c r="I301" s="691"/>
      <c r="J301" s="691"/>
      <c r="K301" s="691"/>
      <c r="L301" s="691"/>
    </row>
    <row r="302" spans="1:12" x14ac:dyDescent="0.25">
      <c r="A302" s="691"/>
      <c r="B302" s="691"/>
      <c r="C302" s="691"/>
      <c r="D302" s="691"/>
      <c r="E302" s="691"/>
      <c r="F302" s="691"/>
      <c r="G302" s="691"/>
      <c r="H302" s="691"/>
      <c r="I302" s="691"/>
      <c r="J302" s="691"/>
      <c r="K302" s="691"/>
      <c r="L302" s="691"/>
    </row>
    <row r="303" spans="1:12" x14ac:dyDescent="0.25">
      <c r="A303" s="691"/>
      <c r="B303" s="691"/>
      <c r="C303" s="691"/>
      <c r="D303" s="691"/>
      <c r="E303" s="691"/>
      <c r="F303" s="691"/>
      <c r="G303" s="691"/>
      <c r="H303" s="691"/>
      <c r="I303" s="691"/>
      <c r="J303" s="691"/>
      <c r="K303" s="691"/>
      <c r="L303" s="691"/>
    </row>
    <row r="304" spans="1:12" x14ac:dyDescent="0.25">
      <c r="A304" s="691"/>
      <c r="B304" s="691"/>
      <c r="C304" s="691"/>
      <c r="D304" s="691"/>
      <c r="E304" s="691"/>
      <c r="F304" s="691"/>
      <c r="G304" s="691"/>
      <c r="H304" s="691"/>
      <c r="I304" s="691"/>
      <c r="J304" s="691"/>
      <c r="K304" s="691"/>
      <c r="L304" s="691"/>
    </row>
    <row r="305" spans="1:12" x14ac:dyDescent="0.25">
      <c r="A305" s="691"/>
      <c r="B305" s="691"/>
      <c r="C305" s="691"/>
      <c r="D305" s="691"/>
      <c r="E305" s="691"/>
      <c r="F305" s="691"/>
      <c r="G305" s="691"/>
      <c r="H305" s="691"/>
      <c r="I305" s="691"/>
      <c r="J305" s="691"/>
      <c r="K305" s="691"/>
      <c r="L305" s="691"/>
    </row>
    <row r="306" spans="1:12" x14ac:dyDescent="0.25">
      <c r="A306" s="691"/>
      <c r="B306" s="691"/>
      <c r="C306" s="691"/>
      <c r="D306" s="691"/>
      <c r="E306" s="691"/>
      <c r="F306" s="691"/>
      <c r="G306" s="691"/>
      <c r="H306" s="691"/>
      <c r="I306" s="691"/>
      <c r="J306" s="691"/>
      <c r="K306" s="691"/>
      <c r="L306" s="691"/>
    </row>
    <row r="307" spans="1:12" x14ac:dyDescent="0.25">
      <c r="A307" s="691"/>
      <c r="B307" s="691"/>
      <c r="C307" s="691"/>
      <c r="D307" s="691"/>
      <c r="E307" s="691"/>
      <c r="F307" s="691"/>
      <c r="G307" s="691"/>
      <c r="H307" s="691"/>
      <c r="I307" s="691"/>
      <c r="J307" s="691"/>
      <c r="K307" s="691"/>
      <c r="L307" s="691"/>
    </row>
    <row r="308" spans="1:12" x14ac:dyDescent="0.25">
      <c r="A308" s="691"/>
      <c r="B308" s="691"/>
      <c r="C308" s="691"/>
      <c r="D308" s="691"/>
      <c r="E308" s="691"/>
      <c r="F308" s="691"/>
      <c r="G308" s="691"/>
      <c r="H308" s="691"/>
      <c r="I308" s="691"/>
      <c r="J308" s="691"/>
      <c r="K308" s="691"/>
      <c r="L308" s="691"/>
    </row>
    <row r="309" spans="1:12" x14ac:dyDescent="0.25">
      <c r="A309" s="691"/>
      <c r="B309" s="691"/>
      <c r="C309" s="691"/>
      <c r="D309" s="691"/>
      <c r="E309" s="691"/>
      <c r="F309" s="691"/>
      <c r="G309" s="691"/>
      <c r="H309" s="691"/>
      <c r="I309" s="691"/>
      <c r="J309" s="691"/>
      <c r="K309" s="691"/>
      <c r="L309" s="691"/>
    </row>
    <row r="310" spans="1:12" x14ac:dyDescent="0.25">
      <c r="A310" s="691"/>
      <c r="B310" s="691"/>
      <c r="C310" s="691"/>
      <c r="D310" s="691"/>
      <c r="E310" s="691"/>
      <c r="F310" s="691"/>
      <c r="G310" s="691"/>
      <c r="H310" s="691"/>
      <c r="I310" s="691"/>
      <c r="J310" s="691"/>
      <c r="K310" s="691"/>
      <c r="L310" s="691"/>
    </row>
    <row r="311" spans="1:12" x14ac:dyDescent="0.25">
      <c r="A311" s="691"/>
      <c r="B311" s="691"/>
      <c r="C311" s="691"/>
      <c r="D311" s="691"/>
      <c r="E311" s="691"/>
      <c r="F311" s="691"/>
      <c r="G311" s="691"/>
      <c r="H311" s="691"/>
      <c r="I311" s="691"/>
      <c r="J311" s="691"/>
      <c r="K311" s="691"/>
      <c r="L311" s="691"/>
    </row>
    <row r="312" spans="1:12" x14ac:dyDescent="0.25">
      <c r="A312" s="691"/>
      <c r="B312" s="691"/>
      <c r="C312" s="691"/>
      <c r="D312" s="691"/>
      <c r="E312" s="691"/>
      <c r="F312" s="691"/>
      <c r="G312" s="691"/>
      <c r="H312" s="691"/>
      <c r="I312" s="691"/>
      <c r="J312" s="691"/>
      <c r="K312" s="691"/>
      <c r="L312" s="691"/>
    </row>
    <row r="313" spans="1:12" x14ac:dyDescent="0.25">
      <c r="A313" s="691"/>
      <c r="B313" s="691"/>
      <c r="C313" s="691"/>
      <c r="D313" s="691"/>
      <c r="E313" s="691"/>
      <c r="F313" s="691"/>
      <c r="G313" s="691"/>
      <c r="H313" s="691"/>
      <c r="I313" s="691"/>
      <c r="J313" s="691"/>
      <c r="K313" s="691"/>
      <c r="L313" s="691"/>
    </row>
    <row r="314" spans="1:12" x14ac:dyDescent="0.25">
      <c r="A314" s="691"/>
      <c r="B314" s="691"/>
      <c r="C314" s="691"/>
      <c r="D314" s="691"/>
      <c r="E314" s="691"/>
      <c r="F314" s="691"/>
      <c r="G314" s="691"/>
      <c r="H314" s="691"/>
      <c r="I314" s="691"/>
      <c r="J314" s="691"/>
      <c r="K314" s="691"/>
      <c r="L314" s="691"/>
    </row>
    <row r="315" spans="1:12" x14ac:dyDescent="0.25">
      <c r="A315" s="691"/>
      <c r="B315" s="691"/>
      <c r="C315" s="691"/>
      <c r="D315" s="691"/>
      <c r="E315" s="691"/>
      <c r="F315" s="691"/>
      <c r="G315" s="691"/>
      <c r="H315" s="691"/>
      <c r="I315" s="691"/>
      <c r="J315" s="691"/>
      <c r="K315" s="691"/>
      <c r="L315" s="691"/>
    </row>
    <row r="316" spans="1:12" x14ac:dyDescent="0.25">
      <c r="A316" s="691"/>
      <c r="B316" s="691"/>
      <c r="C316" s="691"/>
      <c r="D316" s="691"/>
      <c r="E316" s="691"/>
      <c r="F316" s="691"/>
      <c r="G316" s="691"/>
      <c r="H316" s="691"/>
      <c r="I316" s="691"/>
      <c r="J316" s="691"/>
      <c r="K316" s="691"/>
      <c r="L316" s="691"/>
    </row>
    <row r="317" spans="1:12" x14ac:dyDescent="0.25">
      <c r="A317" s="691"/>
      <c r="B317" s="691"/>
      <c r="C317" s="691"/>
      <c r="D317" s="691"/>
      <c r="E317" s="691"/>
      <c r="F317" s="691"/>
      <c r="G317" s="691"/>
      <c r="H317" s="691"/>
      <c r="I317" s="691"/>
      <c r="J317" s="691"/>
      <c r="K317" s="691"/>
      <c r="L317" s="691"/>
    </row>
    <row r="318" spans="1:12" x14ac:dyDescent="0.25">
      <c r="A318" s="691"/>
      <c r="B318" s="691"/>
      <c r="C318" s="691"/>
      <c r="D318" s="691"/>
      <c r="E318" s="691"/>
      <c r="F318" s="691"/>
      <c r="G318" s="691"/>
      <c r="H318" s="691"/>
      <c r="I318" s="691"/>
      <c r="J318" s="691"/>
      <c r="K318" s="691"/>
      <c r="L318" s="691"/>
    </row>
    <row r="319" spans="1:12" x14ac:dyDescent="0.25">
      <c r="A319" s="691"/>
      <c r="B319" s="691"/>
      <c r="C319" s="691"/>
      <c r="D319" s="691"/>
      <c r="E319" s="691"/>
      <c r="F319" s="691"/>
      <c r="G319" s="691"/>
      <c r="H319" s="691"/>
      <c r="I319" s="691"/>
      <c r="J319" s="691"/>
      <c r="K319" s="691"/>
      <c r="L319" s="691"/>
    </row>
    <row r="320" spans="1:12" x14ac:dyDescent="0.25">
      <c r="A320" s="691"/>
      <c r="B320" s="691"/>
      <c r="C320" s="691"/>
      <c r="D320" s="691"/>
      <c r="E320" s="691"/>
      <c r="F320" s="691"/>
      <c r="G320" s="691"/>
      <c r="H320" s="691"/>
      <c r="I320" s="691"/>
      <c r="J320" s="691"/>
      <c r="K320" s="691"/>
      <c r="L320" s="691"/>
    </row>
    <row r="321" spans="1:12" x14ac:dyDescent="0.25">
      <c r="A321" s="691"/>
      <c r="B321" s="691"/>
      <c r="C321" s="691"/>
      <c r="D321" s="691"/>
      <c r="E321" s="691"/>
      <c r="F321" s="691"/>
      <c r="G321" s="691"/>
      <c r="H321" s="691"/>
      <c r="I321" s="691"/>
      <c r="J321" s="691"/>
      <c r="K321" s="691"/>
      <c r="L321" s="691"/>
    </row>
    <row r="322" spans="1:12" x14ac:dyDescent="0.25">
      <c r="A322" s="691"/>
      <c r="B322" s="691"/>
      <c r="C322" s="691"/>
      <c r="D322" s="691"/>
      <c r="E322" s="691"/>
      <c r="F322" s="691"/>
      <c r="G322" s="691"/>
      <c r="H322" s="691"/>
      <c r="I322" s="691"/>
      <c r="J322" s="691"/>
      <c r="K322" s="691"/>
      <c r="L322" s="691"/>
    </row>
    <row r="323" spans="1:12" x14ac:dyDescent="0.25">
      <c r="A323" s="691"/>
      <c r="B323" s="691"/>
      <c r="C323" s="691"/>
      <c r="D323" s="691"/>
      <c r="E323" s="691"/>
      <c r="F323" s="691"/>
      <c r="G323" s="691"/>
      <c r="H323" s="691"/>
      <c r="I323" s="691"/>
      <c r="J323" s="691"/>
      <c r="K323" s="691"/>
      <c r="L323" s="691"/>
    </row>
    <row r="324" spans="1:12" x14ac:dyDescent="0.25">
      <c r="A324" s="691"/>
      <c r="B324" s="691"/>
      <c r="C324" s="691"/>
      <c r="D324" s="691"/>
      <c r="E324" s="691"/>
      <c r="F324" s="691"/>
      <c r="G324" s="691"/>
      <c r="H324" s="691"/>
      <c r="I324" s="691"/>
      <c r="J324" s="691"/>
      <c r="K324" s="691"/>
      <c r="L324" s="691"/>
    </row>
    <row r="325" spans="1:12" x14ac:dyDescent="0.25">
      <c r="A325" s="691"/>
      <c r="B325" s="691"/>
      <c r="C325" s="691"/>
      <c r="D325" s="691"/>
      <c r="E325" s="691"/>
      <c r="F325" s="691"/>
      <c r="G325" s="691"/>
      <c r="H325" s="691"/>
      <c r="I325" s="691"/>
      <c r="J325" s="691"/>
      <c r="K325" s="691"/>
      <c r="L325" s="691"/>
    </row>
    <row r="326" spans="1:12" x14ac:dyDescent="0.25">
      <c r="A326" s="691"/>
      <c r="B326" s="691"/>
      <c r="C326" s="691"/>
      <c r="D326" s="691"/>
      <c r="E326" s="691"/>
      <c r="F326" s="691"/>
      <c r="G326" s="691"/>
      <c r="H326" s="691"/>
      <c r="I326" s="691"/>
      <c r="J326" s="691"/>
      <c r="K326" s="691"/>
      <c r="L326" s="691"/>
    </row>
    <row r="327" spans="1:12" x14ac:dyDescent="0.25">
      <c r="A327" s="691"/>
      <c r="B327" s="691"/>
      <c r="C327" s="691"/>
      <c r="D327" s="691"/>
      <c r="E327" s="691"/>
      <c r="F327" s="691"/>
      <c r="G327" s="691"/>
      <c r="H327" s="691"/>
      <c r="I327" s="691"/>
      <c r="J327" s="691"/>
      <c r="K327" s="691"/>
      <c r="L327" s="691"/>
    </row>
    <row r="328" spans="1:12" x14ac:dyDescent="0.25">
      <c r="A328" s="691"/>
      <c r="B328" s="691"/>
      <c r="C328" s="691"/>
      <c r="D328" s="691"/>
      <c r="E328" s="691"/>
      <c r="F328" s="691"/>
      <c r="G328" s="691"/>
      <c r="H328" s="691"/>
      <c r="I328" s="691"/>
      <c r="J328" s="691"/>
      <c r="K328" s="691"/>
      <c r="L328" s="691"/>
    </row>
    <row r="329" spans="1:12" x14ac:dyDescent="0.25">
      <c r="A329" s="691"/>
      <c r="B329" s="691"/>
      <c r="C329" s="691"/>
      <c r="D329" s="691"/>
      <c r="E329" s="691"/>
      <c r="F329" s="691"/>
      <c r="G329" s="691"/>
      <c r="H329" s="691"/>
      <c r="I329" s="691"/>
      <c r="J329" s="691"/>
      <c r="K329" s="691"/>
      <c r="L329" s="691"/>
    </row>
    <row r="330" spans="1:12" x14ac:dyDescent="0.25">
      <c r="A330" s="691"/>
      <c r="B330" s="691"/>
      <c r="C330" s="691"/>
      <c r="D330" s="691"/>
      <c r="E330" s="691"/>
      <c r="F330" s="691"/>
      <c r="G330" s="691"/>
      <c r="H330" s="691"/>
      <c r="I330" s="691"/>
      <c r="J330" s="691"/>
      <c r="K330" s="691"/>
      <c r="L330" s="691"/>
    </row>
    <row r="331" spans="1:12" x14ac:dyDescent="0.25">
      <c r="A331" s="691"/>
      <c r="B331" s="691"/>
      <c r="C331" s="691"/>
      <c r="D331" s="691"/>
      <c r="E331" s="691"/>
      <c r="F331" s="691"/>
      <c r="G331" s="691"/>
      <c r="H331" s="691"/>
      <c r="I331" s="691"/>
      <c r="J331" s="691"/>
      <c r="K331" s="691"/>
      <c r="L331" s="691"/>
    </row>
    <row r="332" spans="1:12" x14ac:dyDescent="0.25">
      <c r="A332" s="691"/>
      <c r="B332" s="691"/>
      <c r="C332" s="691"/>
      <c r="D332" s="691"/>
      <c r="E332" s="691"/>
      <c r="F332" s="691"/>
      <c r="G332" s="691"/>
      <c r="H332" s="691"/>
      <c r="I332" s="691"/>
      <c r="J332" s="691"/>
      <c r="K332" s="691"/>
      <c r="L332" s="691"/>
    </row>
    <row r="333" spans="1:12" x14ac:dyDescent="0.25">
      <c r="A333" s="691"/>
      <c r="B333" s="691"/>
      <c r="C333" s="691"/>
      <c r="D333" s="691"/>
      <c r="E333" s="691"/>
      <c r="F333" s="691"/>
      <c r="G333" s="691"/>
      <c r="H333" s="691"/>
      <c r="I333" s="691"/>
      <c r="J333" s="691"/>
      <c r="K333" s="691"/>
      <c r="L333" s="691"/>
    </row>
    <row r="334" spans="1:12" x14ac:dyDescent="0.25">
      <c r="A334" s="691"/>
      <c r="B334" s="691"/>
      <c r="C334" s="691"/>
      <c r="D334" s="691"/>
      <c r="E334" s="691"/>
      <c r="F334" s="691"/>
      <c r="G334" s="691"/>
      <c r="H334" s="691"/>
      <c r="I334" s="691"/>
      <c r="J334" s="691"/>
      <c r="K334" s="691"/>
      <c r="L334" s="691"/>
    </row>
    <row r="335" spans="1:12" x14ac:dyDescent="0.25">
      <c r="A335" s="691"/>
      <c r="B335" s="691"/>
      <c r="C335" s="691"/>
      <c r="D335" s="691"/>
      <c r="E335" s="691"/>
      <c r="F335" s="691"/>
      <c r="G335" s="691"/>
      <c r="H335" s="691"/>
      <c r="I335" s="691"/>
      <c r="J335" s="691"/>
      <c r="K335" s="691"/>
      <c r="L335" s="691"/>
    </row>
    <row r="336" spans="1:12" x14ac:dyDescent="0.25">
      <c r="A336" s="691"/>
      <c r="B336" s="691"/>
      <c r="C336" s="691"/>
      <c r="D336" s="691"/>
      <c r="E336" s="691"/>
      <c r="F336" s="691"/>
      <c r="G336" s="691"/>
      <c r="H336" s="691"/>
      <c r="I336" s="691"/>
      <c r="J336" s="691"/>
      <c r="K336" s="691"/>
      <c r="L336" s="691"/>
    </row>
    <row r="337" spans="1:12" x14ac:dyDescent="0.25">
      <c r="A337" s="691"/>
      <c r="B337" s="691"/>
      <c r="C337" s="691"/>
      <c r="D337" s="691"/>
      <c r="E337" s="691"/>
      <c r="F337" s="691"/>
      <c r="G337" s="691"/>
      <c r="H337" s="691"/>
      <c r="I337" s="691"/>
      <c r="J337" s="691"/>
      <c r="K337" s="691"/>
      <c r="L337" s="691"/>
    </row>
    <row r="338" spans="1:12" x14ac:dyDescent="0.25">
      <c r="A338" s="691"/>
      <c r="B338" s="691"/>
      <c r="C338" s="691"/>
      <c r="D338" s="691"/>
      <c r="E338" s="691"/>
      <c r="F338" s="691"/>
      <c r="G338" s="691"/>
      <c r="H338" s="691"/>
      <c r="I338" s="691"/>
      <c r="J338" s="691"/>
      <c r="K338" s="691"/>
      <c r="L338" s="691"/>
    </row>
    <row r="339" spans="1:12" x14ac:dyDescent="0.25">
      <c r="A339" s="691"/>
      <c r="B339" s="691"/>
      <c r="C339" s="691"/>
      <c r="D339" s="691"/>
      <c r="E339" s="691"/>
      <c r="F339" s="691"/>
      <c r="G339" s="691"/>
      <c r="H339" s="691"/>
      <c r="I339" s="691"/>
      <c r="J339" s="691"/>
      <c r="K339" s="691"/>
      <c r="L339" s="691"/>
    </row>
    <row r="340" spans="1:12" x14ac:dyDescent="0.25">
      <c r="A340" s="691"/>
      <c r="B340" s="691"/>
      <c r="C340" s="691"/>
      <c r="D340" s="691"/>
      <c r="E340" s="691"/>
      <c r="F340" s="691"/>
      <c r="G340" s="691"/>
      <c r="H340" s="691"/>
      <c r="I340" s="691"/>
      <c r="J340" s="691"/>
      <c r="K340" s="691"/>
      <c r="L340" s="691"/>
    </row>
    <row r="341" spans="1:12" x14ac:dyDescent="0.25">
      <c r="A341" s="691"/>
      <c r="B341" s="691"/>
      <c r="C341" s="691"/>
      <c r="D341" s="691"/>
      <c r="E341" s="691"/>
      <c r="F341" s="691"/>
      <c r="G341" s="691"/>
      <c r="H341" s="691"/>
      <c r="I341" s="691"/>
      <c r="J341" s="691"/>
      <c r="K341" s="691"/>
      <c r="L341" s="691"/>
    </row>
    <row r="342" spans="1:12" x14ac:dyDescent="0.25">
      <c r="A342" s="691"/>
      <c r="B342" s="691"/>
      <c r="C342" s="691"/>
      <c r="D342" s="691"/>
      <c r="E342" s="691"/>
      <c r="F342" s="691"/>
      <c r="G342" s="691"/>
      <c r="H342" s="691"/>
      <c r="I342" s="691"/>
      <c r="J342" s="691"/>
      <c r="K342" s="691"/>
      <c r="L342" s="691"/>
    </row>
    <row r="343" spans="1:12" x14ac:dyDescent="0.25">
      <c r="A343" s="691"/>
      <c r="B343" s="691"/>
      <c r="C343" s="691"/>
      <c r="D343" s="691"/>
      <c r="E343" s="691"/>
      <c r="F343" s="691"/>
      <c r="G343" s="691"/>
      <c r="H343" s="691"/>
      <c r="I343" s="691"/>
      <c r="J343" s="691"/>
      <c r="K343" s="691"/>
      <c r="L343" s="691"/>
    </row>
    <row r="344" spans="1:12" x14ac:dyDescent="0.25">
      <c r="A344" s="691"/>
      <c r="B344" s="691"/>
      <c r="C344" s="691"/>
      <c r="D344" s="691"/>
      <c r="E344" s="691"/>
      <c r="F344" s="691"/>
      <c r="G344" s="691"/>
      <c r="H344" s="691"/>
      <c r="I344" s="691"/>
      <c r="J344" s="691"/>
      <c r="K344" s="691"/>
      <c r="L344" s="691"/>
    </row>
    <row r="345" spans="1:12" x14ac:dyDescent="0.25">
      <c r="A345" s="691"/>
      <c r="B345" s="691"/>
      <c r="C345" s="691"/>
      <c r="D345" s="691"/>
      <c r="E345" s="691"/>
      <c r="F345" s="691"/>
      <c r="G345" s="691"/>
      <c r="H345" s="691"/>
      <c r="I345" s="691"/>
      <c r="J345" s="691"/>
      <c r="K345" s="691"/>
      <c r="L345" s="691"/>
    </row>
    <row r="346" spans="1:12" x14ac:dyDescent="0.25">
      <c r="A346" s="691"/>
      <c r="B346" s="691"/>
      <c r="C346" s="691"/>
      <c r="D346" s="691"/>
      <c r="E346" s="691"/>
      <c r="F346" s="691"/>
      <c r="G346" s="691"/>
      <c r="H346" s="691"/>
      <c r="I346" s="691"/>
      <c r="J346" s="691"/>
      <c r="K346" s="691"/>
      <c r="L346" s="691"/>
    </row>
    <row r="347" spans="1:12" x14ac:dyDescent="0.25">
      <c r="A347" s="691"/>
      <c r="B347" s="691"/>
      <c r="C347" s="691"/>
      <c r="D347" s="691"/>
      <c r="E347" s="691"/>
      <c r="F347" s="691"/>
      <c r="G347" s="691"/>
      <c r="H347" s="691"/>
      <c r="I347" s="691"/>
      <c r="J347" s="691"/>
      <c r="K347" s="691"/>
      <c r="L347" s="691"/>
    </row>
    <row r="348" spans="1:12" x14ac:dyDescent="0.25">
      <c r="A348" s="691"/>
      <c r="B348" s="691"/>
      <c r="C348" s="691"/>
      <c r="D348" s="691"/>
      <c r="E348" s="691"/>
      <c r="F348" s="691"/>
      <c r="G348" s="691"/>
      <c r="H348" s="691"/>
      <c r="I348" s="691"/>
      <c r="J348" s="691"/>
      <c r="K348" s="691"/>
      <c r="L348" s="691"/>
    </row>
    <row r="349" spans="1:12" x14ac:dyDescent="0.25">
      <c r="A349" s="691"/>
      <c r="B349" s="691"/>
      <c r="C349" s="691"/>
      <c r="D349" s="691"/>
      <c r="E349" s="691"/>
      <c r="F349" s="691"/>
      <c r="G349" s="691"/>
      <c r="H349" s="691"/>
      <c r="I349" s="691"/>
      <c r="J349" s="691"/>
      <c r="K349" s="691"/>
      <c r="L349" s="691"/>
    </row>
    <row r="350" spans="1:12" x14ac:dyDescent="0.25">
      <c r="A350" s="691"/>
      <c r="B350" s="691"/>
      <c r="C350" s="691"/>
      <c r="D350" s="691"/>
      <c r="E350" s="691"/>
      <c r="F350" s="691"/>
      <c r="G350" s="691"/>
      <c r="H350" s="691"/>
      <c r="I350" s="691"/>
      <c r="J350" s="691"/>
      <c r="K350" s="691"/>
      <c r="L350" s="691"/>
    </row>
    <row r="351" spans="1:12" x14ac:dyDescent="0.25">
      <c r="A351" s="691"/>
      <c r="B351" s="691"/>
      <c r="C351" s="691"/>
      <c r="D351" s="691"/>
      <c r="E351" s="691"/>
      <c r="F351" s="691"/>
      <c r="G351" s="691"/>
      <c r="H351" s="691"/>
      <c r="I351" s="691"/>
      <c r="J351" s="691"/>
      <c r="K351" s="691"/>
      <c r="L351" s="691"/>
    </row>
    <row r="352" spans="1:12" x14ac:dyDescent="0.25">
      <c r="A352" s="691"/>
      <c r="B352" s="691"/>
      <c r="C352" s="691"/>
      <c r="D352" s="691"/>
      <c r="E352" s="691"/>
      <c r="F352" s="691"/>
      <c r="G352" s="691"/>
      <c r="H352" s="691"/>
      <c r="I352" s="691"/>
      <c r="J352" s="691"/>
      <c r="K352" s="691"/>
      <c r="L352" s="691"/>
    </row>
    <row r="353" spans="1:12" x14ac:dyDescent="0.25">
      <c r="A353" s="691"/>
      <c r="B353" s="691"/>
      <c r="C353" s="691"/>
      <c r="D353" s="691"/>
      <c r="E353" s="691"/>
      <c r="F353" s="691"/>
      <c r="G353" s="691"/>
      <c r="H353" s="691"/>
      <c r="I353" s="691"/>
      <c r="J353" s="691"/>
      <c r="K353" s="691"/>
      <c r="L353" s="691"/>
    </row>
    <row r="354" spans="1:12" x14ac:dyDescent="0.25">
      <c r="A354" s="691"/>
      <c r="B354" s="691"/>
      <c r="C354" s="691"/>
      <c r="D354" s="691"/>
      <c r="E354" s="691"/>
      <c r="F354" s="691"/>
      <c r="G354" s="691"/>
      <c r="H354" s="691"/>
      <c r="I354" s="691"/>
      <c r="J354" s="691"/>
      <c r="K354" s="691"/>
      <c r="L354" s="691"/>
    </row>
    <row r="355" spans="1:12" x14ac:dyDescent="0.25">
      <c r="A355" s="691"/>
      <c r="B355" s="691"/>
      <c r="C355" s="691"/>
      <c r="D355" s="691"/>
      <c r="E355" s="691"/>
      <c r="F355" s="691"/>
      <c r="G355" s="691"/>
      <c r="H355" s="691"/>
      <c r="I355" s="691"/>
      <c r="J355" s="691"/>
      <c r="K355" s="691"/>
      <c r="L355" s="691"/>
    </row>
    <row r="356" spans="1:12" x14ac:dyDescent="0.25">
      <c r="A356" s="691"/>
      <c r="B356" s="691"/>
      <c r="C356" s="691"/>
      <c r="D356" s="691"/>
      <c r="E356" s="691"/>
      <c r="F356" s="691"/>
      <c r="G356" s="691"/>
      <c r="H356" s="691"/>
      <c r="I356" s="691"/>
      <c r="J356" s="691"/>
      <c r="K356" s="691"/>
      <c r="L356" s="691"/>
    </row>
    <row r="357" spans="1:12" x14ac:dyDescent="0.25">
      <c r="A357" s="691"/>
      <c r="B357" s="691"/>
      <c r="C357" s="691"/>
      <c r="D357" s="691"/>
      <c r="E357" s="691"/>
      <c r="F357" s="691"/>
      <c r="G357" s="691"/>
      <c r="H357" s="691"/>
      <c r="I357" s="691"/>
      <c r="J357" s="691"/>
      <c r="K357" s="691"/>
      <c r="L357" s="691"/>
    </row>
    <row r="358" spans="1:12" x14ac:dyDescent="0.25">
      <c r="A358" s="691"/>
      <c r="B358" s="691"/>
      <c r="C358" s="691"/>
      <c r="D358" s="691"/>
      <c r="E358" s="691"/>
      <c r="F358" s="691"/>
      <c r="G358" s="691"/>
      <c r="H358" s="691"/>
      <c r="I358" s="691"/>
      <c r="J358" s="691"/>
      <c r="K358" s="691"/>
      <c r="L358" s="691"/>
    </row>
    <row r="359" spans="1:12" x14ac:dyDescent="0.25">
      <c r="A359" s="691"/>
      <c r="B359" s="691"/>
      <c r="C359" s="691"/>
      <c r="D359" s="691"/>
      <c r="E359" s="691"/>
      <c r="F359" s="691"/>
      <c r="G359" s="691"/>
      <c r="H359" s="691"/>
      <c r="I359" s="691"/>
      <c r="J359" s="691"/>
      <c r="K359" s="691"/>
      <c r="L359" s="691"/>
    </row>
    <row r="360" spans="1:12" x14ac:dyDescent="0.25">
      <c r="A360" s="691"/>
      <c r="B360" s="691"/>
      <c r="C360" s="691"/>
      <c r="D360" s="691"/>
      <c r="E360" s="691"/>
      <c r="F360" s="691"/>
      <c r="G360" s="691"/>
      <c r="H360" s="691"/>
      <c r="I360" s="691"/>
      <c r="J360" s="691"/>
      <c r="K360" s="691"/>
      <c r="L360" s="691"/>
    </row>
    <row r="361" spans="1:12" x14ac:dyDescent="0.25">
      <c r="A361" s="691"/>
      <c r="B361" s="691"/>
      <c r="C361" s="691"/>
      <c r="D361" s="691"/>
      <c r="E361" s="691"/>
      <c r="F361" s="691"/>
      <c r="G361" s="691"/>
      <c r="H361" s="691"/>
      <c r="I361" s="691"/>
      <c r="J361" s="691"/>
      <c r="K361" s="691"/>
      <c r="L361" s="691"/>
    </row>
    <row r="362" spans="1:12" x14ac:dyDescent="0.25">
      <c r="A362" s="691"/>
      <c r="B362" s="691"/>
      <c r="C362" s="691"/>
      <c r="D362" s="691"/>
      <c r="E362" s="691"/>
      <c r="F362" s="691"/>
      <c r="G362" s="691"/>
      <c r="H362" s="691"/>
      <c r="I362" s="691"/>
      <c r="J362" s="691"/>
      <c r="K362" s="691"/>
      <c r="L362" s="691"/>
    </row>
    <row r="363" spans="1:12" x14ac:dyDescent="0.25">
      <c r="A363" s="691"/>
      <c r="B363" s="691"/>
      <c r="C363" s="691"/>
      <c r="D363" s="691"/>
      <c r="E363" s="691"/>
      <c r="F363" s="691"/>
      <c r="G363" s="691"/>
      <c r="H363" s="691"/>
      <c r="I363" s="691"/>
      <c r="J363" s="691"/>
      <c r="K363" s="691"/>
      <c r="L363" s="691"/>
    </row>
    <row r="364" spans="1:12" x14ac:dyDescent="0.25">
      <c r="A364" s="691"/>
      <c r="B364" s="691"/>
      <c r="C364" s="691"/>
      <c r="D364" s="691"/>
      <c r="E364" s="691"/>
      <c r="F364" s="691"/>
      <c r="G364" s="691"/>
      <c r="H364" s="691"/>
      <c r="I364" s="691"/>
      <c r="J364" s="691"/>
      <c r="K364" s="691"/>
      <c r="L364" s="691"/>
    </row>
    <row r="365" spans="1:12" x14ac:dyDescent="0.25">
      <c r="A365" s="691"/>
      <c r="B365" s="691"/>
      <c r="C365" s="691"/>
      <c r="D365" s="691"/>
      <c r="E365" s="691"/>
      <c r="F365" s="691"/>
      <c r="G365" s="691"/>
      <c r="H365" s="691"/>
      <c r="I365" s="691"/>
      <c r="J365" s="691"/>
      <c r="K365" s="691"/>
      <c r="L365" s="691"/>
    </row>
    <row r="366" spans="1:12" x14ac:dyDescent="0.25">
      <c r="A366" s="691"/>
      <c r="B366" s="691"/>
      <c r="C366" s="691"/>
      <c r="D366" s="691"/>
      <c r="E366" s="691"/>
      <c r="F366" s="691"/>
      <c r="G366" s="691"/>
      <c r="H366" s="691"/>
      <c r="I366" s="691"/>
      <c r="J366" s="691"/>
      <c r="K366" s="691"/>
      <c r="L366" s="691"/>
    </row>
    <row r="367" spans="1:12" x14ac:dyDescent="0.25">
      <c r="A367" s="691"/>
      <c r="B367" s="691"/>
      <c r="C367" s="691"/>
      <c r="D367" s="691"/>
      <c r="E367" s="691"/>
      <c r="F367" s="691"/>
      <c r="G367" s="691"/>
      <c r="H367" s="691"/>
      <c r="I367" s="691"/>
      <c r="J367" s="691"/>
      <c r="K367" s="691"/>
      <c r="L367" s="691"/>
    </row>
    <row r="368" spans="1:12" x14ac:dyDescent="0.25">
      <c r="A368" s="691"/>
      <c r="B368" s="691"/>
      <c r="C368" s="691"/>
      <c r="D368" s="691"/>
      <c r="E368" s="691"/>
      <c r="F368" s="691"/>
      <c r="G368" s="691"/>
      <c r="H368" s="691"/>
      <c r="I368" s="691"/>
      <c r="J368" s="691"/>
      <c r="K368" s="691"/>
      <c r="L368" s="691"/>
    </row>
    <row r="369" spans="1:12" x14ac:dyDescent="0.25">
      <c r="A369" s="691"/>
      <c r="B369" s="691"/>
      <c r="C369" s="691"/>
      <c r="D369" s="691"/>
      <c r="E369" s="691"/>
      <c r="F369" s="691"/>
      <c r="G369" s="691"/>
      <c r="H369" s="691"/>
      <c r="I369" s="691"/>
      <c r="J369" s="691"/>
      <c r="K369" s="691"/>
      <c r="L369" s="691"/>
    </row>
    <row r="370" spans="1:12" x14ac:dyDescent="0.25">
      <c r="A370" s="691"/>
      <c r="B370" s="691"/>
      <c r="C370" s="691"/>
      <c r="D370" s="691"/>
      <c r="E370" s="691"/>
      <c r="F370" s="691"/>
      <c r="G370" s="691"/>
      <c r="H370" s="691"/>
      <c r="I370" s="691"/>
      <c r="J370" s="691"/>
      <c r="K370" s="691"/>
      <c r="L370" s="691"/>
    </row>
    <row r="371" spans="1:12" x14ac:dyDescent="0.25">
      <c r="A371" s="691"/>
      <c r="B371" s="691"/>
      <c r="C371" s="691"/>
      <c r="D371" s="691"/>
      <c r="E371" s="691"/>
      <c r="F371" s="691"/>
      <c r="G371" s="691"/>
      <c r="H371" s="691"/>
      <c r="I371" s="691"/>
      <c r="J371" s="691"/>
      <c r="K371" s="691"/>
      <c r="L371" s="691"/>
    </row>
    <row r="372" spans="1:12" x14ac:dyDescent="0.25">
      <c r="A372" s="691"/>
      <c r="B372" s="691"/>
      <c r="C372" s="691"/>
      <c r="D372" s="691"/>
      <c r="E372" s="691"/>
      <c r="F372" s="691"/>
      <c r="G372" s="691"/>
      <c r="H372" s="691"/>
      <c r="I372" s="691"/>
      <c r="J372" s="691"/>
      <c r="K372" s="691"/>
      <c r="L372" s="691"/>
    </row>
    <row r="373" spans="1:12" x14ac:dyDescent="0.25">
      <c r="A373" s="691"/>
      <c r="B373" s="691"/>
      <c r="C373" s="691"/>
      <c r="D373" s="691"/>
      <c r="E373" s="691"/>
      <c r="F373" s="691"/>
      <c r="G373" s="691"/>
      <c r="H373" s="691"/>
      <c r="I373" s="691"/>
      <c r="J373" s="691"/>
      <c r="K373" s="691"/>
      <c r="L373" s="691"/>
    </row>
    <row r="374" spans="1:12" x14ac:dyDescent="0.25">
      <c r="A374" s="691"/>
      <c r="B374" s="691"/>
      <c r="C374" s="691"/>
      <c r="D374" s="691"/>
      <c r="E374" s="691"/>
      <c r="F374" s="691"/>
      <c r="G374" s="691"/>
      <c r="H374" s="691"/>
      <c r="I374" s="691"/>
      <c r="J374" s="691"/>
      <c r="K374" s="691"/>
      <c r="L374" s="691"/>
    </row>
    <row r="375" spans="1:12" x14ac:dyDescent="0.25">
      <c r="A375" s="691"/>
      <c r="B375" s="691"/>
      <c r="C375" s="691"/>
      <c r="D375" s="691"/>
      <c r="E375" s="691"/>
      <c r="F375" s="691"/>
      <c r="G375" s="691"/>
      <c r="H375" s="691"/>
      <c r="I375" s="691"/>
      <c r="J375" s="691"/>
      <c r="K375" s="691"/>
      <c r="L375" s="691"/>
    </row>
    <row r="376" spans="1:12" x14ac:dyDescent="0.25">
      <c r="A376" s="691"/>
      <c r="B376" s="691"/>
      <c r="C376" s="691"/>
      <c r="D376" s="691"/>
      <c r="E376" s="691"/>
      <c r="F376" s="691"/>
      <c r="G376" s="691"/>
      <c r="H376" s="691"/>
      <c r="I376" s="691"/>
      <c r="J376" s="691"/>
      <c r="K376" s="691"/>
      <c r="L376" s="691"/>
    </row>
    <row r="377" spans="1:12" x14ac:dyDescent="0.25">
      <c r="A377" s="691"/>
      <c r="B377" s="691"/>
      <c r="C377" s="691"/>
      <c r="D377" s="691"/>
      <c r="E377" s="691"/>
      <c r="F377" s="691"/>
      <c r="G377" s="691"/>
      <c r="H377" s="691"/>
      <c r="I377" s="691"/>
      <c r="J377" s="691"/>
      <c r="K377" s="691"/>
      <c r="L377" s="691"/>
    </row>
    <row r="378" spans="1:12" x14ac:dyDescent="0.25">
      <c r="A378" s="691"/>
      <c r="B378" s="691"/>
      <c r="C378" s="691"/>
      <c r="D378" s="691"/>
      <c r="E378" s="691"/>
      <c r="F378" s="691"/>
      <c r="G378" s="691"/>
      <c r="H378" s="691"/>
      <c r="I378" s="691"/>
      <c r="J378" s="691"/>
      <c r="K378" s="691"/>
      <c r="L378" s="691"/>
    </row>
    <row r="379" spans="1:12" x14ac:dyDescent="0.25">
      <c r="A379" s="691"/>
      <c r="B379" s="691"/>
      <c r="C379" s="691"/>
      <c r="D379" s="691"/>
      <c r="E379" s="691"/>
      <c r="F379" s="691"/>
      <c r="G379" s="691"/>
      <c r="H379" s="691"/>
      <c r="I379" s="691"/>
      <c r="J379" s="691"/>
      <c r="K379" s="691"/>
      <c r="L379" s="691"/>
    </row>
    <row r="380" spans="1:12" x14ac:dyDescent="0.25">
      <c r="A380" s="691"/>
      <c r="B380" s="691"/>
      <c r="C380" s="691"/>
      <c r="D380" s="691"/>
      <c r="E380" s="691"/>
      <c r="F380" s="691"/>
      <c r="G380" s="691"/>
      <c r="H380" s="691"/>
      <c r="I380" s="691"/>
      <c r="J380" s="691"/>
      <c r="K380" s="691"/>
      <c r="L380" s="691"/>
    </row>
    <row r="381" spans="1:12" x14ac:dyDescent="0.25">
      <c r="A381" s="691"/>
      <c r="B381" s="691"/>
      <c r="C381" s="691"/>
      <c r="D381" s="691"/>
      <c r="E381" s="691"/>
      <c r="F381" s="691"/>
      <c r="G381" s="691"/>
      <c r="H381" s="691"/>
      <c r="I381" s="691"/>
      <c r="J381" s="691"/>
      <c r="K381" s="691"/>
      <c r="L381" s="691"/>
    </row>
    <row r="382" spans="1:12" x14ac:dyDescent="0.25">
      <c r="A382" s="691"/>
      <c r="B382" s="691"/>
      <c r="C382" s="691"/>
      <c r="D382" s="691"/>
      <c r="E382" s="691"/>
      <c r="F382" s="691"/>
      <c r="G382" s="691"/>
      <c r="H382" s="691"/>
      <c r="I382" s="691"/>
      <c r="J382" s="691"/>
      <c r="K382" s="691"/>
      <c r="L382" s="691"/>
    </row>
    <row r="383" spans="1:12" x14ac:dyDescent="0.25">
      <c r="A383" s="691"/>
      <c r="B383" s="691"/>
      <c r="C383" s="691"/>
      <c r="D383" s="691"/>
      <c r="E383" s="691"/>
      <c r="F383" s="691"/>
      <c r="G383" s="691"/>
      <c r="H383" s="691"/>
      <c r="I383" s="691"/>
      <c r="J383" s="691"/>
      <c r="K383" s="691"/>
      <c r="L383" s="691"/>
    </row>
    <row r="384" spans="1:12" x14ac:dyDescent="0.25">
      <c r="A384" s="691"/>
      <c r="B384" s="691"/>
      <c r="C384" s="691"/>
      <c r="D384" s="691"/>
      <c r="E384" s="691"/>
      <c r="F384" s="691"/>
      <c r="G384" s="691"/>
      <c r="H384" s="691"/>
      <c r="I384" s="691"/>
      <c r="J384" s="691"/>
      <c r="K384" s="691"/>
      <c r="L384" s="691"/>
    </row>
    <row r="385" spans="1:12" x14ac:dyDescent="0.25">
      <c r="A385" s="691"/>
      <c r="B385" s="691"/>
      <c r="C385" s="691"/>
      <c r="D385" s="691"/>
      <c r="E385" s="691"/>
      <c r="F385" s="691"/>
      <c r="G385" s="691"/>
      <c r="H385" s="691"/>
      <c r="I385" s="691"/>
      <c r="J385" s="691"/>
      <c r="K385" s="691"/>
      <c r="L385" s="691"/>
    </row>
    <row r="386" spans="1:12" x14ac:dyDescent="0.25">
      <c r="A386" s="691"/>
      <c r="B386" s="691"/>
      <c r="C386" s="691"/>
      <c r="D386" s="691"/>
      <c r="E386" s="691"/>
      <c r="F386" s="691"/>
      <c r="G386" s="691"/>
      <c r="H386" s="691"/>
      <c r="I386" s="691"/>
      <c r="J386" s="691"/>
      <c r="K386" s="691"/>
      <c r="L386" s="691"/>
    </row>
    <row r="387" spans="1:12" x14ac:dyDescent="0.25">
      <c r="A387" s="691"/>
      <c r="B387" s="691"/>
      <c r="C387" s="691"/>
      <c r="D387" s="691"/>
      <c r="E387" s="691"/>
      <c r="F387" s="691"/>
      <c r="G387" s="691"/>
      <c r="H387" s="691"/>
      <c r="I387" s="691"/>
      <c r="J387" s="691"/>
      <c r="K387" s="691"/>
      <c r="L387" s="691"/>
    </row>
    <row r="388" spans="1:12" x14ac:dyDescent="0.25">
      <c r="A388" s="691"/>
      <c r="B388" s="691"/>
      <c r="C388" s="691"/>
      <c r="D388" s="691"/>
      <c r="E388" s="691"/>
      <c r="F388" s="691"/>
      <c r="G388" s="691"/>
      <c r="H388" s="691"/>
      <c r="I388" s="691"/>
      <c r="J388" s="691"/>
      <c r="K388" s="691"/>
      <c r="L388" s="691"/>
    </row>
    <row r="389" spans="1:12" x14ac:dyDescent="0.25">
      <c r="A389" s="691"/>
      <c r="B389" s="691"/>
      <c r="C389" s="691"/>
      <c r="D389" s="691"/>
      <c r="E389" s="691"/>
      <c r="F389" s="691"/>
      <c r="G389" s="691"/>
      <c r="H389" s="691"/>
      <c r="I389" s="691"/>
      <c r="J389" s="691"/>
      <c r="K389" s="691"/>
      <c r="L389" s="691"/>
    </row>
    <row r="390" spans="1:12" x14ac:dyDescent="0.25">
      <c r="A390" s="691"/>
      <c r="B390" s="691"/>
      <c r="C390" s="691"/>
      <c r="D390" s="691"/>
      <c r="E390" s="691"/>
      <c r="F390" s="691"/>
      <c r="G390" s="691"/>
      <c r="H390" s="691"/>
      <c r="I390" s="691"/>
      <c r="J390" s="691"/>
      <c r="K390" s="691"/>
      <c r="L390" s="691"/>
    </row>
    <row r="391" spans="1:12" x14ac:dyDescent="0.25">
      <c r="A391" s="691"/>
      <c r="B391" s="691"/>
      <c r="C391" s="691"/>
      <c r="D391" s="691"/>
      <c r="E391" s="691"/>
      <c r="F391" s="691"/>
      <c r="G391" s="691"/>
      <c r="H391" s="691"/>
      <c r="I391" s="691"/>
      <c r="J391" s="691"/>
      <c r="K391" s="691"/>
      <c r="L391" s="691"/>
    </row>
    <row r="392" spans="1:12" x14ac:dyDescent="0.25">
      <c r="A392" s="691"/>
      <c r="B392" s="691"/>
      <c r="C392" s="691"/>
      <c r="D392" s="691"/>
      <c r="E392" s="691"/>
      <c r="F392" s="691"/>
      <c r="G392" s="691"/>
      <c r="H392" s="691"/>
      <c r="I392" s="691"/>
      <c r="J392" s="691"/>
      <c r="K392" s="691"/>
      <c r="L392" s="691"/>
    </row>
    <row r="393" spans="1:12" x14ac:dyDescent="0.25">
      <c r="A393" s="691"/>
      <c r="B393" s="691"/>
      <c r="C393" s="691"/>
      <c r="D393" s="691"/>
      <c r="E393" s="691"/>
      <c r="F393" s="691"/>
      <c r="G393" s="691"/>
      <c r="H393" s="691"/>
      <c r="I393" s="691"/>
      <c r="J393" s="691"/>
      <c r="K393" s="691"/>
      <c r="L393" s="691"/>
    </row>
    <row r="394" spans="1:12" x14ac:dyDescent="0.25">
      <c r="A394" s="691"/>
      <c r="B394" s="691"/>
      <c r="C394" s="691"/>
      <c r="D394" s="691"/>
      <c r="E394" s="691"/>
      <c r="F394" s="691"/>
      <c r="G394" s="691"/>
      <c r="H394" s="691"/>
      <c r="I394" s="691"/>
      <c r="J394" s="691"/>
      <c r="K394" s="691"/>
      <c r="L394" s="691"/>
    </row>
    <row r="395" spans="1:12" x14ac:dyDescent="0.25">
      <c r="A395" s="691"/>
      <c r="B395" s="691"/>
      <c r="C395" s="691"/>
      <c r="D395" s="691"/>
      <c r="E395" s="691"/>
      <c r="F395" s="691"/>
      <c r="G395" s="691"/>
      <c r="H395" s="691"/>
      <c r="I395" s="691"/>
      <c r="J395" s="691"/>
      <c r="K395" s="691"/>
      <c r="L395" s="691"/>
    </row>
    <row r="396" spans="1:12" x14ac:dyDescent="0.25">
      <c r="A396" s="691"/>
      <c r="B396" s="691"/>
      <c r="C396" s="691"/>
      <c r="D396" s="691"/>
      <c r="E396" s="691"/>
      <c r="F396" s="691"/>
      <c r="G396" s="691"/>
      <c r="H396" s="691"/>
      <c r="I396" s="691"/>
      <c r="J396" s="691"/>
      <c r="K396" s="691"/>
      <c r="L396" s="691"/>
    </row>
    <row r="397" spans="1:12" x14ac:dyDescent="0.25">
      <c r="A397" s="691"/>
      <c r="B397" s="691"/>
      <c r="C397" s="691"/>
      <c r="D397" s="691"/>
      <c r="E397" s="691"/>
      <c r="F397" s="691"/>
      <c r="G397" s="691"/>
      <c r="H397" s="691"/>
      <c r="I397" s="691"/>
      <c r="J397" s="691"/>
      <c r="K397" s="691"/>
      <c r="L397" s="691"/>
    </row>
    <row r="398" spans="1:12" x14ac:dyDescent="0.25">
      <c r="A398" s="691"/>
      <c r="B398" s="691"/>
      <c r="C398" s="691"/>
      <c r="D398" s="691"/>
      <c r="E398" s="691"/>
      <c r="F398" s="691"/>
      <c r="G398" s="691"/>
      <c r="H398" s="691"/>
      <c r="I398" s="691"/>
      <c r="J398" s="691"/>
      <c r="K398" s="691"/>
      <c r="L398" s="691"/>
    </row>
    <row r="399" spans="1:12" x14ac:dyDescent="0.25">
      <c r="A399" s="691"/>
      <c r="B399" s="691"/>
      <c r="C399" s="691"/>
      <c r="D399" s="691"/>
      <c r="E399" s="691"/>
      <c r="F399" s="691"/>
      <c r="G399" s="691"/>
      <c r="H399" s="691"/>
      <c r="I399" s="691"/>
      <c r="J399" s="691"/>
      <c r="K399" s="691"/>
      <c r="L399" s="691"/>
    </row>
    <row r="400" spans="1:12" x14ac:dyDescent="0.25">
      <c r="A400" s="691"/>
      <c r="B400" s="691"/>
      <c r="C400" s="691"/>
      <c r="D400" s="691"/>
      <c r="E400" s="691"/>
      <c r="F400" s="691"/>
      <c r="G400" s="691"/>
      <c r="H400" s="691"/>
      <c r="I400" s="691"/>
      <c r="J400" s="691"/>
      <c r="K400" s="691"/>
      <c r="L400" s="691"/>
    </row>
    <row r="401" spans="1:12" x14ac:dyDescent="0.25">
      <c r="A401" s="691"/>
      <c r="B401" s="691"/>
      <c r="C401" s="691"/>
      <c r="D401" s="691"/>
      <c r="E401" s="691"/>
      <c r="F401" s="691"/>
      <c r="G401" s="691"/>
      <c r="H401" s="691"/>
      <c r="I401" s="691"/>
      <c r="J401" s="691"/>
      <c r="K401" s="691"/>
      <c r="L401" s="691"/>
    </row>
    <row r="402" spans="1:12" x14ac:dyDescent="0.25">
      <c r="A402" s="691"/>
      <c r="B402" s="691"/>
      <c r="C402" s="691"/>
      <c r="D402" s="691"/>
      <c r="E402" s="691"/>
      <c r="F402" s="691"/>
      <c r="G402" s="691"/>
      <c r="H402" s="691"/>
      <c r="I402" s="691"/>
      <c r="J402" s="691"/>
      <c r="K402" s="691"/>
      <c r="L402" s="691"/>
    </row>
    <row r="403" spans="1:12" x14ac:dyDescent="0.25">
      <c r="A403" s="691"/>
      <c r="B403" s="691"/>
      <c r="C403" s="691"/>
      <c r="D403" s="691"/>
      <c r="E403" s="691"/>
      <c r="F403" s="691"/>
      <c r="G403" s="691"/>
      <c r="H403" s="691"/>
      <c r="I403" s="691"/>
      <c r="J403" s="691"/>
      <c r="K403" s="691"/>
      <c r="L403" s="691"/>
    </row>
    <row r="404" spans="1:12" x14ac:dyDescent="0.25">
      <c r="A404" s="691"/>
      <c r="B404" s="691"/>
      <c r="C404" s="691"/>
      <c r="D404" s="691"/>
      <c r="E404" s="691"/>
      <c r="F404" s="691"/>
      <c r="G404" s="691"/>
      <c r="H404" s="691"/>
      <c r="I404" s="691"/>
      <c r="J404" s="691"/>
      <c r="K404" s="691"/>
      <c r="L404" s="691"/>
    </row>
    <row r="405" spans="1:12" x14ac:dyDescent="0.25">
      <c r="A405" s="691"/>
      <c r="B405" s="691"/>
      <c r="C405" s="691"/>
      <c r="D405" s="691"/>
      <c r="E405" s="691"/>
      <c r="F405" s="691"/>
      <c r="G405" s="691"/>
      <c r="H405" s="691"/>
      <c r="I405" s="691"/>
      <c r="J405" s="691"/>
      <c r="K405" s="691"/>
      <c r="L405" s="691"/>
    </row>
    <row r="406" spans="1:12" x14ac:dyDescent="0.25">
      <c r="A406" s="691"/>
      <c r="B406" s="691"/>
      <c r="C406" s="691"/>
      <c r="D406" s="691"/>
      <c r="E406" s="691"/>
      <c r="F406" s="691"/>
      <c r="G406" s="691"/>
      <c r="H406" s="691"/>
      <c r="I406" s="691"/>
      <c r="J406" s="691"/>
      <c r="K406" s="691"/>
      <c r="L406" s="691"/>
    </row>
    <row r="407" spans="1:12" x14ac:dyDescent="0.25">
      <c r="A407" s="691"/>
      <c r="B407" s="691"/>
      <c r="C407" s="691"/>
      <c r="D407" s="691"/>
      <c r="E407" s="691"/>
      <c r="F407" s="691"/>
      <c r="G407" s="691"/>
      <c r="H407" s="691"/>
      <c r="I407" s="691"/>
      <c r="J407" s="691"/>
      <c r="K407" s="691"/>
      <c r="L407" s="691"/>
    </row>
    <row r="408" spans="1:12" x14ac:dyDescent="0.25">
      <c r="A408" s="691"/>
      <c r="B408" s="691"/>
      <c r="C408" s="691"/>
      <c r="D408" s="691"/>
      <c r="E408" s="691"/>
      <c r="F408" s="691"/>
      <c r="G408" s="691"/>
      <c r="H408" s="691"/>
      <c r="I408" s="691"/>
      <c r="J408" s="691"/>
      <c r="K408" s="691"/>
      <c r="L408" s="691"/>
    </row>
    <row r="409" spans="1:12" x14ac:dyDescent="0.25">
      <c r="A409" s="691"/>
      <c r="B409" s="691"/>
      <c r="C409" s="691"/>
      <c r="D409" s="691"/>
      <c r="E409" s="691"/>
      <c r="F409" s="691"/>
      <c r="G409" s="691"/>
      <c r="H409" s="691"/>
      <c r="I409" s="691"/>
      <c r="J409" s="691"/>
      <c r="K409" s="691"/>
      <c r="L409" s="691"/>
    </row>
    <row r="410" spans="1:12" x14ac:dyDescent="0.25">
      <c r="A410" s="691"/>
      <c r="B410" s="691"/>
      <c r="C410" s="691"/>
      <c r="D410" s="691"/>
      <c r="E410" s="691"/>
      <c r="F410" s="691"/>
      <c r="G410" s="691"/>
      <c r="H410" s="691"/>
      <c r="I410" s="691"/>
      <c r="J410" s="691"/>
      <c r="K410" s="691"/>
      <c r="L410" s="691"/>
    </row>
    <row r="411" spans="1:12" x14ac:dyDescent="0.25">
      <c r="A411" s="691"/>
      <c r="B411" s="691"/>
      <c r="C411" s="691"/>
      <c r="D411" s="691"/>
      <c r="E411" s="691"/>
      <c r="F411" s="691"/>
      <c r="G411" s="691"/>
      <c r="H411" s="691"/>
      <c r="I411" s="691"/>
      <c r="J411" s="691"/>
      <c r="K411" s="691"/>
      <c r="L411" s="691"/>
    </row>
    <row r="412" spans="1:12" x14ac:dyDescent="0.25">
      <c r="A412" s="691"/>
      <c r="B412" s="691"/>
      <c r="C412" s="691"/>
      <c r="D412" s="691"/>
      <c r="E412" s="691"/>
      <c r="F412" s="691"/>
      <c r="G412" s="691"/>
      <c r="H412" s="691"/>
      <c r="I412" s="691"/>
      <c r="J412" s="691"/>
      <c r="K412" s="691"/>
      <c r="L412" s="691"/>
    </row>
    <row r="413" spans="1:12" x14ac:dyDescent="0.25">
      <c r="A413" s="691"/>
      <c r="B413" s="691"/>
      <c r="C413" s="691"/>
      <c r="D413" s="691"/>
      <c r="E413" s="691"/>
      <c r="F413" s="691"/>
      <c r="G413" s="691"/>
      <c r="H413" s="691"/>
      <c r="I413" s="691"/>
      <c r="J413" s="691"/>
      <c r="K413" s="691"/>
      <c r="L413" s="691"/>
    </row>
    <row r="414" spans="1:12" x14ac:dyDescent="0.25">
      <c r="A414" s="691"/>
      <c r="B414" s="691"/>
      <c r="C414" s="691"/>
      <c r="D414" s="691"/>
      <c r="E414" s="691"/>
      <c r="F414" s="691"/>
      <c r="G414" s="691"/>
      <c r="H414" s="691"/>
      <c r="I414" s="691"/>
      <c r="J414" s="691"/>
      <c r="K414" s="691"/>
      <c r="L414" s="691"/>
    </row>
    <row r="415" spans="1:12" x14ac:dyDescent="0.25">
      <c r="A415" s="691"/>
      <c r="B415" s="691"/>
      <c r="C415" s="691"/>
      <c r="D415" s="691"/>
      <c r="E415" s="691"/>
      <c r="F415" s="691"/>
      <c r="G415" s="691"/>
      <c r="H415" s="691"/>
      <c r="I415" s="691"/>
      <c r="J415" s="691"/>
      <c r="K415" s="691"/>
      <c r="L415" s="691"/>
    </row>
    <row r="416" spans="1:12" x14ac:dyDescent="0.25">
      <c r="A416" s="691"/>
      <c r="B416" s="691"/>
      <c r="C416" s="691"/>
      <c r="D416" s="691"/>
      <c r="E416" s="691"/>
      <c r="F416" s="691"/>
      <c r="G416" s="691"/>
      <c r="H416" s="691"/>
      <c r="I416" s="691"/>
      <c r="J416" s="691"/>
      <c r="K416" s="691"/>
      <c r="L416" s="691"/>
    </row>
    <row r="417" spans="1:12" x14ac:dyDescent="0.25">
      <c r="A417" s="691"/>
      <c r="B417" s="691"/>
      <c r="C417" s="691"/>
      <c r="D417" s="691"/>
      <c r="E417" s="691"/>
      <c r="F417" s="691"/>
      <c r="G417" s="691"/>
      <c r="H417" s="691"/>
      <c r="I417" s="691"/>
      <c r="J417" s="691"/>
      <c r="K417" s="691"/>
      <c r="L417" s="691"/>
    </row>
    <row r="418" spans="1:12" x14ac:dyDescent="0.25">
      <c r="A418" s="691"/>
      <c r="B418" s="691"/>
      <c r="C418" s="691"/>
      <c r="D418" s="691"/>
      <c r="E418" s="691"/>
      <c r="F418" s="691"/>
      <c r="G418" s="691"/>
      <c r="H418" s="691"/>
      <c r="I418" s="691"/>
      <c r="J418" s="691"/>
      <c r="K418" s="691"/>
      <c r="L418" s="691"/>
    </row>
    <row r="419" spans="1:12" x14ac:dyDescent="0.25">
      <c r="A419" s="691"/>
      <c r="B419" s="691"/>
      <c r="C419" s="691"/>
      <c r="D419" s="691"/>
      <c r="E419" s="691"/>
      <c r="F419" s="691"/>
      <c r="G419" s="691"/>
      <c r="H419" s="691"/>
      <c r="I419" s="691"/>
      <c r="J419" s="691"/>
      <c r="K419" s="691"/>
      <c r="L419" s="691"/>
    </row>
    <row r="420" spans="1:12" x14ac:dyDescent="0.25">
      <c r="A420" s="691"/>
      <c r="B420" s="691"/>
      <c r="C420" s="691"/>
      <c r="D420" s="691"/>
      <c r="E420" s="691"/>
      <c r="F420" s="691"/>
      <c r="G420" s="691"/>
      <c r="H420" s="691"/>
      <c r="I420" s="691"/>
      <c r="J420" s="691"/>
      <c r="K420" s="691"/>
      <c r="L420" s="691"/>
    </row>
    <row r="421" spans="1:12" x14ac:dyDescent="0.25">
      <c r="A421" s="691"/>
      <c r="B421" s="691"/>
      <c r="C421" s="691"/>
      <c r="D421" s="691"/>
      <c r="E421" s="691"/>
      <c r="F421" s="691"/>
      <c r="G421" s="691"/>
      <c r="H421" s="691"/>
      <c r="I421" s="691"/>
      <c r="J421" s="691"/>
      <c r="K421" s="691"/>
      <c r="L421" s="691"/>
    </row>
    <row r="422" spans="1:12" x14ac:dyDescent="0.25">
      <c r="A422" s="691"/>
      <c r="B422" s="691"/>
      <c r="C422" s="691"/>
      <c r="D422" s="691"/>
      <c r="E422" s="691"/>
      <c r="F422" s="691"/>
      <c r="G422" s="691"/>
      <c r="H422" s="691"/>
      <c r="I422" s="691"/>
      <c r="J422" s="691"/>
      <c r="K422" s="691"/>
      <c r="L422" s="691"/>
    </row>
    <row r="423" spans="1:12" x14ac:dyDescent="0.25">
      <c r="A423" s="691"/>
      <c r="B423" s="691"/>
      <c r="C423" s="691"/>
      <c r="D423" s="691"/>
      <c r="E423" s="691"/>
      <c r="F423" s="691"/>
      <c r="G423" s="691"/>
      <c r="H423" s="691"/>
      <c r="I423" s="691"/>
      <c r="J423" s="691"/>
      <c r="K423" s="691"/>
      <c r="L423" s="691"/>
    </row>
    <row r="424" spans="1:12" x14ac:dyDescent="0.25">
      <c r="A424" s="691"/>
      <c r="B424" s="691"/>
      <c r="C424" s="691"/>
      <c r="D424" s="691"/>
      <c r="E424" s="691"/>
      <c r="F424" s="691"/>
      <c r="G424" s="691"/>
      <c r="H424" s="691"/>
      <c r="I424" s="691"/>
      <c r="J424" s="691"/>
      <c r="K424" s="691"/>
      <c r="L424" s="691"/>
    </row>
    <row r="425" spans="1:12" x14ac:dyDescent="0.25">
      <c r="A425" s="691"/>
      <c r="B425" s="691"/>
      <c r="C425" s="691"/>
      <c r="D425" s="691"/>
      <c r="E425" s="691"/>
      <c r="F425" s="691"/>
      <c r="G425" s="691"/>
      <c r="H425" s="691"/>
      <c r="I425" s="691"/>
      <c r="J425" s="691"/>
      <c r="K425" s="691"/>
      <c r="L425" s="691"/>
    </row>
    <row r="426" spans="1:12" x14ac:dyDescent="0.25">
      <c r="A426" s="691"/>
      <c r="B426" s="691"/>
      <c r="C426" s="691"/>
      <c r="D426" s="691"/>
      <c r="E426" s="691"/>
      <c r="F426" s="691"/>
      <c r="G426" s="691"/>
      <c r="H426" s="691"/>
      <c r="I426" s="691"/>
      <c r="J426" s="691"/>
      <c r="K426" s="691"/>
      <c r="L426" s="691"/>
    </row>
    <row r="427" spans="1:12" x14ac:dyDescent="0.25">
      <c r="A427" s="691"/>
      <c r="B427" s="691"/>
      <c r="C427" s="691"/>
      <c r="D427" s="691"/>
      <c r="E427" s="691"/>
      <c r="F427" s="691"/>
      <c r="G427" s="691"/>
      <c r="H427" s="691"/>
      <c r="I427" s="691"/>
      <c r="J427" s="691"/>
      <c r="K427" s="691"/>
      <c r="L427" s="691"/>
    </row>
    <row r="428" spans="1:12" x14ac:dyDescent="0.25">
      <c r="A428" s="691"/>
      <c r="B428" s="691"/>
      <c r="C428" s="691"/>
      <c r="D428" s="691"/>
      <c r="E428" s="691"/>
      <c r="F428" s="691"/>
      <c r="G428" s="691"/>
      <c r="H428" s="691"/>
      <c r="I428" s="691"/>
      <c r="J428" s="691"/>
      <c r="K428" s="691"/>
      <c r="L428" s="691"/>
    </row>
    <row r="429" spans="1:12" x14ac:dyDescent="0.25">
      <c r="A429" s="691"/>
      <c r="B429" s="691"/>
      <c r="C429" s="691"/>
      <c r="D429" s="691"/>
      <c r="E429" s="691"/>
      <c r="F429" s="691"/>
      <c r="G429" s="691"/>
      <c r="H429" s="691"/>
      <c r="I429" s="691"/>
      <c r="J429" s="691"/>
      <c r="K429" s="691"/>
      <c r="L429" s="691"/>
    </row>
    <row r="430" spans="1:12" x14ac:dyDescent="0.25">
      <c r="A430" s="691"/>
      <c r="B430" s="691"/>
      <c r="C430" s="691"/>
      <c r="D430" s="691"/>
      <c r="E430" s="691"/>
      <c r="F430" s="691"/>
      <c r="G430" s="691"/>
      <c r="H430" s="691"/>
      <c r="I430" s="691"/>
      <c r="J430" s="691"/>
      <c r="K430" s="691"/>
      <c r="L430" s="691"/>
    </row>
    <row r="431" spans="1:12" x14ac:dyDescent="0.25">
      <c r="A431" s="691"/>
      <c r="B431" s="691"/>
      <c r="C431" s="691"/>
      <c r="D431" s="691"/>
      <c r="E431" s="691"/>
      <c r="F431" s="691"/>
      <c r="G431" s="691"/>
      <c r="H431" s="691"/>
      <c r="I431" s="691"/>
      <c r="J431" s="691"/>
      <c r="K431" s="691"/>
      <c r="L431" s="691"/>
    </row>
    <row r="432" spans="1:12" x14ac:dyDescent="0.25">
      <c r="A432" s="691"/>
      <c r="B432" s="691"/>
      <c r="C432" s="691"/>
      <c r="D432" s="691"/>
      <c r="E432" s="691"/>
      <c r="F432" s="691"/>
      <c r="G432" s="691"/>
      <c r="H432" s="691"/>
      <c r="I432" s="691"/>
      <c r="J432" s="691"/>
      <c r="K432" s="691"/>
      <c r="L432" s="691"/>
    </row>
    <row r="433" spans="1:12" x14ac:dyDescent="0.25">
      <c r="A433" s="691"/>
      <c r="B433" s="691"/>
      <c r="C433" s="691"/>
      <c r="D433" s="691"/>
      <c r="E433" s="691"/>
      <c r="F433" s="691"/>
      <c r="G433" s="691"/>
      <c r="H433" s="691"/>
      <c r="I433" s="691"/>
      <c r="J433" s="691"/>
      <c r="K433" s="691"/>
      <c r="L433" s="691"/>
    </row>
    <row r="434" spans="1:12" x14ac:dyDescent="0.25">
      <c r="A434" s="691"/>
      <c r="B434" s="691"/>
      <c r="C434" s="691"/>
      <c r="D434" s="691"/>
      <c r="E434" s="691"/>
      <c r="F434" s="691"/>
      <c r="G434" s="691"/>
      <c r="H434" s="691"/>
      <c r="I434" s="691"/>
      <c r="J434" s="691"/>
      <c r="K434" s="691"/>
      <c r="L434" s="691"/>
    </row>
    <row r="435" spans="1:12" x14ac:dyDescent="0.25">
      <c r="A435" s="691"/>
      <c r="B435" s="691"/>
      <c r="C435" s="691"/>
      <c r="D435" s="691"/>
      <c r="E435" s="691"/>
      <c r="F435" s="691"/>
      <c r="G435" s="691"/>
      <c r="H435" s="691"/>
      <c r="I435" s="691"/>
      <c r="J435" s="691"/>
      <c r="K435" s="691"/>
      <c r="L435" s="691"/>
    </row>
    <row r="436" spans="1:12" x14ac:dyDescent="0.25">
      <c r="A436" s="691"/>
      <c r="B436" s="691"/>
      <c r="C436" s="691"/>
      <c r="D436" s="691"/>
      <c r="E436" s="691"/>
      <c r="F436" s="691"/>
      <c r="G436" s="691"/>
      <c r="H436" s="691"/>
      <c r="I436" s="691"/>
      <c r="J436" s="691"/>
      <c r="K436" s="691"/>
      <c r="L436" s="691"/>
    </row>
    <row r="437" spans="1:12" x14ac:dyDescent="0.25">
      <c r="A437" s="691"/>
      <c r="B437" s="691"/>
      <c r="C437" s="691"/>
      <c r="D437" s="691"/>
      <c r="E437" s="691"/>
      <c r="F437" s="691"/>
      <c r="G437" s="691"/>
      <c r="H437" s="691"/>
      <c r="I437" s="691"/>
      <c r="J437" s="691"/>
      <c r="K437" s="691"/>
      <c r="L437" s="691"/>
    </row>
    <row r="438" spans="1:12" x14ac:dyDescent="0.25">
      <c r="A438" s="691"/>
      <c r="B438" s="691"/>
      <c r="C438" s="691"/>
      <c r="D438" s="691"/>
      <c r="E438" s="691"/>
      <c r="F438" s="691"/>
      <c r="G438" s="691"/>
      <c r="H438" s="691"/>
      <c r="I438" s="691"/>
      <c r="J438" s="691"/>
      <c r="K438" s="691"/>
      <c r="L438" s="691"/>
    </row>
    <row r="439" spans="1:12" x14ac:dyDescent="0.25">
      <c r="A439" s="691"/>
      <c r="B439" s="691"/>
      <c r="C439" s="691"/>
      <c r="D439" s="691"/>
      <c r="E439" s="691"/>
      <c r="F439" s="691"/>
      <c r="G439" s="691"/>
      <c r="H439" s="691"/>
      <c r="I439" s="691"/>
      <c r="J439" s="691"/>
      <c r="K439" s="691"/>
      <c r="L439" s="691"/>
    </row>
    <row r="440" spans="1:12" x14ac:dyDescent="0.25">
      <c r="A440" s="691"/>
      <c r="B440" s="691"/>
      <c r="C440" s="691"/>
      <c r="D440" s="691"/>
      <c r="E440" s="691"/>
      <c r="F440" s="691"/>
      <c r="G440" s="691"/>
      <c r="H440" s="691"/>
      <c r="I440" s="691"/>
      <c r="J440" s="691"/>
      <c r="K440" s="691"/>
      <c r="L440" s="691"/>
    </row>
    <row r="441" spans="1:12" x14ac:dyDescent="0.25">
      <c r="A441" s="691"/>
      <c r="B441" s="691"/>
      <c r="C441" s="691"/>
      <c r="D441" s="691"/>
      <c r="E441" s="691"/>
      <c r="F441" s="691"/>
      <c r="G441" s="691"/>
      <c r="H441" s="691"/>
      <c r="I441" s="691"/>
      <c r="J441" s="691"/>
      <c r="K441" s="691"/>
      <c r="L441" s="691"/>
    </row>
    <row r="442" spans="1:12" x14ac:dyDescent="0.25">
      <c r="A442" s="691"/>
      <c r="B442" s="691"/>
      <c r="C442" s="691"/>
      <c r="D442" s="691"/>
      <c r="E442" s="691"/>
      <c r="F442" s="691"/>
      <c r="G442" s="691"/>
      <c r="H442" s="691"/>
      <c r="I442" s="691"/>
      <c r="J442" s="691"/>
      <c r="K442" s="691"/>
      <c r="L442" s="691"/>
    </row>
    <row r="443" spans="1:12" x14ac:dyDescent="0.25">
      <c r="A443" s="691"/>
      <c r="B443" s="691"/>
      <c r="C443" s="691"/>
      <c r="D443" s="691"/>
      <c r="E443" s="691"/>
      <c r="F443" s="691"/>
      <c r="G443" s="691"/>
      <c r="H443" s="691"/>
      <c r="I443" s="691"/>
      <c r="J443" s="691"/>
      <c r="K443" s="691"/>
      <c r="L443" s="691"/>
    </row>
    <row r="444" spans="1:12" x14ac:dyDescent="0.25">
      <c r="A444" s="691"/>
      <c r="B444" s="691"/>
      <c r="C444" s="691"/>
      <c r="D444" s="691"/>
      <c r="E444" s="691"/>
      <c r="F444" s="691"/>
      <c r="G444" s="691"/>
      <c r="H444" s="691"/>
      <c r="I444" s="691"/>
      <c r="J444" s="691"/>
      <c r="K444" s="691"/>
      <c r="L444" s="691"/>
    </row>
    <row r="445" spans="1:12" x14ac:dyDescent="0.25">
      <c r="A445" s="691"/>
      <c r="B445" s="691"/>
      <c r="C445" s="691"/>
      <c r="D445" s="691"/>
      <c r="E445" s="691"/>
      <c r="F445" s="691"/>
      <c r="G445" s="691"/>
      <c r="H445" s="691"/>
      <c r="I445" s="691"/>
      <c r="J445" s="691"/>
      <c r="K445" s="691"/>
      <c r="L445" s="691"/>
    </row>
    <row r="446" spans="1:12" x14ac:dyDescent="0.25">
      <c r="A446" s="691"/>
      <c r="B446" s="691"/>
      <c r="C446" s="691"/>
      <c r="D446" s="691"/>
      <c r="E446" s="691"/>
      <c r="F446" s="691"/>
      <c r="G446" s="691"/>
      <c r="H446" s="691"/>
      <c r="I446" s="691"/>
      <c r="J446" s="691"/>
      <c r="K446" s="691"/>
      <c r="L446" s="691"/>
    </row>
    <row r="447" spans="1:12" x14ac:dyDescent="0.25">
      <c r="A447" s="691"/>
      <c r="B447" s="691"/>
      <c r="C447" s="691"/>
      <c r="D447" s="691"/>
      <c r="E447" s="691"/>
      <c r="F447" s="691"/>
      <c r="G447" s="691"/>
      <c r="H447" s="691"/>
      <c r="I447" s="691"/>
      <c r="J447" s="691"/>
      <c r="K447" s="691"/>
      <c r="L447" s="691"/>
    </row>
    <row r="448" spans="1:12" x14ac:dyDescent="0.25">
      <c r="A448" s="691"/>
      <c r="B448" s="691"/>
      <c r="C448" s="691"/>
      <c r="D448" s="691"/>
      <c r="E448" s="691"/>
      <c r="F448" s="691"/>
      <c r="G448" s="691"/>
      <c r="H448" s="691"/>
      <c r="I448" s="691"/>
      <c r="J448" s="691"/>
      <c r="K448" s="691"/>
      <c r="L448" s="691"/>
    </row>
    <row r="449" spans="1:12" x14ac:dyDescent="0.25">
      <c r="A449" s="691"/>
      <c r="B449" s="691"/>
      <c r="C449" s="691"/>
      <c r="D449" s="691"/>
      <c r="E449" s="691"/>
      <c r="F449" s="691"/>
      <c r="G449" s="691"/>
      <c r="H449" s="691"/>
      <c r="I449" s="691"/>
      <c r="J449" s="691"/>
      <c r="K449" s="691"/>
      <c r="L449" s="691"/>
    </row>
    <row r="450" spans="1:12" x14ac:dyDescent="0.25">
      <c r="A450" s="691"/>
      <c r="B450" s="691"/>
      <c r="C450" s="691"/>
      <c r="D450" s="691"/>
      <c r="E450" s="691"/>
      <c r="F450" s="691"/>
      <c r="G450" s="691"/>
      <c r="H450" s="691"/>
      <c r="I450" s="691"/>
      <c r="J450" s="691"/>
      <c r="K450" s="691"/>
      <c r="L450" s="691"/>
    </row>
    <row r="451" spans="1:12" x14ac:dyDescent="0.25">
      <c r="A451" s="691"/>
      <c r="B451" s="691"/>
      <c r="C451" s="691"/>
      <c r="D451" s="691"/>
      <c r="E451" s="691"/>
      <c r="F451" s="691"/>
      <c r="G451" s="691"/>
      <c r="H451" s="691"/>
      <c r="I451" s="691"/>
      <c r="J451" s="691"/>
      <c r="K451" s="691"/>
      <c r="L451" s="691"/>
    </row>
    <row r="452" spans="1:12" x14ac:dyDescent="0.25">
      <c r="A452" s="691"/>
      <c r="B452" s="691"/>
      <c r="C452" s="691"/>
      <c r="D452" s="691"/>
      <c r="E452" s="691"/>
      <c r="F452" s="691"/>
      <c r="G452" s="691"/>
      <c r="H452" s="691"/>
      <c r="I452" s="691"/>
      <c r="J452" s="691"/>
      <c r="K452" s="691"/>
      <c r="L452" s="691"/>
    </row>
    <row r="453" spans="1:12" x14ac:dyDescent="0.25">
      <c r="A453" s="691"/>
      <c r="B453" s="691"/>
      <c r="C453" s="691"/>
      <c r="D453" s="691"/>
      <c r="E453" s="691"/>
      <c r="F453" s="691"/>
      <c r="G453" s="691"/>
      <c r="H453" s="691"/>
      <c r="I453" s="691"/>
      <c r="J453" s="691"/>
      <c r="K453" s="691"/>
      <c r="L453" s="691"/>
    </row>
    <row r="454" spans="1:12" x14ac:dyDescent="0.25">
      <c r="A454" s="691"/>
      <c r="B454" s="691"/>
      <c r="C454" s="691"/>
      <c r="D454" s="691"/>
      <c r="E454" s="691"/>
      <c r="F454" s="691"/>
      <c r="G454" s="691"/>
      <c r="H454" s="691"/>
      <c r="I454" s="691"/>
      <c r="J454" s="691"/>
      <c r="K454" s="691"/>
      <c r="L454" s="691"/>
    </row>
    <row r="455" spans="1:12" x14ac:dyDescent="0.25">
      <c r="A455" s="691"/>
      <c r="B455" s="691"/>
      <c r="C455" s="691"/>
      <c r="D455" s="691"/>
      <c r="E455" s="691"/>
      <c r="F455" s="691"/>
      <c r="G455" s="691"/>
      <c r="H455" s="691"/>
      <c r="I455" s="691"/>
      <c r="J455" s="691"/>
      <c r="K455" s="691"/>
      <c r="L455" s="691"/>
    </row>
    <row r="456" spans="1:12" x14ac:dyDescent="0.25">
      <c r="A456" s="691"/>
      <c r="B456" s="691"/>
      <c r="C456" s="691"/>
      <c r="D456" s="691"/>
      <c r="E456" s="691"/>
      <c r="F456" s="691"/>
      <c r="G456" s="691"/>
      <c r="H456" s="691"/>
      <c r="I456" s="691"/>
      <c r="J456" s="691"/>
      <c r="K456" s="691"/>
      <c r="L456" s="691"/>
    </row>
    <row r="457" spans="1:12" x14ac:dyDescent="0.25">
      <c r="A457" s="691"/>
      <c r="B457" s="691"/>
      <c r="C457" s="691"/>
      <c r="D457" s="691"/>
      <c r="E457" s="691"/>
      <c r="F457" s="691"/>
      <c r="G457" s="691"/>
      <c r="H457" s="691"/>
      <c r="I457" s="691"/>
      <c r="J457" s="691"/>
      <c r="K457" s="691"/>
      <c r="L457" s="691"/>
    </row>
    <row r="458" spans="1:12" x14ac:dyDescent="0.25">
      <c r="A458" s="691"/>
      <c r="B458" s="691"/>
      <c r="C458" s="691"/>
      <c r="D458" s="691"/>
      <c r="E458" s="691"/>
      <c r="F458" s="691"/>
      <c r="G458" s="691"/>
      <c r="H458" s="691"/>
      <c r="I458" s="691"/>
      <c r="J458" s="691"/>
      <c r="K458" s="691"/>
      <c r="L458" s="691"/>
    </row>
    <row r="459" spans="1:12" x14ac:dyDescent="0.25">
      <c r="A459" s="691"/>
      <c r="B459" s="691"/>
      <c r="C459" s="691"/>
      <c r="D459" s="691"/>
      <c r="E459" s="691"/>
      <c r="F459" s="691"/>
      <c r="G459" s="691"/>
      <c r="H459" s="691"/>
      <c r="I459" s="691"/>
      <c r="J459" s="691"/>
      <c r="K459" s="691"/>
      <c r="L459" s="691"/>
    </row>
    <row r="460" spans="1:12" x14ac:dyDescent="0.25">
      <c r="A460" s="691"/>
      <c r="B460" s="691"/>
      <c r="C460" s="691"/>
      <c r="D460" s="691"/>
      <c r="E460" s="691"/>
      <c r="F460" s="691"/>
      <c r="G460" s="691"/>
      <c r="H460" s="691"/>
      <c r="I460" s="691"/>
      <c r="J460" s="691"/>
      <c r="K460" s="691"/>
      <c r="L460" s="691"/>
    </row>
    <row r="461" spans="1:12" x14ac:dyDescent="0.25">
      <c r="A461" s="691"/>
      <c r="B461" s="691"/>
      <c r="C461" s="691"/>
      <c r="D461" s="691"/>
      <c r="E461" s="691"/>
      <c r="F461" s="691"/>
      <c r="G461" s="691"/>
      <c r="H461" s="691"/>
      <c r="I461" s="691"/>
      <c r="J461" s="691"/>
      <c r="K461" s="691"/>
      <c r="L461" s="691"/>
    </row>
    <row r="462" spans="1:12" x14ac:dyDescent="0.25">
      <c r="A462" s="691"/>
      <c r="B462" s="691"/>
      <c r="C462" s="691"/>
      <c r="D462" s="691"/>
      <c r="E462" s="691"/>
      <c r="F462" s="691"/>
      <c r="G462" s="691"/>
      <c r="H462" s="691"/>
      <c r="I462" s="691"/>
      <c r="J462" s="691"/>
      <c r="K462" s="691"/>
      <c r="L462" s="691"/>
    </row>
    <row r="463" spans="1:12" x14ac:dyDescent="0.25">
      <c r="A463" s="691"/>
      <c r="B463" s="691"/>
      <c r="C463" s="691"/>
      <c r="D463" s="691"/>
      <c r="E463" s="691"/>
      <c r="F463" s="691"/>
      <c r="G463" s="691"/>
      <c r="H463" s="691"/>
      <c r="I463" s="691"/>
      <c r="J463" s="691"/>
      <c r="K463" s="691"/>
      <c r="L463" s="691"/>
    </row>
    <row r="464" spans="1:12" x14ac:dyDescent="0.25">
      <c r="A464" s="691"/>
      <c r="B464" s="691"/>
      <c r="C464" s="691"/>
      <c r="D464" s="691"/>
      <c r="E464" s="691"/>
      <c r="F464" s="691"/>
      <c r="G464" s="691"/>
      <c r="H464" s="691"/>
      <c r="I464" s="691"/>
      <c r="J464" s="691"/>
      <c r="K464" s="691"/>
      <c r="L464" s="691"/>
    </row>
    <row r="465" spans="1:12" x14ac:dyDescent="0.25">
      <c r="A465" s="691"/>
      <c r="B465" s="691"/>
      <c r="C465" s="691"/>
      <c r="D465" s="691"/>
      <c r="E465" s="691"/>
      <c r="F465" s="691"/>
      <c r="G465" s="691"/>
      <c r="H465" s="691"/>
      <c r="I465" s="691"/>
      <c r="J465" s="691"/>
      <c r="K465" s="691"/>
      <c r="L465" s="691"/>
    </row>
    <row r="466" spans="1:12" x14ac:dyDescent="0.25">
      <c r="A466" s="691"/>
      <c r="B466" s="691"/>
      <c r="C466" s="691"/>
      <c r="D466" s="691"/>
      <c r="E466" s="691"/>
      <c r="F466" s="691"/>
      <c r="G466" s="691"/>
      <c r="H466" s="691"/>
      <c r="I466" s="691"/>
      <c r="J466" s="691"/>
      <c r="K466" s="691"/>
      <c r="L466" s="691"/>
    </row>
    <row r="467" spans="1:12" x14ac:dyDescent="0.25">
      <c r="A467" s="691"/>
      <c r="B467" s="691"/>
      <c r="C467" s="691"/>
      <c r="D467" s="691"/>
      <c r="E467" s="691"/>
      <c r="F467" s="691"/>
      <c r="G467" s="691"/>
      <c r="H467" s="691"/>
      <c r="I467" s="691"/>
      <c r="J467" s="691"/>
      <c r="K467" s="691"/>
      <c r="L467" s="691"/>
    </row>
    <row r="468" spans="1:12" x14ac:dyDescent="0.25">
      <c r="A468" s="691"/>
      <c r="B468" s="691"/>
      <c r="C468" s="691"/>
      <c r="D468" s="691"/>
      <c r="E468" s="691"/>
      <c r="F468" s="691"/>
      <c r="G468" s="691"/>
      <c r="H468" s="691"/>
      <c r="I468" s="691"/>
      <c r="J468" s="691"/>
      <c r="K468" s="691"/>
      <c r="L468" s="691"/>
    </row>
    <row r="469" spans="1:12" x14ac:dyDescent="0.25">
      <c r="A469" s="691"/>
      <c r="B469" s="691"/>
      <c r="C469" s="691"/>
      <c r="D469" s="691"/>
      <c r="E469" s="691"/>
      <c r="F469" s="691"/>
      <c r="G469" s="691"/>
      <c r="H469" s="691"/>
      <c r="I469" s="691"/>
      <c r="J469" s="691"/>
      <c r="K469" s="691"/>
      <c r="L469" s="691"/>
    </row>
    <row r="470" spans="1:12" x14ac:dyDescent="0.25">
      <c r="A470" s="691"/>
      <c r="B470" s="691"/>
      <c r="C470" s="691"/>
      <c r="D470" s="691"/>
      <c r="E470" s="691"/>
      <c r="F470" s="691"/>
      <c r="G470" s="691"/>
      <c r="H470" s="691"/>
      <c r="I470" s="691"/>
      <c r="J470" s="691"/>
      <c r="K470" s="691"/>
      <c r="L470" s="691"/>
    </row>
    <row r="471" spans="1:12" x14ac:dyDescent="0.25">
      <c r="A471" s="691"/>
      <c r="B471" s="691"/>
      <c r="C471" s="691"/>
      <c r="D471" s="691"/>
      <c r="E471" s="691"/>
      <c r="F471" s="691"/>
      <c r="G471" s="691"/>
      <c r="H471" s="691"/>
      <c r="I471" s="691"/>
      <c r="J471" s="691"/>
      <c r="K471" s="691"/>
      <c r="L471" s="691"/>
    </row>
    <row r="472" spans="1:12" x14ac:dyDescent="0.25">
      <c r="A472" s="691"/>
      <c r="B472" s="691"/>
      <c r="C472" s="691"/>
      <c r="D472" s="691"/>
      <c r="E472" s="691"/>
      <c r="F472" s="691"/>
      <c r="G472" s="691"/>
      <c r="H472" s="691"/>
      <c r="I472" s="691"/>
      <c r="J472" s="691"/>
      <c r="K472" s="691"/>
      <c r="L472" s="691"/>
    </row>
    <row r="473" spans="1:12" x14ac:dyDescent="0.25">
      <c r="A473" s="691"/>
      <c r="B473" s="691"/>
      <c r="C473" s="691"/>
      <c r="D473" s="691"/>
      <c r="E473" s="691"/>
      <c r="F473" s="691"/>
      <c r="G473" s="691"/>
      <c r="H473" s="691"/>
      <c r="I473" s="691"/>
      <c r="J473" s="691"/>
      <c r="K473" s="691"/>
      <c r="L473" s="691"/>
    </row>
    <row r="474" spans="1:12" x14ac:dyDescent="0.25">
      <c r="A474" s="691"/>
      <c r="B474" s="691"/>
      <c r="C474" s="691"/>
      <c r="D474" s="691"/>
      <c r="E474" s="691"/>
      <c r="F474" s="691"/>
      <c r="G474" s="691"/>
      <c r="H474" s="691"/>
      <c r="I474" s="691"/>
      <c r="J474" s="691"/>
      <c r="K474" s="691"/>
      <c r="L474" s="691"/>
    </row>
    <row r="475" spans="1:12" x14ac:dyDescent="0.25">
      <c r="A475" s="691"/>
      <c r="B475" s="691"/>
      <c r="C475" s="691"/>
      <c r="D475" s="691"/>
      <c r="E475" s="691"/>
      <c r="F475" s="691"/>
      <c r="G475" s="691"/>
      <c r="H475" s="691"/>
      <c r="I475" s="691"/>
      <c r="J475" s="691"/>
      <c r="K475" s="691"/>
      <c r="L475" s="691"/>
    </row>
    <row r="476" spans="1:12" x14ac:dyDescent="0.25">
      <c r="A476" s="691"/>
      <c r="B476" s="691"/>
      <c r="C476" s="691"/>
      <c r="D476" s="691"/>
      <c r="E476" s="691"/>
      <c r="F476" s="691"/>
      <c r="G476" s="691"/>
      <c r="H476" s="691"/>
      <c r="I476" s="691"/>
      <c r="J476" s="691"/>
      <c r="K476" s="691"/>
      <c r="L476" s="691"/>
    </row>
    <row r="477" spans="1:12" x14ac:dyDescent="0.25">
      <c r="A477" s="691"/>
      <c r="B477" s="691"/>
      <c r="C477" s="691"/>
      <c r="D477" s="691"/>
      <c r="E477" s="691"/>
      <c r="F477" s="691"/>
      <c r="G477" s="691"/>
      <c r="H477" s="691"/>
      <c r="I477" s="691"/>
      <c r="J477" s="691"/>
      <c r="K477" s="691"/>
      <c r="L477" s="691"/>
    </row>
    <row r="478" spans="1:12" x14ac:dyDescent="0.25">
      <c r="A478" s="691"/>
      <c r="B478" s="691"/>
      <c r="C478" s="691"/>
      <c r="D478" s="691"/>
      <c r="E478" s="691"/>
      <c r="F478" s="691"/>
      <c r="G478" s="691"/>
      <c r="H478" s="691"/>
      <c r="I478" s="691"/>
      <c r="J478" s="691"/>
      <c r="K478" s="691"/>
      <c r="L478" s="691"/>
    </row>
    <row r="479" spans="1:12" x14ac:dyDescent="0.25">
      <c r="A479" s="691"/>
      <c r="B479" s="691"/>
      <c r="C479" s="691"/>
      <c r="D479" s="691"/>
      <c r="E479" s="691"/>
      <c r="F479" s="691"/>
      <c r="G479" s="691"/>
      <c r="H479" s="691"/>
      <c r="I479" s="691"/>
      <c r="J479" s="691"/>
      <c r="K479" s="691"/>
      <c r="L479" s="691"/>
    </row>
    <row r="480" spans="1:12" x14ac:dyDescent="0.25">
      <c r="A480" s="691"/>
      <c r="B480" s="691"/>
      <c r="C480" s="691"/>
      <c r="D480" s="691"/>
      <c r="E480" s="691"/>
      <c r="F480" s="691"/>
      <c r="G480" s="691"/>
      <c r="H480" s="691"/>
      <c r="I480" s="691"/>
      <c r="J480" s="691"/>
      <c r="K480" s="691"/>
      <c r="L480" s="691"/>
    </row>
    <row r="481" spans="1:12" x14ac:dyDescent="0.25">
      <c r="A481" s="691"/>
      <c r="B481" s="691"/>
      <c r="C481" s="691"/>
      <c r="D481" s="691"/>
      <c r="E481" s="691"/>
      <c r="F481" s="691"/>
      <c r="G481" s="691"/>
      <c r="H481" s="691"/>
      <c r="I481" s="691"/>
      <c r="J481" s="691"/>
      <c r="K481" s="691"/>
      <c r="L481" s="691"/>
    </row>
    <row r="482" spans="1:12" x14ac:dyDescent="0.25">
      <c r="A482" s="691"/>
      <c r="B482" s="691"/>
      <c r="C482" s="691"/>
      <c r="D482" s="691"/>
      <c r="E482" s="691"/>
      <c r="F482" s="691"/>
      <c r="G482" s="691"/>
      <c r="H482" s="691"/>
      <c r="I482" s="691"/>
      <c r="J482" s="691"/>
      <c r="K482" s="691"/>
      <c r="L482" s="691"/>
    </row>
    <row r="483" spans="1:12" x14ac:dyDescent="0.25">
      <c r="A483" s="691"/>
      <c r="B483" s="691"/>
      <c r="C483" s="691"/>
      <c r="D483" s="691"/>
      <c r="E483" s="691"/>
      <c r="F483" s="691"/>
      <c r="G483" s="691"/>
      <c r="H483" s="691"/>
      <c r="I483" s="691"/>
      <c r="J483" s="691"/>
      <c r="K483" s="691"/>
      <c r="L483" s="691"/>
    </row>
    <row r="484" spans="1:12" x14ac:dyDescent="0.25">
      <c r="A484" s="691"/>
      <c r="B484" s="691"/>
      <c r="C484" s="691"/>
      <c r="D484" s="691"/>
      <c r="E484" s="691"/>
      <c r="F484" s="691"/>
      <c r="G484" s="691"/>
      <c r="H484" s="691"/>
      <c r="I484" s="691"/>
      <c r="J484" s="691"/>
      <c r="K484" s="691"/>
      <c r="L484" s="691"/>
    </row>
    <row r="485" spans="1:12" x14ac:dyDescent="0.25">
      <c r="A485" s="691"/>
      <c r="B485" s="691"/>
      <c r="C485" s="691"/>
      <c r="D485" s="691"/>
      <c r="E485" s="691"/>
      <c r="F485" s="691"/>
      <c r="G485" s="691"/>
      <c r="H485" s="691"/>
      <c r="I485" s="691"/>
      <c r="J485" s="691"/>
      <c r="K485" s="691"/>
      <c r="L485" s="691"/>
    </row>
    <row r="486" spans="1:12" x14ac:dyDescent="0.25">
      <c r="A486" s="691"/>
      <c r="B486" s="691"/>
      <c r="C486" s="691"/>
      <c r="D486" s="691"/>
      <c r="E486" s="691"/>
      <c r="F486" s="691"/>
      <c r="G486" s="691"/>
      <c r="H486" s="691"/>
      <c r="I486" s="691"/>
      <c r="J486" s="691"/>
      <c r="K486" s="691"/>
      <c r="L486" s="691"/>
    </row>
    <row r="487" spans="1:12" x14ac:dyDescent="0.25">
      <c r="A487" s="691"/>
      <c r="B487" s="691"/>
      <c r="C487" s="691"/>
      <c r="D487" s="691"/>
      <c r="E487" s="691"/>
      <c r="F487" s="691"/>
      <c r="G487" s="691"/>
      <c r="H487" s="691"/>
      <c r="I487" s="691"/>
      <c r="J487" s="691"/>
      <c r="K487" s="691"/>
      <c r="L487" s="691"/>
    </row>
    <row r="488" spans="1:12" x14ac:dyDescent="0.25">
      <c r="A488" s="691"/>
      <c r="B488" s="691"/>
      <c r="C488" s="691"/>
      <c r="D488" s="691"/>
      <c r="E488" s="691"/>
      <c r="F488" s="691"/>
      <c r="G488" s="691"/>
      <c r="H488" s="691"/>
      <c r="I488" s="691"/>
      <c r="J488" s="691"/>
      <c r="K488" s="691"/>
      <c r="L488" s="691"/>
    </row>
    <row r="489" spans="1:12" x14ac:dyDescent="0.25">
      <c r="A489" s="691"/>
      <c r="B489" s="691"/>
      <c r="C489" s="691"/>
      <c r="D489" s="691"/>
      <c r="E489" s="691"/>
      <c r="F489" s="691"/>
      <c r="G489" s="691"/>
      <c r="H489" s="691"/>
      <c r="I489" s="691"/>
      <c r="J489" s="691"/>
      <c r="K489" s="691"/>
      <c r="L489" s="691"/>
    </row>
    <row r="490" spans="1:12" x14ac:dyDescent="0.25">
      <c r="A490" s="691"/>
      <c r="B490" s="691"/>
      <c r="C490" s="691"/>
      <c r="D490" s="691"/>
      <c r="E490" s="691"/>
      <c r="F490" s="691"/>
      <c r="G490" s="691"/>
      <c r="H490" s="691"/>
      <c r="I490" s="691"/>
      <c r="J490" s="691"/>
      <c r="K490" s="691"/>
      <c r="L490" s="691"/>
    </row>
    <row r="491" spans="1:12" x14ac:dyDescent="0.25">
      <c r="A491" s="691"/>
      <c r="B491" s="691"/>
      <c r="C491" s="691"/>
      <c r="D491" s="691"/>
      <c r="E491" s="691"/>
      <c r="F491" s="691"/>
      <c r="G491" s="691"/>
      <c r="H491" s="691"/>
      <c r="I491" s="691"/>
      <c r="J491" s="691"/>
      <c r="K491" s="691"/>
      <c r="L491" s="691"/>
    </row>
    <row r="492" spans="1:12" x14ac:dyDescent="0.25">
      <c r="A492" s="691"/>
      <c r="B492" s="691"/>
      <c r="C492" s="691"/>
      <c r="D492" s="691"/>
      <c r="E492" s="691"/>
      <c r="F492" s="691"/>
      <c r="G492" s="691"/>
      <c r="H492" s="691"/>
      <c r="I492" s="691"/>
      <c r="J492" s="691"/>
      <c r="K492" s="691"/>
      <c r="L492" s="691"/>
    </row>
    <row r="493" spans="1:12" x14ac:dyDescent="0.25">
      <c r="A493" s="691"/>
      <c r="B493" s="691"/>
      <c r="C493" s="691"/>
      <c r="D493" s="691"/>
      <c r="E493" s="691"/>
      <c r="F493" s="691"/>
      <c r="G493" s="691"/>
      <c r="H493" s="691"/>
      <c r="I493" s="691"/>
      <c r="J493" s="691"/>
      <c r="K493" s="691"/>
      <c r="L493" s="691"/>
    </row>
    <row r="494" spans="1:12" x14ac:dyDescent="0.25">
      <c r="A494" s="691"/>
      <c r="B494" s="691"/>
      <c r="C494" s="691"/>
      <c r="D494" s="691"/>
      <c r="E494" s="691"/>
      <c r="F494" s="691"/>
      <c r="G494" s="691"/>
      <c r="H494" s="691"/>
      <c r="I494" s="691"/>
      <c r="J494" s="691"/>
      <c r="K494" s="691"/>
      <c r="L494" s="691"/>
    </row>
    <row r="495" spans="1:12" x14ac:dyDescent="0.25">
      <c r="A495" s="691"/>
      <c r="B495" s="691"/>
      <c r="C495" s="691"/>
      <c r="D495" s="691"/>
      <c r="E495" s="691"/>
      <c r="F495" s="691"/>
      <c r="G495" s="691"/>
      <c r="H495" s="691"/>
      <c r="I495" s="691"/>
      <c r="J495" s="691"/>
      <c r="K495" s="691"/>
      <c r="L495" s="691"/>
    </row>
    <row r="496" spans="1:12" x14ac:dyDescent="0.25">
      <c r="A496" s="691"/>
      <c r="B496" s="691"/>
      <c r="C496" s="691"/>
      <c r="D496" s="691"/>
      <c r="E496" s="691"/>
      <c r="F496" s="691"/>
      <c r="G496" s="691"/>
      <c r="H496" s="691"/>
      <c r="I496" s="691"/>
      <c r="J496" s="691"/>
      <c r="K496" s="691"/>
      <c r="L496" s="691"/>
    </row>
    <row r="497" spans="1:12" x14ac:dyDescent="0.25">
      <c r="A497" s="691"/>
      <c r="B497" s="691"/>
      <c r="C497" s="691"/>
      <c r="D497" s="691"/>
      <c r="E497" s="691"/>
      <c r="F497" s="691"/>
      <c r="G497" s="691"/>
      <c r="H497" s="691"/>
      <c r="I497" s="691"/>
      <c r="J497" s="691"/>
      <c r="K497" s="691"/>
      <c r="L497" s="691"/>
    </row>
    <row r="498" spans="1:12" x14ac:dyDescent="0.25">
      <c r="A498" s="691"/>
      <c r="B498" s="691"/>
      <c r="C498" s="691"/>
      <c r="D498" s="691"/>
      <c r="E498" s="691"/>
      <c r="F498" s="691"/>
      <c r="G498" s="691"/>
      <c r="H498" s="691"/>
      <c r="I498" s="691"/>
      <c r="J498" s="691"/>
      <c r="K498" s="691"/>
      <c r="L498" s="691"/>
    </row>
    <row r="499" spans="1:12" x14ac:dyDescent="0.25">
      <c r="A499" s="691"/>
      <c r="B499" s="691"/>
      <c r="C499" s="691"/>
      <c r="D499" s="691"/>
      <c r="E499" s="691"/>
      <c r="F499" s="691"/>
      <c r="G499" s="691"/>
      <c r="H499" s="691"/>
      <c r="I499" s="691"/>
      <c r="J499" s="691"/>
      <c r="K499" s="691"/>
      <c r="L499" s="691"/>
    </row>
    <row r="500" spans="1:12" x14ac:dyDescent="0.25">
      <c r="A500" s="691"/>
      <c r="B500" s="691"/>
      <c r="C500" s="691"/>
      <c r="D500" s="691"/>
      <c r="E500" s="691"/>
      <c r="F500" s="691"/>
      <c r="G500" s="691"/>
      <c r="H500" s="691"/>
      <c r="I500" s="691"/>
      <c r="J500" s="691"/>
      <c r="K500" s="691"/>
      <c r="L500" s="691"/>
    </row>
    <row r="501" spans="1:12" x14ac:dyDescent="0.25">
      <c r="A501" s="691"/>
      <c r="B501" s="691"/>
      <c r="C501" s="691"/>
      <c r="D501" s="691"/>
      <c r="E501" s="691"/>
      <c r="F501" s="691"/>
      <c r="G501" s="691"/>
      <c r="H501" s="691"/>
      <c r="I501" s="691"/>
      <c r="J501" s="691"/>
      <c r="K501" s="691"/>
      <c r="L501" s="691"/>
    </row>
    <row r="502" spans="1:12" x14ac:dyDescent="0.25">
      <c r="A502" s="691"/>
      <c r="B502" s="691"/>
      <c r="C502" s="691"/>
      <c r="D502" s="691"/>
      <c r="E502" s="691"/>
      <c r="F502" s="691"/>
      <c r="G502" s="691"/>
      <c r="H502" s="691"/>
      <c r="I502" s="691"/>
      <c r="J502" s="691"/>
      <c r="K502" s="691"/>
      <c r="L502" s="691"/>
    </row>
    <row r="503" spans="1:12" x14ac:dyDescent="0.25">
      <c r="A503" s="691"/>
      <c r="B503" s="691"/>
      <c r="C503" s="691"/>
      <c r="D503" s="691"/>
      <c r="E503" s="691"/>
      <c r="F503" s="691"/>
      <c r="G503" s="691"/>
      <c r="H503" s="691"/>
      <c r="I503" s="691"/>
      <c r="J503" s="691"/>
      <c r="K503" s="691"/>
      <c r="L503" s="691"/>
    </row>
    <row r="504" spans="1:12" x14ac:dyDescent="0.25">
      <c r="A504" s="691"/>
      <c r="B504" s="691"/>
      <c r="C504" s="691"/>
      <c r="D504" s="691"/>
      <c r="E504" s="691"/>
      <c r="F504" s="691"/>
      <c r="G504" s="691"/>
      <c r="H504" s="691"/>
      <c r="I504" s="691"/>
      <c r="J504" s="691"/>
      <c r="K504" s="691"/>
      <c r="L504" s="691"/>
    </row>
    <row r="505" spans="1:12" x14ac:dyDescent="0.25">
      <c r="A505" s="691"/>
      <c r="B505" s="691"/>
      <c r="C505" s="691"/>
      <c r="D505" s="691"/>
      <c r="E505" s="691"/>
      <c r="F505" s="691"/>
      <c r="G505" s="691"/>
      <c r="H505" s="691"/>
      <c r="I505" s="691"/>
      <c r="J505" s="691"/>
      <c r="K505" s="691"/>
      <c r="L505" s="691"/>
    </row>
    <row r="506" spans="1:12" x14ac:dyDescent="0.25">
      <c r="A506" s="691"/>
      <c r="B506" s="691"/>
      <c r="C506" s="691"/>
      <c r="D506" s="691"/>
      <c r="E506" s="691"/>
      <c r="F506" s="691"/>
      <c r="G506" s="691"/>
      <c r="H506" s="691"/>
      <c r="I506" s="691"/>
      <c r="J506" s="691"/>
      <c r="K506" s="691"/>
      <c r="L506" s="691"/>
    </row>
    <row r="507" spans="1:12" x14ac:dyDescent="0.25">
      <c r="A507" s="691"/>
      <c r="B507" s="691"/>
      <c r="C507" s="691"/>
      <c r="D507" s="691"/>
      <c r="E507" s="691"/>
      <c r="F507" s="691"/>
      <c r="G507" s="691"/>
      <c r="H507" s="691"/>
      <c r="I507" s="691"/>
      <c r="J507" s="691"/>
      <c r="K507" s="691"/>
      <c r="L507" s="691"/>
    </row>
    <row r="508" spans="1:12" x14ac:dyDescent="0.25">
      <c r="A508" s="691"/>
      <c r="B508" s="691"/>
      <c r="C508" s="691"/>
      <c r="D508" s="691"/>
      <c r="E508" s="691"/>
      <c r="F508" s="691"/>
      <c r="G508" s="691"/>
      <c r="H508" s="691"/>
      <c r="I508" s="691"/>
      <c r="J508" s="691"/>
      <c r="K508" s="691"/>
      <c r="L508" s="691"/>
    </row>
    <row r="509" spans="1:12" x14ac:dyDescent="0.25">
      <c r="A509" s="691"/>
      <c r="B509" s="691"/>
      <c r="C509" s="691"/>
      <c r="D509" s="691"/>
      <c r="E509" s="691"/>
      <c r="F509" s="691"/>
      <c r="G509" s="691"/>
      <c r="H509" s="691"/>
      <c r="I509" s="691"/>
      <c r="J509" s="691"/>
      <c r="K509" s="691"/>
      <c r="L509" s="691"/>
    </row>
    <row r="510" spans="1:12" x14ac:dyDescent="0.25">
      <c r="A510" s="691"/>
      <c r="B510" s="691"/>
      <c r="C510" s="691"/>
      <c r="D510" s="691"/>
      <c r="E510" s="691"/>
      <c r="F510" s="691"/>
      <c r="G510" s="691"/>
      <c r="H510" s="691"/>
      <c r="I510" s="691"/>
      <c r="J510" s="691"/>
      <c r="K510" s="691"/>
      <c r="L510" s="691"/>
    </row>
    <row r="511" spans="1:12" x14ac:dyDescent="0.25">
      <c r="A511" s="691"/>
      <c r="B511" s="691"/>
      <c r="C511" s="691"/>
      <c r="D511" s="691"/>
      <c r="E511" s="691"/>
      <c r="F511" s="691"/>
      <c r="G511" s="691"/>
      <c r="H511" s="691"/>
      <c r="I511" s="691"/>
      <c r="J511" s="691"/>
      <c r="K511" s="691"/>
      <c r="L511" s="691"/>
    </row>
    <row r="512" spans="1:12" x14ac:dyDescent="0.25">
      <c r="A512" s="691"/>
      <c r="B512" s="691"/>
      <c r="C512" s="691"/>
      <c r="D512" s="691"/>
      <c r="E512" s="691"/>
      <c r="F512" s="691"/>
      <c r="G512" s="691"/>
      <c r="H512" s="691"/>
      <c r="I512" s="691"/>
      <c r="J512" s="691"/>
      <c r="K512" s="691"/>
      <c r="L512" s="691"/>
    </row>
    <row r="513" spans="1:12" x14ac:dyDescent="0.25">
      <c r="A513" s="691"/>
      <c r="B513" s="691"/>
      <c r="C513" s="691"/>
      <c r="D513" s="691"/>
      <c r="E513" s="691"/>
      <c r="F513" s="691"/>
      <c r="G513" s="691"/>
      <c r="H513" s="691"/>
      <c r="I513" s="691"/>
      <c r="J513" s="691"/>
      <c r="K513" s="691"/>
      <c r="L513" s="691"/>
    </row>
    <row r="514" spans="1:12" x14ac:dyDescent="0.25">
      <c r="A514" s="691"/>
      <c r="B514" s="691"/>
      <c r="C514" s="691"/>
      <c r="D514" s="691"/>
      <c r="E514" s="691"/>
      <c r="F514" s="691"/>
      <c r="G514" s="691"/>
      <c r="H514" s="691"/>
      <c r="I514" s="691"/>
      <c r="J514" s="691"/>
      <c r="K514" s="691"/>
      <c r="L514" s="691"/>
    </row>
    <row r="515" spans="1:12" x14ac:dyDescent="0.25">
      <c r="A515" s="691"/>
      <c r="B515" s="691"/>
      <c r="C515" s="691"/>
      <c r="D515" s="691"/>
      <c r="E515" s="691"/>
      <c r="F515" s="691"/>
      <c r="G515" s="691"/>
      <c r="H515" s="691"/>
      <c r="I515" s="691"/>
      <c r="J515" s="691"/>
      <c r="K515" s="691"/>
      <c r="L515" s="691"/>
    </row>
    <row r="516" spans="1:12" x14ac:dyDescent="0.25">
      <c r="A516" s="691"/>
      <c r="B516" s="691"/>
      <c r="C516" s="691"/>
      <c r="D516" s="691"/>
      <c r="E516" s="691"/>
      <c r="F516" s="691"/>
      <c r="G516" s="691"/>
      <c r="H516" s="691"/>
      <c r="I516" s="691"/>
      <c r="J516" s="691"/>
      <c r="K516" s="691"/>
      <c r="L516" s="691"/>
    </row>
    <row r="517" spans="1:12" x14ac:dyDescent="0.25">
      <c r="A517" s="691"/>
      <c r="B517" s="691"/>
      <c r="C517" s="691"/>
      <c r="D517" s="691"/>
      <c r="E517" s="691"/>
      <c r="F517" s="691"/>
      <c r="G517" s="691"/>
      <c r="H517" s="691"/>
      <c r="I517" s="691"/>
      <c r="J517" s="691"/>
      <c r="K517" s="691"/>
      <c r="L517" s="691"/>
    </row>
    <row r="518" spans="1:12" x14ac:dyDescent="0.25">
      <c r="A518" s="691"/>
      <c r="B518" s="691"/>
      <c r="C518" s="691"/>
      <c r="D518" s="691"/>
      <c r="E518" s="691"/>
      <c r="F518" s="691"/>
      <c r="G518" s="691"/>
      <c r="H518" s="691"/>
      <c r="I518" s="691"/>
      <c r="J518" s="691"/>
      <c r="K518" s="691"/>
      <c r="L518" s="691"/>
    </row>
    <row r="519" spans="1:12" x14ac:dyDescent="0.25">
      <c r="A519" s="691"/>
      <c r="B519" s="691"/>
      <c r="C519" s="691"/>
      <c r="D519" s="691"/>
      <c r="E519" s="691"/>
      <c r="F519" s="691"/>
      <c r="G519" s="691"/>
      <c r="H519" s="691"/>
      <c r="I519" s="691"/>
      <c r="J519" s="691"/>
      <c r="K519" s="691"/>
      <c r="L519" s="691"/>
    </row>
    <row r="520" spans="1:12" x14ac:dyDescent="0.25">
      <c r="A520" s="691"/>
      <c r="B520" s="691"/>
      <c r="C520" s="691"/>
      <c r="D520" s="691"/>
      <c r="E520" s="691"/>
      <c r="F520" s="691"/>
      <c r="G520" s="691"/>
      <c r="H520" s="691"/>
      <c r="I520" s="691"/>
      <c r="J520" s="691"/>
      <c r="K520" s="691"/>
      <c r="L520" s="691"/>
    </row>
    <row r="521" spans="1:12" x14ac:dyDescent="0.25">
      <c r="A521" s="691"/>
      <c r="B521" s="691"/>
      <c r="C521" s="691"/>
      <c r="D521" s="691"/>
      <c r="E521" s="691"/>
      <c r="F521" s="691"/>
      <c r="G521" s="691"/>
      <c r="H521" s="691"/>
      <c r="I521" s="691"/>
      <c r="J521" s="691"/>
      <c r="K521" s="691"/>
      <c r="L521" s="691"/>
    </row>
    <row r="522" spans="1:12" x14ac:dyDescent="0.25">
      <c r="A522" s="691"/>
      <c r="B522" s="691"/>
      <c r="C522" s="691"/>
      <c r="D522" s="691"/>
      <c r="E522" s="691"/>
      <c r="F522" s="691"/>
      <c r="G522" s="691"/>
      <c r="H522" s="691"/>
      <c r="I522" s="691"/>
      <c r="J522" s="691"/>
      <c r="K522" s="691"/>
      <c r="L522" s="691"/>
    </row>
    <row r="523" spans="1:12" x14ac:dyDescent="0.25">
      <c r="A523" s="691"/>
      <c r="B523" s="691"/>
      <c r="C523" s="691"/>
      <c r="D523" s="691"/>
      <c r="E523" s="691"/>
      <c r="F523" s="691"/>
      <c r="G523" s="691"/>
      <c r="H523" s="691"/>
      <c r="I523" s="691"/>
      <c r="J523" s="691"/>
      <c r="K523" s="691"/>
      <c r="L523" s="691"/>
    </row>
    <row r="524" spans="1:12" x14ac:dyDescent="0.25">
      <c r="A524" s="691"/>
      <c r="B524" s="691"/>
      <c r="C524" s="691"/>
      <c r="D524" s="691"/>
      <c r="E524" s="691"/>
      <c r="F524" s="691"/>
      <c r="G524" s="691"/>
      <c r="H524" s="691"/>
      <c r="I524" s="691"/>
      <c r="J524" s="691"/>
      <c r="K524" s="691"/>
      <c r="L524" s="691"/>
    </row>
    <row r="525" spans="1:12" x14ac:dyDescent="0.25">
      <c r="A525" s="691"/>
      <c r="B525" s="691"/>
      <c r="C525" s="691"/>
      <c r="D525" s="691"/>
      <c r="E525" s="691"/>
      <c r="F525" s="691"/>
      <c r="G525" s="691"/>
      <c r="H525" s="691"/>
      <c r="I525" s="691"/>
      <c r="J525" s="691"/>
      <c r="K525" s="691"/>
      <c r="L525" s="691"/>
    </row>
    <row r="526" spans="1:12" x14ac:dyDescent="0.25">
      <c r="A526" s="691"/>
      <c r="B526" s="691"/>
      <c r="C526" s="691"/>
      <c r="D526" s="691"/>
      <c r="E526" s="691"/>
      <c r="F526" s="691"/>
      <c r="G526" s="691"/>
      <c r="H526" s="691"/>
      <c r="I526" s="691"/>
      <c r="J526" s="691"/>
      <c r="K526" s="691"/>
      <c r="L526" s="691"/>
    </row>
    <row r="527" spans="1:12" x14ac:dyDescent="0.25">
      <c r="A527" s="691"/>
      <c r="B527" s="691"/>
      <c r="C527" s="691"/>
      <c r="D527" s="691"/>
      <c r="E527" s="691"/>
      <c r="F527" s="691"/>
      <c r="G527" s="691"/>
      <c r="H527" s="691"/>
      <c r="I527" s="691"/>
      <c r="J527" s="691"/>
      <c r="K527" s="691"/>
      <c r="L527" s="691"/>
    </row>
    <row r="528" spans="1:12" x14ac:dyDescent="0.25">
      <c r="A528" s="691"/>
      <c r="B528" s="691"/>
      <c r="C528" s="691"/>
      <c r="D528" s="691"/>
      <c r="E528" s="691"/>
      <c r="F528" s="691"/>
      <c r="G528" s="691"/>
      <c r="H528" s="691"/>
      <c r="I528" s="691"/>
      <c r="J528" s="691"/>
      <c r="K528" s="691"/>
      <c r="L528" s="691"/>
    </row>
    <row r="529" spans="1:12" x14ac:dyDescent="0.25">
      <c r="A529" s="691"/>
      <c r="B529" s="691"/>
      <c r="C529" s="691"/>
      <c r="D529" s="691"/>
      <c r="E529" s="691"/>
      <c r="F529" s="691"/>
      <c r="G529" s="691"/>
      <c r="H529" s="691"/>
      <c r="I529" s="691"/>
      <c r="J529" s="691"/>
      <c r="K529" s="691"/>
      <c r="L529" s="691"/>
    </row>
    <row r="530" spans="1:12" x14ac:dyDescent="0.25">
      <c r="A530" s="691"/>
      <c r="B530" s="691"/>
      <c r="C530" s="691"/>
      <c r="D530" s="691"/>
      <c r="E530" s="691"/>
      <c r="F530" s="691"/>
      <c r="G530" s="691"/>
      <c r="H530" s="691"/>
      <c r="I530" s="691"/>
      <c r="J530" s="691"/>
      <c r="K530" s="691"/>
      <c r="L530" s="691"/>
    </row>
    <row r="531" spans="1:12" x14ac:dyDescent="0.25">
      <c r="A531" s="691"/>
      <c r="B531" s="691"/>
      <c r="C531" s="691"/>
      <c r="D531" s="691"/>
      <c r="E531" s="691"/>
      <c r="F531" s="691"/>
      <c r="G531" s="691"/>
      <c r="H531" s="691"/>
      <c r="I531" s="691"/>
      <c r="J531" s="691"/>
      <c r="K531" s="691"/>
      <c r="L531" s="691"/>
    </row>
    <row r="532" spans="1:12" x14ac:dyDescent="0.25">
      <c r="A532" s="691"/>
      <c r="B532" s="691"/>
      <c r="C532" s="691"/>
      <c r="D532" s="691"/>
      <c r="E532" s="691"/>
      <c r="F532" s="691"/>
      <c r="G532" s="691"/>
      <c r="H532" s="691"/>
      <c r="I532" s="691"/>
      <c r="J532" s="691"/>
      <c r="K532" s="691"/>
      <c r="L532" s="691"/>
    </row>
    <row r="533" spans="1:12" x14ac:dyDescent="0.25">
      <c r="A533" s="691"/>
      <c r="B533" s="691"/>
      <c r="C533" s="691"/>
      <c r="D533" s="691"/>
      <c r="E533" s="691"/>
      <c r="F533" s="691"/>
      <c r="G533" s="691"/>
      <c r="H533" s="691"/>
      <c r="I533" s="691"/>
      <c r="J533" s="691"/>
      <c r="K533" s="691"/>
      <c r="L533" s="691"/>
    </row>
    <row r="534" spans="1:12" x14ac:dyDescent="0.25">
      <c r="A534" s="691"/>
      <c r="B534" s="691"/>
      <c r="C534" s="691"/>
      <c r="D534" s="691"/>
      <c r="E534" s="691"/>
      <c r="F534" s="691"/>
      <c r="G534" s="691"/>
      <c r="H534" s="691"/>
      <c r="I534" s="691"/>
      <c r="J534" s="691"/>
      <c r="K534" s="691"/>
      <c r="L534" s="691"/>
    </row>
    <row r="535" spans="1:12" x14ac:dyDescent="0.25">
      <c r="A535" s="691"/>
      <c r="B535" s="691"/>
      <c r="C535" s="691"/>
      <c r="D535" s="691"/>
      <c r="E535" s="691"/>
      <c r="F535" s="691"/>
      <c r="G535" s="691"/>
      <c r="H535" s="691"/>
      <c r="I535" s="691"/>
      <c r="J535" s="691"/>
      <c r="K535" s="691"/>
      <c r="L535" s="691"/>
    </row>
    <row r="536" spans="1:12" x14ac:dyDescent="0.25">
      <c r="A536" s="691"/>
      <c r="B536" s="691"/>
      <c r="C536" s="691"/>
      <c r="D536" s="691"/>
      <c r="E536" s="691"/>
      <c r="F536" s="691"/>
      <c r="G536" s="691"/>
      <c r="H536" s="691"/>
      <c r="I536" s="691"/>
      <c r="J536" s="691"/>
      <c r="K536" s="691"/>
      <c r="L536" s="691"/>
    </row>
    <row r="537" spans="1:12" x14ac:dyDescent="0.25">
      <c r="A537" s="691"/>
      <c r="B537" s="691"/>
      <c r="C537" s="691"/>
      <c r="D537" s="691"/>
      <c r="E537" s="691"/>
      <c r="F537" s="691"/>
      <c r="G537" s="691"/>
      <c r="H537" s="691"/>
      <c r="I537" s="691"/>
      <c r="J537" s="691"/>
      <c r="K537" s="691"/>
      <c r="L537" s="691"/>
    </row>
    <row r="538" spans="1:12" x14ac:dyDescent="0.25">
      <c r="A538" s="691"/>
      <c r="B538" s="691"/>
      <c r="C538" s="691"/>
      <c r="D538" s="691"/>
      <c r="E538" s="691"/>
      <c r="F538" s="691"/>
      <c r="G538" s="691"/>
      <c r="H538" s="691"/>
      <c r="I538" s="691"/>
      <c r="J538" s="691"/>
      <c r="K538" s="691"/>
      <c r="L538" s="691"/>
    </row>
    <row r="539" spans="1:12" x14ac:dyDescent="0.25">
      <c r="A539" s="691"/>
      <c r="B539" s="691"/>
      <c r="C539" s="691"/>
      <c r="D539" s="691"/>
      <c r="E539" s="691"/>
      <c r="F539" s="691"/>
      <c r="G539" s="691"/>
      <c r="H539" s="691"/>
      <c r="I539" s="691"/>
      <c r="J539" s="691"/>
      <c r="K539" s="691"/>
      <c r="L539" s="691"/>
    </row>
    <row r="540" spans="1:12" x14ac:dyDescent="0.25">
      <c r="A540" s="691"/>
      <c r="B540" s="691"/>
      <c r="C540" s="691"/>
      <c r="D540" s="691"/>
      <c r="E540" s="691"/>
      <c r="F540" s="691"/>
      <c r="G540" s="691"/>
      <c r="H540" s="691"/>
      <c r="I540" s="691"/>
      <c r="J540" s="691"/>
      <c r="K540" s="691"/>
      <c r="L540" s="691"/>
    </row>
    <row r="541" spans="1:12" x14ac:dyDescent="0.25">
      <c r="A541" s="691"/>
      <c r="B541" s="691"/>
      <c r="C541" s="691"/>
      <c r="D541" s="691"/>
      <c r="E541" s="691"/>
      <c r="F541" s="691"/>
      <c r="G541" s="691"/>
      <c r="H541" s="691"/>
      <c r="I541" s="691"/>
      <c r="J541" s="691"/>
      <c r="K541" s="691"/>
      <c r="L541" s="691"/>
    </row>
    <row r="542" spans="1:12" x14ac:dyDescent="0.25">
      <c r="A542" s="691"/>
      <c r="B542" s="691"/>
      <c r="C542" s="691"/>
      <c r="D542" s="691"/>
      <c r="E542" s="691"/>
      <c r="F542" s="691"/>
      <c r="G542" s="691"/>
      <c r="H542" s="691"/>
      <c r="I542" s="691"/>
      <c r="J542" s="691"/>
      <c r="K542" s="691"/>
      <c r="L542" s="691"/>
    </row>
    <row r="543" spans="1:12" x14ac:dyDescent="0.25">
      <c r="A543" s="691"/>
      <c r="B543" s="691"/>
      <c r="C543" s="691"/>
      <c r="D543" s="691"/>
      <c r="E543" s="691"/>
      <c r="F543" s="691"/>
      <c r="G543" s="691"/>
      <c r="H543" s="691"/>
      <c r="I543" s="691"/>
      <c r="J543" s="691"/>
      <c r="K543" s="691"/>
      <c r="L543" s="691"/>
    </row>
    <row r="544" spans="1:12" x14ac:dyDescent="0.25">
      <c r="A544" s="691"/>
      <c r="B544" s="691"/>
      <c r="C544" s="691"/>
      <c r="D544" s="691"/>
      <c r="E544" s="691"/>
      <c r="F544" s="691"/>
      <c r="G544" s="691"/>
      <c r="H544" s="691"/>
      <c r="I544" s="691"/>
      <c r="J544" s="691"/>
      <c r="K544" s="691"/>
      <c r="L544" s="691"/>
    </row>
    <row r="545" spans="1:12" x14ac:dyDescent="0.25">
      <c r="A545" s="691"/>
      <c r="B545" s="691"/>
      <c r="C545" s="691"/>
      <c r="D545" s="691"/>
      <c r="E545" s="691"/>
      <c r="F545" s="691"/>
      <c r="G545" s="691"/>
      <c r="H545" s="691"/>
      <c r="I545" s="691"/>
      <c r="J545" s="691"/>
      <c r="K545" s="691"/>
      <c r="L545" s="691"/>
    </row>
    <row r="546" spans="1:12" x14ac:dyDescent="0.25">
      <c r="A546" s="691"/>
      <c r="B546" s="691"/>
      <c r="C546" s="691"/>
      <c r="D546" s="691"/>
      <c r="E546" s="691"/>
      <c r="F546" s="691"/>
      <c r="G546" s="691"/>
      <c r="H546" s="691"/>
      <c r="I546" s="691"/>
      <c r="J546" s="691"/>
      <c r="K546" s="691"/>
      <c r="L546" s="691"/>
    </row>
    <row r="547" spans="1:12" x14ac:dyDescent="0.25">
      <c r="A547" s="691"/>
      <c r="B547" s="691"/>
      <c r="C547" s="691"/>
      <c r="D547" s="691"/>
      <c r="E547" s="691"/>
      <c r="F547" s="691"/>
      <c r="G547" s="691"/>
      <c r="H547" s="691"/>
      <c r="I547" s="691"/>
      <c r="J547" s="691"/>
      <c r="K547" s="691"/>
      <c r="L547" s="691"/>
    </row>
    <row r="548" spans="1:12" x14ac:dyDescent="0.25">
      <c r="A548" s="691"/>
      <c r="B548" s="691"/>
      <c r="C548" s="691"/>
      <c r="D548" s="691"/>
      <c r="E548" s="691"/>
      <c r="F548" s="691"/>
      <c r="G548" s="691"/>
      <c r="H548" s="691"/>
      <c r="I548" s="691"/>
      <c r="J548" s="691"/>
      <c r="K548" s="691"/>
      <c r="L548" s="691"/>
    </row>
    <row r="549" spans="1:12" x14ac:dyDescent="0.25">
      <c r="A549" s="691"/>
      <c r="B549" s="691"/>
      <c r="C549" s="691"/>
      <c r="D549" s="691"/>
      <c r="E549" s="691"/>
      <c r="F549" s="691"/>
      <c r="G549" s="691"/>
      <c r="H549" s="691"/>
      <c r="I549" s="691"/>
      <c r="J549" s="691"/>
      <c r="K549" s="691"/>
      <c r="L549" s="691"/>
    </row>
    <row r="550" spans="1:12" x14ac:dyDescent="0.25">
      <c r="A550" s="691"/>
      <c r="B550" s="691"/>
      <c r="C550" s="691"/>
      <c r="D550" s="691"/>
      <c r="E550" s="691"/>
      <c r="F550" s="691"/>
      <c r="G550" s="691"/>
      <c r="H550" s="691"/>
      <c r="I550" s="691"/>
      <c r="J550" s="691"/>
      <c r="K550" s="691"/>
      <c r="L550" s="691"/>
    </row>
    <row r="551" spans="1:12" x14ac:dyDescent="0.25">
      <c r="A551" s="691"/>
      <c r="B551" s="691"/>
      <c r="C551" s="691"/>
      <c r="D551" s="691"/>
      <c r="E551" s="691"/>
      <c r="F551" s="691"/>
      <c r="G551" s="691"/>
      <c r="H551" s="691"/>
      <c r="I551" s="691"/>
      <c r="J551" s="691"/>
      <c r="K551" s="691"/>
      <c r="L551" s="691"/>
    </row>
    <row r="552" spans="1:12" x14ac:dyDescent="0.25">
      <c r="A552" s="691"/>
      <c r="B552" s="691"/>
      <c r="C552" s="691"/>
      <c r="D552" s="691"/>
      <c r="E552" s="691"/>
      <c r="F552" s="691"/>
      <c r="G552" s="691"/>
      <c r="H552" s="691"/>
      <c r="I552" s="691"/>
      <c r="J552" s="691"/>
      <c r="K552" s="691"/>
      <c r="L552" s="691"/>
    </row>
    <row r="553" spans="1:12" x14ac:dyDescent="0.25">
      <c r="A553" s="691"/>
      <c r="B553" s="691"/>
      <c r="C553" s="691"/>
      <c r="D553" s="691"/>
      <c r="E553" s="691"/>
      <c r="F553" s="691"/>
      <c r="G553" s="691"/>
      <c r="H553" s="691"/>
      <c r="I553" s="691"/>
      <c r="J553" s="691"/>
      <c r="K553" s="691"/>
      <c r="L553" s="691"/>
    </row>
    <row r="554" spans="1:12" x14ac:dyDescent="0.25">
      <c r="A554" s="691"/>
      <c r="B554" s="691"/>
      <c r="C554" s="691"/>
      <c r="D554" s="691"/>
      <c r="E554" s="691"/>
      <c r="F554" s="691"/>
      <c r="G554" s="691"/>
      <c r="H554" s="691"/>
      <c r="I554" s="691"/>
      <c r="J554" s="691"/>
      <c r="K554" s="691"/>
      <c r="L554" s="691"/>
    </row>
    <row r="555" spans="1:12" x14ac:dyDescent="0.25">
      <c r="A555" s="691"/>
      <c r="B555" s="691"/>
      <c r="C555" s="691"/>
      <c r="D555" s="691"/>
      <c r="E555" s="691"/>
      <c r="F555" s="691"/>
      <c r="G555" s="691"/>
      <c r="H555" s="691"/>
      <c r="I555" s="691"/>
      <c r="J555" s="691"/>
      <c r="K555" s="691"/>
      <c r="L555" s="691"/>
    </row>
    <row r="556" spans="1:12" x14ac:dyDescent="0.25">
      <c r="A556" s="691"/>
      <c r="B556" s="691"/>
      <c r="C556" s="691"/>
      <c r="D556" s="691"/>
      <c r="E556" s="691"/>
      <c r="F556" s="691"/>
      <c r="G556" s="691"/>
      <c r="H556" s="691"/>
      <c r="I556" s="691"/>
      <c r="J556" s="691"/>
      <c r="K556" s="691"/>
      <c r="L556" s="691"/>
    </row>
    <row r="557" spans="1:12" x14ac:dyDescent="0.25">
      <c r="A557" s="691"/>
      <c r="B557" s="691"/>
      <c r="C557" s="691"/>
      <c r="D557" s="691"/>
      <c r="E557" s="691"/>
      <c r="F557" s="691"/>
      <c r="G557" s="691"/>
      <c r="H557" s="691"/>
      <c r="I557" s="691"/>
      <c r="J557" s="691"/>
      <c r="K557" s="691"/>
      <c r="L557" s="691"/>
    </row>
    <row r="558" spans="1:12" x14ac:dyDescent="0.25">
      <c r="A558" s="691"/>
      <c r="B558" s="691"/>
      <c r="C558" s="691"/>
      <c r="D558" s="691"/>
      <c r="E558" s="691"/>
      <c r="F558" s="691"/>
      <c r="G558" s="691"/>
      <c r="H558" s="691"/>
      <c r="I558" s="691"/>
      <c r="J558" s="691"/>
      <c r="K558" s="691"/>
      <c r="L558" s="691"/>
    </row>
    <row r="559" spans="1:12" x14ac:dyDescent="0.25">
      <c r="A559" s="691"/>
      <c r="B559" s="691"/>
      <c r="C559" s="691"/>
      <c r="D559" s="691"/>
      <c r="E559" s="691"/>
      <c r="F559" s="691"/>
      <c r="G559" s="691"/>
      <c r="H559" s="691"/>
      <c r="I559" s="691"/>
      <c r="J559" s="691"/>
      <c r="K559" s="691"/>
      <c r="L559" s="691"/>
    </row>
    <row r="560" spans="1:12" x14ac:dyDescent="0.25">
      <c r="A560" s="691"/>
      <c r="B560" s="691"/>
      <c r="C560" s="691"/>
      <c r="D560" s="691"/>
      <c r="E560" s="691"/>
      <c r="F560" s="691"/>
      <c r="G560" s="691"/>
      <c r="H560" s="691"/>
      <c r="I560" s="691"/>
      <c r="J560" s="691"/>
      <c r="K560" s="691"/>
      <c r="L560" s="691"/>
    </row>
    <row r="561" spans="1:12" x14ac:dyDescent="0.25">
      <c r="A561" s="691"/>
      <c r="B561" s="691"/>
      <c r="C561" s="691"/>
      <c r="D561" s="691"/>
      <c r="E561" s="691"/>
      <c r="F561" s="691"/>
      <c r="G561" s="691"/>
      <c r="H561" s="691"/>
      <c r="I561" s="691"/>
      <c r="J561" s="691"/>
      <c r="K561" s="691"/>
      <c r="L561" s="691"/>
    </row>
    <row r="562" spans="1:12" x14ac:dyDescent="0.25">
      <c r="A562" s="691"/>
      <c r="B562" s="691"/>
      <c r="C562" s="691"/>
      <c r="D562" s="691"/>
      <c r="E562" s="691"/>
      <c r="F562" s="691"/>
      <c r="G562" s="691"/>
      <c r="H562" s="691"/>
      <c r="I562" s="691"/>
      <c r="J562" s="691"/>
      <c r="K562" s="691"/>
      <c r="L562" s="691"/>
    </row>
    <row r="563" spans="1:12" x14ac:dyDescent="0.25">
      <c r="A563" s="691"/>
      <c r="B563" s="691"/>
      <c r="C563" s="691"/>
      <c r="D563" s="691"/>
      <c r="E563" s="691"/>
      <c r="F563" s="691"/>
      <c r="G563" s="691"/>
      <c r="H563" s="691"/>
      <c r="I563" s="691"/>
      <c r="J563" s="691"/>
      <c r="K563" s="691"/>
      <c r="L563" s="691"/>
    </row>
    <row r="564" spans="1:12" x14ac:dyDescent="0.25">
      <c r="A564" s="691"/>
      <c r="B564" s="691"/>
      <c r="C564" s="691"/>
      <c r="D564" s="691"/>
      <c r="E564" s="691"/>
      <c r="F564" s="691"/>
      <c r="G564" s="691"/>
      <c r="H564" s="691"/>
      <c r="I564" s="691"/>
      <c r="J564" s="691"/>
      <c r="K564" s="691"/>
      <c r="L564" s="691"/>
    </row>
    <row r="565" spans="1:12" x14ac:dyDescent="0.25">
      <c r="A565" s="691"/>
      <c r="B565" s="691"/>
      <c r="C565" s="691"/>
      <c r="D565" s="691"/>
      <c r="E565" s="691"/>
      <c r="F565" s="691"/>
      <c r="G565" s="691"/>
      <c r="H565" s="691"/>
      <c r="I565" s="691"/>
      <c r="J565" s="691"/>
      <c r="K565" s="691"/>
      <c r="L565" s="691"/>
    </row>
    <row r="566" spans="1:12" x14ac:dyDescent="0.25">
      <c r="A566" s="691"/>
      <c r="B566" s="691"/>
      <c r="C566" s="691"/>
      <c r="D566" s="691"/>
      <c r="E566" s="691"/>
      <c r="F566" s="691"/>
      <c r="G566" s="691"/>
      <c r="H566" s="691"/>
      <c r="I566" s="691"/>
      <c r="J566" s="691"/>
      <c r="K566" s="691"/>
      <c r="L566" s="691"/>
    </row>
    <row r="567" spans="1:12" x14ac:dyDescent="0.25">
      <c r="A567" s="691"/>
      <c r="B567" s="691"/>
      <c r="C567" s="691"/>
      <c r="D567" s="691"/>
      <c r="E567" s="691"/>
      <c r="F567" s="691"/>
      <c r="G567" s="691"/>
      <c r="H567" s="691"/>
      <c r="I567" s="691"/>
      <c r="J567" s="691"/>
      <c r="K567" s="691"/>
      <c r="L567" s="691"/>
    </row>
    <row r="568" spans="1:12" x14ac:dyDescent="0.25">
      <c r="A568" s="691"/>
      <c r="B568" s="691"/>
      <c r="C568" s="691"/>
      <c r="D568" s="691"/>
      <c r="E568" s="691"/>
      <c r="F568" s="691"/>
      <c r="G568" s="691"/>
      <c r="H568" s="691"/>
      <c r="I568" s="691"/>
      <c r="J568" s="691"/>
      <c r="K568" s="691"/>
      <c r="L568" s="691"/>
    </row>
    <row r="569" spans="1:12" x14ac:dyDescent="0.25">
      <c r="A569" s="691"/>
      <c r="B569" s="691"/>
      <c r="C569" s="691"/>
      <c r="D569" s="691"/>
      <c r="E569" s="691"/>
      <c r="F569" s="691"/>
      <c r="G569" s="691"/>
      <c r="H569" s="691"/>
      <c r="I569" s="691"/>
      <c r="J569" s="691"/>
      <c r="K569" s="691"/>
      <c r="L569" s="691"/>
    </row>
    <row r="570" spans="1:12" x14ac:dyDescent="0.25">
      <c r="A570" s="691"/>
      <c r="B570" s="691"/>
      <c r="C570" s="691"/>
      <c r="D570" s="691"/>
      <c r="E570" s="691"/>
      <c r="F570" s="691"/>
      <c r="G570" s="691"/>
      <c r="H570" s="691"/>
      <c r="I570" s="691"/>
      <c r="J570" s="691"/>
      <c r="K570" s="691"/>
      <c r="L570" s="691"/>
    </row>
    <row r="571" spans="1:12" x14ac:dyDescent="0.25">
      <c r="A571" s="691"/>
      <c r="B571" s="691"/>
      <c r="C571" s="691"/>
      <c r="D571" s="691"/>
      <c r="E571" s="691"/>
      <c r="F571" s="691"/>
      <c r="G571" s="691"/>
      <c r="H571" s="691"/>
      <c r="I571" s="691"/>
      <c r="J571" s="691"/>
      <c r="K571" s="691"/>
      <c r="L571" s="691"/>
    </row>
    <row r="572" spans="1:12" x14ac:dyDescent="0.25">
      <c r="A572" s="691"/>
      <c r="B572" s="691"/>
      <c r="C572" s="691"/>
      <c r="D572" s="691"/>
      <c r="E572" s="691"/>
      <c r="F572" s="691"/>
      <c r="G572" s="691"/>
      <c r="H572" s="691"/>
      <c r="I572" s="691"/>
      <c r="J572" s="691"/>
      <c r="K572" s="691"/>
      <c r="L572" s="691"/>
    </row>
    <row r="573" spans="1:12" x14ac:dyDescent="0.25">
      <c r="A573" s="691"/>
      <c r="B573" s="691"/>
      <c r="C573" s="691"/>
      <c r="D573" s="691"/>
      <c r="E573" s="691"/>
      <c r="F573" s="691"/>
      <c r="G573" s="691"/>
      <c r="H573" s="691"/>
      <c r="I573" s="691"/>
      <c r="J573" s="691"/>
      <c r="K573" s="691"/>
      <c r="L573" s="691"/>
    </row>
    <row r="574" spans="1:12" x14ac:dyDescent="0.25">
      <c r="A574" s="691"/>
      <c r="B574" s="691"/>
      <c r="C574" s="691"/>
      <c r="D574" s="691"/>
      <c r="E574" s="691"/>
      <c r="F574" s="691"/>
      <c r="G574" s="691"/>
      <c r="H574" s="691"/>
      <c r="I574" s="691"/>
      <c r="J574" s="691"/>
      <c r="K574" s="691"/>
      <c r="L574" s="691"/>
    </row>
    <row r="575" spans="1:12" x14ac:dyDescent="0.25">
      <c r="A575" s="691"/>
      <c r="B575" s="691"/>
      <c r="C575" s="691"/>
      <c r="D575" s="691"/>
      <c r="E575" s="691"/>
      <c r="F575" s="691"/>
      <c r="G575" s="691"/>
      <c r="H575" s="691"/>
      <c r="I575" s="691"/>
      <c r="J575" s="691"/>
      <c r="K575" s="691"/>
      <c r="L575" s="691"/>
    </row>
    <row r="576" spans="1:12" x14ac:dyDescent="0.25">
      <c r="A576" s="691"/>
      <c r="B576" s="691"/>
      <c r="C576" s="691"/>
      <c r="D576" s="691"/>
      <c r="E576" s="691"/>
      <c r="F576" s="691"/>
      <c r="G576" s="691"/>
      <c r="H576" s="691"/>
      <c r="I576" s="691"/>
      <c r="J576" s="691"/>
      <c r="K576" s="691"/>
      <c r="L576" s="691"/>
    </row>
    <row r="577" spans="1:12" x14ac:dyDescent="0.25">
      <c r="A577" s="691"/>
      <c r="B577" s="691"/>
      <c r="C577" s="691"/>
      <c r="D577" s="691"/>
      <c r="E577" s="691"/>
      <c r="F577" s="691"/>
      <c r="G577" s="691"/>
      <c r="H577" s="691"/>
      <c r="I577" s="691"/>
      <c r="J577" s="691"/>
      <c r="K577" s="691"/>
      <c r="L577" s="691"/>
    </row>
    <row r="578" spans="1:12" x14ac:dyDescent="0.25">
      <c r="A578" s="691"/>
      <c r="B578" s="691"/>
      <c r="C578" s="691"/>
      <c r="D578" s="691"/>
      <c r="E578" s="691"/>
      <c r="F578" s="691"/>
      <c r="G578" s="691"/>
      <c r="H578" s="691"/>
      <c r="I578" s="691"/>
      <c r="J578" s="691"/>
      <c r="K578" s="691"/>
      <c r="L578" s="691"/>
    </row>
    <row r="579" spans="1:12" x14ac:dyDescent="0.25">
      <c r="A579" s="691"/>
      <c r="B579" s="691"/>
      <c r="C579" s="691"/>
      <c r="D579" s="691"/>
      <c r="E579" s="691"/>
      <c r="F579" s="691"/>
      <c r="G579" s="691"/>
      <c r="H579" s="691"/>
      <c r="I579" s="691"/>
      <c r="J579" s="691"/>
      <c r="K579" s="691"/>
      <c r="L579" s="691"/>
    </row>
    <row r="580" spans="1:12" x14ac:dyDescent="0.25">
      <c r="A580" s="691"/>
      <c r="B580" s="691"/>
      <c r="C580" s="691"/>
      <c r="D580" s="691"/>
      <c r="E580" s="691"/>
      <c r="F580" s="691"/>
      <c r="G580" s="691"/>
      <c r="H580" s="691"/>
      <c r="I580" s="691"/>
      <c r="J580" s="691"/>
      <c r="K580" s="691"/>
      <c r="L580" s="691"/>
    </row>
    <row r="581" spans="1:12" x14ac:dyDescent="0.25">
      <c r="A581" s="691"/>
      <c r="B581" s="691"/>
      <c r="C581" s="691"/>
      <c r="D581" s="691"/>
      <c r="E581" s="691"/>
      <c r="F581" s="691"/>
      <c r="G581" s="691"/>
      <c r="H581" s="691"/>
      <c r="I581" s="691"/>
      <c r="J581" s="691"/>
      <c r="K581" s="691"/>
      <c r="L581" s="691"/>
    </row>
    <row r="582" spans="1:12" x14ac:dyDescent="0.25">
      <c r="A582" s="691"/>
      <c r="B582" s="691"/>
      <c r="C582" s="691"/>
      <c r="D582" s="691"/>
      <c r="E582" s="691"/>
      <c r="F582" s="691"/>
      <c r="G582" s="691"/>
      <c r="H582" s="691"/>
      <c r="I582" s="691"/>
      <c r="J582" s="691"/>
      <c r="K582" s="691"/>
      <c r="L582" s="691"/>
    </row>
    <row r="583" spans="1:12" x14ac:dyDescent="0.25">
      <c r="A583" s="691"/>
      <c r="B583" s="691"/>
      <c r="C583" s="691"/>
      <c r="D583" s="691"/>
      <c r="E583" s="691"/>
      <c r="F583" s="691"/>
      <c r="G583" s="691"/>
      <c r="H583" s="691"/>
      <c r="I583" s="691"/>
      <c r="J583" s="691"/>
      <c r="K583" s="691"/>
      <c r="L583" s="691"/>
    </row>
    <row r="584" spans="1:12" x14ac:dyDescent="0.25">
      <c r="A584" s="691"/>
      <c r="B584" s="691"/>
      <c r="C584" s="691"/>
      <c r="D584" s="691"/>
      <c r="E584" s="691"/>
      <c r="F584" s="691"/>
      <c r="G584" s="691"/>
      <c r="H584" s="691"/>
      <c r="I584" s="691"/>
      <c r="J584" s="691"/>
      <c r="K584" s="691"/>
      <c r="L584" s="691"/>
    </row>
    <row r="585" spans="1:12" x14ac:dyDescent="0.25">
      <c r="A585" s="691"/>
      <c r="B585" s="691"/>
      <c r="C585" s="691"/>
      <c r="D585" s="691"/>
      <c r="E585" s="691"/>
      <c r="F585" s="691"/>
      <c r="G585" s="691"/>
      <c r="H585" s="691"/>
      <c r="I585" s="691"/>
      <c r="J585" s="691"/>
      <c r="K585" s="691"/>
      <c r="L585" s="691"/>
    </row>
    <row r="586" spans="1:12" x14ac:dyDescent="0.25">
      <c r="A586" s="691"/>
      <c r="B586" s="691"/>
      <c r="C586" s="691"/>
      <c r="D586" s="691"/>
      <c r="E586" s="691"/>
      <c r="F586" s="691"/>
      <c r="G586" s="691"/>
      <c r="H586" s="691"/>
      <c r="I586" s="691"/>
      <c r="J586" s="691"/>
      <c r="K586" s="691"/>
      <c r="L586" s="691"/>
    </row>
    <row r="587" spans="1:12" x14ac:dyDescent="0.25">
      <c r="A587" s="691"/>
      <c r="B587" s="691"/>
      <c r="C587" s="691"/>
      <c r="D587" s="691"/>
      <c r="E587" s="691"/>
      <c r="F587" s="691"/>
      <c r="G587" s="691"/>
      <c r="H587" s="691"/>
      <c r="I587" s="691"/>
      <c r="J587" s="691"/>
      <c r="K587" s="691"/>
      <c r="L587" s="691"/>
    </row>
    <row r="588" spans="1:12" x14ac:dyDescent="0.25">
      <c r="A588" s="691"/>
      <c r="B588" s="691"/>
      <c r="C588" s="691"/>
      <c r="D588" s="691"/>
      <c r="E588" s="691"/>
      <c r="F588" s="691"/>
      <c r="G588" s="691"/>
      <c r="H588" s="691"/>
      <c r="I588" s="691"/>
      <c r="J588" s="691"/>
      <c r="K588" s="691"/>
      <c r="L588" s="691"/>
    </row>
    <row r="589" spans="1:12" x14ac:dyDescent="0.25">
      <c r="A589" s="691"/>
      <c r="B589" s="691"/>
      <c r="C589" s="691"/>
      <c r="D589" s="691"/>
      <c r="E589" s="691"/>
      <c r="F589" s="691"/>
      <c r="G589" s="691"/>
      <c r="H589" s="691"/>
      <c r="I589" s="691"/>
      <c r="J589" s="691"/>
      <c r="K589" s="691"/>
      <c r="L589" s="691"/>
    </row>
    <row r="590" spans="1:12" x14ac:dyDescent="0.25">
      <c r="A590" s="691"/>
      <c r="B590" s="691"/>
      <c r="C590" s="691"/>
      <c r="D590" s="691"/>
      <c r="E590" s="691"/>
      <c r="F590" s="691"/>
      <c r="G590" s="691"/>
      <c r="H590" s="691"/>
      <c r="I590" s="691"/>
      <c r="J590" s="691"/>
      <c r="K590" s="691"/>
      <c r="L590" s="691"/>
    </row>
    <row r="591" spans="1:12" x14ac:dyDescent="0.25">
      <c r="A591" s="691"/>
      <c r="B591" s="691"/>
      <c r="C591" s="691"/>
      <c r="D591" s="691"/>
      <c r="E591" s="691"/>
      <c r="F591" s="691"/>
      <c r="G591" s="691"/>
      <c r="H591" s="691"/>
      <c r="I591" s="691"/>
      <c r="J591" s="691"/>
      <c r="K591" s="691"/>
      <c r="L591" s="691"/>
    </row>
    <row r="592" spans="1:12" x14ac:dyDescent="0.25">
      <c r="A592" s="691"/>
      <c r="B592" s="691"/>
      <c r="C592" s="691"/>
      <c r="D592" s="691"/>
      <c r="E592" s="691"/>
      <c r="F592" s="691"/>
      <c r="G592" s="691"/>
      <c r="H592" s="691"/>
      <c r="I592" s="691"/>
      <c r="J592" s="691"/>
      <c r="K592" s="691"/>
      <c r="L592" s="691"/>
    </row>
    <row r="593" spans="1:12" x14ac:dyDescent="0.25">
      <c r="A593" s="691"/>
      <c r="B593" s="691"/>
      <c r="C593" s="691"/>
      <c r="D593" s="691"/>
      <c r="E593" s="691"/>
      <c r="F593" s="691"/>
      <c r="G593" s="691"/>
      <c r="H593" s="691"/>
      <c r="I593" s="691"/>
      <c r="J593" s="691"/>
      <c r="K593" s="691"/>
      <c r="L593" s="691"/>
    </row>
    <row r="594" spans="1:12" x14ac:dyDescent="0.25">
      <c r="A594" s="691"/>
      <c r="B594" s="691"/>
      <c r="C594" s="691"/>
      <c r="D594" s="691"/>
      <c r="E594" s="691"/>
      <c r="F594" s="691"/>
      <c r="G594" s="691"/>
      <c r="H594" s="691"/>
      <c r="I594" s="691"/>
      <c r="J594" s="691"/>
      <c r="K594" s="691"/>
      <c r="L594" s="691"/>
    </row>
    <row r="595" spans="1:12" x14ac:dyDescent="0.25">
      <c r="A595" s="691"/>
      <c r="B595" s="691"/>
      <c r="C595" s="691"/>
      <c r="D595" s="691"/>
      <c r="E595" s="691"/>
      <c r="F595" s="691"/>
      <c r="G595" s="691"/>
      <c r="H595" s="691"/>
      <c r="I595" s="691"/>
      <c r="J595" s="691"/>
      <c r="K595" s="691"/>
      <c r="L595" s="691"/>
    </row>
    <row r="596" spans="1:12" x14ac:dyDescent="0.25">
      <c r="A596" s="691"/>
      <c r="B596" s="691"/>
      <c r="C596" s="691"/>
      <c r="D596" s="691"/>
      <c r="E596" s="691"/>
      <c r="F596" s="691"/>
      <c r="G596" s="691"/>
      <c r="H596" s="691"/>
      <c r="I596" s="691"/>
      <c r="J596" s="691"/>
      <c r="K596" s="691"/>
      <c r="L596" s="691"/>
    </row>
    <row r="597" spans="1:12" x14ac:dyDescent="0.25">
      <c r="A597" s="691"/>
      <c r="B597" s="691"/>
      <c r="C597" s="691"/>
      <c r="D597" s="691"/>
      <c r="E597" s="691"/>
      <c r="F597" s="691"/>
      <c r="G597" s="691"/>
      <c r="H597" s="691"/>
      <c r="I597" s="691"/>
      <c r="J597" s="691"/>
      <c r="K597" s="691"/>
      <c r="L597" s="691"/>
    </row>
    <row r="598" spans="1:12" x14ac:dyDescent="0.25">
      <c r="A598" s="691"/>
      <c r="B598" s="691"/>
      <c r="C598" s="691"/>
      <c r="D598" s="691"/>
      <c r="E598" s="691"/>
      <c r="F598" s="691"/>
      <c r="G598" s="691"/>
      <c r="H598" s="691"/>
      <c r="I598" s="691"/>
      <c r="J598" s="691"/>
      <c r="K598" s="691"/>
      <c r="L598" s="691"/>
    </row>
    <row r="599" spans="1:12" x14ac:dyDescent="0.25">
      <c r="A599" s="691"/>
      <c r="B599" s="691"/>
      <c r="C599" s="691"/>
      <c r="D599" s="691"/>
      <c r="E599" s="691"/>
      <c r="F599" s="691"/>
      <c r="G599" s="691"/>
      <c r="H599" s="691"/>
      <c r="I599" s="691"/>
      <c r="J599" s="691"/>
      <c r="K599" s="691"/>
      <c r="L599" s="691"/>
    </row>
    <row r="600" spans="1:12" x14ac:dyDescent="0.25">
      <c r="A600" s="691"/>
      <c r="B600" s="691"/>
      <c r="C600" s="691"/>
      <c r="D600" s="691"/>
      <c r="E600" s="691"/>
      <c r="F600" s="691"/>
      <c r="G600" s="691"/>
      <c r="H600" s="691"/>
      <c r="I600" s="691"/>
      <c r="J600" s="691"/>
      <c r="K600" s="691"/>
      <c r="L600" s="691"/>
    </row>
    <row r="601" spans="1:12" x14ac:dyDescent="0.25">
      <c r="A601" s="691"/>
      <c r="B601" s="691"/>
      <c r="C601" s="691"/>
      <c r="D601" s="691"/>
      <c r="E601" s="691"/>
      <c r="F601" s="691"/>
      <c r="G601" s="691"/>
      <c r="H601" s="691"/>
      <c r="I601" s="691"/>
      <c r="J601" s="691"/>
      <c r="K601" s="691"/>
      <c r="L601" s="691"/>
    </row>
    <row r="602" spans="1:12" x14ac:dyDescent="0.25">
      <c r="A602" s="691"/>
      <c r="B602" s="691"/>
      <c r="C602" s="691"/>
      <c r="D602" s="691"/>
      <c r="E602" s="691"/>
      <c r="F602" s="691"/>
      <c r="G602" s="691"/>
      <c r="H602" s="691"/>
      <c r="I602" s="691"/>
      <c r="J602" s="691"/>
      <c r="K602" s="691"/>
      <c r="L602" s="691"/>
    </row>
    <row r="603" spans="1:12" x14ac:dyDescent="0.25">
      <c r="A603" s="691"/>
      <c r="B603" s="691"/>
      <c r="C603" s="691"/>
      <c r="D603" s="691"/>
      <c r="E603" s="691"/>
      <c r="F603" s="691"/>
      <c r="G603" s="691"/>
      <c r="H603" s="691"/>
      <c r="I603" s="691"/>
      <c r="J603" s="691"/>
      <c r="K603" s="691"/>
      <c r="L603" s="691"/>
    </row>
    <row r="604" spans="1:12" x14ac:dyDescent="0.25">
      <c r="A604" s="691"/>
      <c r="B604" s="691"/>
      <c r="C604" s="691"/>
      <c r="D604" s="691"/>
      <c r="E604" s="691"/>
      <c r="F604" s="691"/>
      <c r="G604" s="691"/>
      <c r="H604" s="691"/>
      <c r="I604" s="691"/>
      <c r="J604" s="691"/>
      <c r="K604" s="691"/>
      <c r="L604" s="691"/>
    </row>
    <row r="605" spans="1:12" x14ac:dyDescent="0.25">
      <c r="A605" s="691"/>
      <c r="B605" s="691"/>
      <c r="C605" s="691"/>
      <c r="D605" s="691"/>
      <c r="E605" s="691"/>
      <c r="F605" s="691"/>
      <c r="G605" s="691"/>
      <c r="H605" s="691"/>
      <c r="I605" s="691"/>
      <c r="J605" s="691"/>
      <c r="K605" s="691"/>
      <c r="L605" s="691"/>
    </row>
    <row r="606" spans="1:12" x14ac:dyDescent="0.25">
      <c r="A606" s="691"/>
      <c r="B606" s="691"/>
      <c r="C606" s="691"/>
      <c r="D606" s="691"/>
      <c r="E606" s="691"/>
      <c r="F606" s="691"/>
      <c r="G606" s="691"/>
      <c r="H606" s="691"/>
      <c r="I606" s="691"/>
      <c r="J606" s="691"/>
      <c r="K606" s="691"/>
      <c r="L606" s="691"/>
    </row>
    <row r="607" spans="1:12" x14ac:dyDescent="0.25">
      <c r="A607" s="691"/>
      <c r="B607" s="691"/>
      <c r="C607" s="691"/>
      <c r="D607" s="691"/>
      <c r="E607" s="691"/>
      <c r="F607" s="691"/>
      <c r="G607" s="691"/>
      <c r="H607" s="691"/>
      <c r="I607" s="691"/>
      <c r="J607" s="691"/>
      <c r="K607" s="691"/>
      <c r="L607" s="691"/>
    </row>
    <row r="608" spans="1:12" x14ac:dyDescent="0.25">
      <c r="A608" s="691"/>
      <c r="B608" s="691"/>
      <c r="C608" s="691"/>
      <c r="D608" s="691"/>
      <c r="E608" s="691"/>
      <c r="F608" s="691"/>
      <c r="G608" s="691"/>
      <c r="H608" s="691"/>
      <c r="I608" s="691"/>
      <c r="J608" s="691"/>
      <c r="K608" s="691"/>
      <c r="L608" s="691"/>
    </row>
    <row r="609" spans="1:12" x14ac:dyDescent="0.25">
      <c r="A609" s="691"/>
      <c r="B609" s="691"/>
      <c r="C609" s="691"/>
      <c r="D609" s="691"/>
      <c r="E609" s="691"/>
      <c r="F609" s="691"/>
      <c r="G609" s="691"/>
      <c r="H609" s="691"/>
      <c r="I609" s="691"/>
      <c r="J609" s="691"/>
      <c r="K609" s="691"/>
      <c r="L609" s="691"/>
    </row>
    <row r="610" spans="1:12" x14ac:dyDescent="0.25">
      <c r="A610" s="691"/>
      <c r="B610" s="691"/>
      <c r="C610" s="691"/>
      <c r="D610" s="691"/>
      <c r="E610" s="691"/>
      <c r="F610" s="691"/>
      <c r="G610" s="691"/>
      <c r="H610" s="691"/>
      <c r="I610" s="691"/>
      <c r="J610" s="691"/>
      <c r="K610" s="691"/>
      <c r="L610" s="691"/>
    </row>
    <row r="611" spans="1:12" x14ac:dyDescent="0.25">
      <c r="A611" s="691"/>
      <c r="B611" s="691"/>
      <c r="C611" s="691"/>
      <c r="D611" s="691"/>
      <c r="E611" s="691"/>
      <c r="F611" s="691"/>
      <c r="G611" s="691"/>
      <c r="H611" s="691"/>
      <c r="I611" s="691"/>
      <c r="J611" s="691"/>
      <c r="K611" s="691"/>
      <c r="L611" s="691"/>
    </row>
    <row r="612" spans="1:12" x14ac:dyDescent="0.25">
      <c r="A612" s="691"/>
      <c r="B612" s="691"/>
      <c r="C612" s="691"/>
      <c r="D612" s="691"/>
      <c r="E612" s="691"/>
      <c r="F612" s="691"/>
      <c r="G612" s="691"/>
      <c r="H612" s="691"/>
      <c r="I612" s="691"/>
      <c r="J612" s="691"/>
      <c r="K612" s="691"/>
      <c r="L612" s="691"/>
    </row>
    <row r="613" spans="1:12" x14ac:dyDescent="0.25">
      <c r="A613" s="691"/>
      <c r="B613" s="691"/>
      <c r="C613" s="691"/>
      <c r="D613" s="691"/>
      <c r="E613" s="691"/>
      <c r="F613" s="691"/>
      <c r="G613" s="691"/>
      <c r="H613" s="691"/>
      <c r="I613" s="691"/>
      <c r="J613" s="691"/>
      <c r="K613" s="691"/>
      <c r="L613" s="691"/>
    </row>
    <row r="614" spans="1:12" x14ac:dyDescent="0.25">
      <c r="A614" s="691"/>
      <c r="B614" s="691"/>
      <c r="C614" s="691"/>
      <c r="D614" s="691"/>
      <c r="E614" s="691"/>
      <c r="F614" s="691"/>
      <c r="G614" s="691"/>
      <c r="H614" s="691"/>
      <c r="I614" s="691"/>
      <c r="J614" s="691"/>
      <c r="K614" s="691"/>
      <c r="L614" s="691"/>
    </row>
    <row r="615" spans="1:12" x14ac:dyDescent="0.25">
      <c r="A615" s="691"/>
      <c r="B615" s="691"/>
      <c r="C615" s="691"/>
      <c r="D615" s="691"/>
      <c r="E615" s="691"/>
      <c r="F615" s="691"/>
      <c r="G615" s="691"/>
      <c r="H615" s="691"/>
      <c r="I615" s="691"/>
      <c r="J615" s="691"/>
      <c r="K615" s="691"/>
      <c r="L615" s="691"/>
    </row>
    <row r="616" spans="1:12" x14ac:dyDescent="0.25">
      <c r="A616" s="691"/>
      <c r="B616" s="691"/>
      <c r="C616" s="691"/>
      <c r="D616" s="691"/>
      <c r="E616" s="691"/>
      <c r="F616" s="691"/>
      <c r="G616" s="691"/>
      <c r="H616" s="691"/>
      <c r="I616" s="691"/>
      <c r="J616" s="691"/>
      <c r="K616" s="691"/>
      <c r="L616" s="691"/>
    </row>
    <row r="617" spans="1:12" x14ac:dyDescent="0.25">
      <c r="A617" s="691"/>
      <c r="B617" s="691"/>
      <c r="C617" s="691"/>
      <c r="D617" s="691"/>
      <c r="E617" s="691"/>
      <c r="F617" s="691"/>
      <c r="G617" s="691"/>
      <c r="H617" s="691"/>
      <c r="I617" s="691"/>
      <c r="J617" s="691"/>
      <c r="K617" s="691"/>
      <c r="L617" s="691"/>
    </row>
    <row r="618" spans="1:12" x14ac:dyDescent="0.25">
      <c r="A618" s="691"/>
      <c r="B618" s="691"/>
      <c r="C618" s="691"/>
      <c r="D618" s="691"/>
      <c r="E618" s="691"/>
      <c r="F618" s="691"/>
      <c r="G618" s="691"/>
      <c r="H618" s="691"/>
      <c r="I618" s="691"/>
      <c r="J618" s="691"/>
      <c r="K618" s="691"/>
      <c r="L618" s="691"/>
    </row>
    <row r="619" spans="1:12" x14ac:dyDescent="0.25">
      <c r="A619" s="691"/>
      <c r="B619" s="691"/>
      <c r="C619" s="691"/>
      <c r="D619" s="691"/>
      <c r="E619" s="691"/>
      <c r="F619" s="691"/>
      <c r="G619" s="691"/>
      <c r="H619" s="691"/>
      <c r="I619" s="691"/>
      <c r="J619" s="691"/>
      <c r="K619" s="691"/>
      <c r="L619" s="691"/>
    </row>
    <row r="620" spans="1:12" x14ac:dyDescent="0.25">
      <c r="A620" s="691"/>
      <c r="B620" s="691"/>
      <c r="C620" s="691"/>
      <c r="D620" s="691"/>
      <c r="E620" s="691"/>
      <c r="F620" s="691"/>
      <c r="G620" s="691"/>
      <c r="H620" s="691"/>
      <c r="I620" s="691"/>
      <c r="J620" s="691"/>
      <c r="K620" s="691"/>
      <c r="L620" s="691"/>
    </row>
    <row r="621" spans="1:12" x14ac:dyDescent="0.25">
      <c r="A621" s="691"/>
      <c r="B621" s="691"/>
      <c r="C621" s="691"/>
      <c r="D621" s="691"/>
      <c r="E621" s="691"/>
      <c r="F621" s="691"/>
      <c r="G621" s="691"/>
      <c r="H621" s="691"/>
      <c r="I621" s="691"/>
      <c r="J621" s="691"/>
      <c r="K621" s="691"/>
      <c r="L621" s="691"/>
    </row>
    <row r="622" spans="1:12" x14ac:dyDescent="0.25">
      <c r="A622" s="691"/>
      <c r="B622" s="691"/>
      <c r="C622" s="691"/>
      <c r="D622" s="691"/>
      <c r="E622" s="691"/>
      <c r="F622" s="691"/>
      <c r="G622" s="691"/>
      <c r="H622" s="691"/>
      <c r="I622" s="691"/>
      <c r="J622" s="691"/>
      <c r="K622" s="691"/>
      <c r="L622" s="691"/>
    </row>
    <row r="623" spans="1:12" x14ac:dyDescent="0.25">
      <c r="A623" s="691"/>
      <c r="B623" s="691"/>
      <c r="C623" s="691"/>
      <c r="D623" s="691"/>
      <c r="E623" s="691"/>
      <c r="F623" s="691"/>
      <c r="G623" s="691"/>
      <c r="H623" s="691"/>
      <c r="I623" s="691"/>
      <c r="J623" s="691"/>
      <c r="K623" s="691"/>
      <c r="L623" s="691"/>
    </row>
    <row r="624" spans="1:12" x14ac:dyDescent="0.25">
      <c r="A624" s="691"/>
      <c r="B624" s="691"/>
      <c r="C624" s="691"/>
      <c r="D624" s="691"/>
      <c r="E624" s="691"/>
      <c r="F624" s="691"/>
      <c r="G624" s="691"/>
      <c r="H624" s="691"/>
      <c r="I624" s="691"/>
      <c r="J624" s="691"/>
      <c r="K624" s="691"/>
      <c r="L624" s="691"/>
    </row>
    <row r="625" spans="1:12" x14ac:dyDescent="0.25">
      <c r="A625" s="691"/>
      <c r="B625" s="691"/>
      <c r="C625" s="691"/>
      <c r="D625" s="691"/>
      <c r="E625" s="691"/>
      <c r="F625" s="691"/>
      <c r="G625" s="691"/>
      <c r="H625" s="691"/>
      <c r="I625" s="691"/>
      <c r="J625" s="691"/>
      <c r="K625" s="691"/>
      <c r="L625" s="691"/>
    </row>
    <row r="626" spans="1:12" x14ac:dyDescent="0.25">
      <c r="A626" s="691"/>
      <c r="B626" s="691"/>
      <c r="C626" s="691"/>
      <c r="D626" s="691"/>
      <c r="E626" s="691"/>
      <c r="F626" s="691"/>
      <c r="G626" s="691"/>
      <c r="H626" s="691"/>
      <c r="I626" s="691"/>
      <c r="J626" s="691"/>
      <c r="K626" s="691"/>
      <c r="L626" s="691"/>
    </row>
    <row r="627" spans="1:12" x14ac:dyDescent="0.25">
      <c r="A627" s="691"/>
      <c r="B627" s="691"/>
      <c r="C627" s="691"/>
      <c r="D627" s="691"/>
      <c r="E627" s="691"/>
      <c r="F627" s="691"/>
      <c r="G627" s="691"/>
      <c r="H627" s="691"/>
      <c r="I627" s="691"/>
      <c r="J627" s="691"/>
      <c r="K627" s="691"/>
      <c r="L627" s="691"/>
    </row>
    <row r="628" spans="1:12" x14ac:dyDescent="0.25">
      <c r="A628" s="691"/>
      <c r="B628" s="691"/>
      <c r="C628" s="691"/>
      <c r="D628" s="691"/>
      <c r="E628" s="691"/>
      <c r="F628" s="691"/>
      <c r="G628" s="691"/>
      <c r="H628" s="691"/>
      <c r="I628" s="691"/>
      <c r="J628" s="691"/>
      <c r="K628" s="691"/>
      <c r="L628" s="691"/>
    </row>
    <row r="629" spans="1:12" x14ac:dyDescent="0.25">
      <c r="A629" s="691"/>
      <c r="B629" s="691"/>
      <c r="C629" s="691"/>
      <c r="D629" s="691"/>
      <c r="E629" s="691"/>
      <c r="F629" s="691"/>
      <c r="G629" s="691"/>
      <c r="H629" s="691"/>
      <c r="I629" s="691"/>
      <c r="J629" s="691"/>
      <c r="K629" s="691"/>
      <c r="L629" s="691"/>
    </row>
    <row r="630" spans="1:12" x14ac:dyDescent="0.25">
      <c r="A630" s="691"/>
      <c r="B630" s="691"/>
      <c r="C630" s="691"/>
      <c r="D630" s="691"/>
      <c r="E630" s="691"/>
      <c r="F630" s="691"/>
      <c r="G630" s="691"/>
      <c r="H630" s="691"/>
      <c r="I630" s="691"/>
      <c r="J630" s="691"/>
      <c r="K630" s="691"/>
      <c r="L630" s="691"/>
    </row>
    <row r="631" spans="1:12" x14ac:dyDescent="0.25">
      <c r="A631" s="691"/>
      <c r="B631" s="691"/>
      <c r="C631" s="691"/>
      <c r="D631" s="691"/>
      <c r="E631" s="691"/>
      <c r="F631" s="691"/>
      <c r="G631" s="691"/>
      <c r="H631" s="691"/>
      <c r="I631" s="691"/>
      <c r="J631" s="691"/>
      <c r="K631" s="691"/>
      <c r="L631" s="691"/>
    </row>
    <row r="632" spans="1:12" x14ac:dyDescent="0.25">
      <c r="A632" s="691"/>
      <c r="B632" s="691"/>
      <c r="C632" s="691"/>
      <c r="D632" s="691"/>
      <c r="E632" s="691"/>
      <c r="F632" s="691"/>
      <c r="G632" s="691"/>
      <c r="H632" s="691"/>
      <c r="I632" s="691"/>
      <c r="J632" s="691"/>
      <c r="K632" s="691"/>
      <c r="L632" s="691"/>
    </row>
    <row r="633" spans="1:12" x14ac:dyDescent="0.25">
      <c r="A633" s="691"/>
      <c r="B633" s="691"/>
      <c r="C633" s="691"/>
      <c r="D633" s="691"/>
      <c r="E633" s="691"/>
      <c r="F633" s="691"/>
      <c r="G633" s="691"/>
      <c r="H633" s="691"/>
      <c r="I633" s="691"/>
      <c r="J633" s="691"/>
      <c r="K633" s="691"/>
      <c r="L633" s="691"/>
    </row>
    <row r="634" spans="1:12" x14ac:dyDescent="0.25">
      <c r="A634" s="691"/>
      <c r="B634" s="691"/>
      <c r="C634" s="691"/>
      <c r="D634" s="691"/>
      <c r="E634" s="691"/>
      <c r="F634" s="691"/>
      <c r="G634" s="691"/>
      <c r="H634" s="691"/>
      <c r="I634" s="691"/>
      <c r="J634" s="691"/>
      <c r="K634" s="691"/>
      <c r="L634" s="691"/>
    </row>
    <row r="635" spans="1:12" x14ac:dyDescent="0.25">
      <c r="A635" s="691"/>
      <c r="B635" s="691"/>
      <c r="C635" s="691"/>
      <c r="D635" s="691"/>
      <c r="E635" s="691"/>
      <c r="F635" s="691"/>
      <c r="G635" s="691"/>
      <c r="H635" s="691"/>
      <c r="I635" s="691"/>
      <c r="J635" s="691"/>
      <c r="K635" s="691"/>
      <c r="L635" s="691"/>
    </row>
    <row r="636" spans="1:12" x14ac:dyDescent="0.25">
      <c r="A636" s="691"/>
      <c r="B636" s="691"/>
      <c r="C636" s="691"/>
      <c r="D636" s="691"/>
      <c r="E636" s="691"/>
      <c r="F636" s="691"/>
      <c r="G636" s="691"/>
      <c r="H636" s="691"/>
      <c r="I636" s="691"/>
      <c r="J636" s="691"/>
      <c r="K636" s="691"/>
      <c r="L636" s="691"/>
    </row>
    <row r="637" spans="1:12" x14ac:dyDescent="0.25">
      <c r="A637" s="691"/>
      <c r="B637" s="691"/>
      <c r="C637" s="691"/>
      <c r="D637" s="691"/>
      <c r="E637" s="691"/>
      <c r="F637" s="691"/>
      <c r="G637" s="691"/>
      <c r="H637" s="691"/>
      <c r="I637" s="691"/>
      <c r="J637" s="691"/>
      <c r="K637" s="691"/>
      <c r="L637" s="691"/>
    </row>
    <row r="638" spans="1:12" x14ac:dyDescent="0.25">
      <c r="A638" s="691"/>
      <c r="B638" s="691"/>
      <c r="C638" s="691"/>
      <c r="D638" s="691"/>
      <c r="E638" s="691"/>
      <c r="F638" s="691"/>
      <c r="G638" s="691"/>
      <c r="H638" s="691"/>
      <c r="I638" s="691"/>
      <c r="J638" s="691"/>
      <c r="K638" s="691"/>
      <c r="L638" s="691"/>
    </row>
    <row r="639" spans="1:12" x14ac:dyDescent="0.25">
      <c r="A639" s="691"/>
      <c r="B639" s="691"/>
      <c r="C639" s="691"/>
      <c r="D639" s="691"/>
      <c r="E639" s="691"/>
      <c r="F639" s="691"/>
      <c r="G639" s="691"/>
      <c r="H639" s="691"/>
      <c r="I639" s="691"/>
      <c r="J639" s="691"/>
      <c r="K639" s="691"/>
      <c r="L639" s="691"/>
    </row>
    <row r="640" spans="1:12" x14ac:dyDescent="0.25">
      <c r="A640" s="691"/>
      <c r="B640" s="691"/>
      <c r="C640" s="691"/>
      <c r="D640" s="691"/>
      <c r="E640" s="691"/>
      <c r="F640" s="691"/>
      <c r="G640" s="691"/>
      <c r="H640" s="691"/>
      <c r="I640" s="691"/>
      <c r="J640" s="691"/>
      <c r="K640" s="691"/>
      <c r="L640" s="691"/>
    </row>
    <row r="641" spans="1:12" x14ac:dyDescent="0.25">
      <c r="A641" s="691"/>
      <c r="B641" s="691"/>
      <c r="C641" s="691"/>
      <c r="D641" s="691"/>
      <c r="E641" s="691"/>
      <c r="F641" s="691"/>
      <c r="G641" s="691"/>
      <c r="H641" s="691"/>
      <c r="I641" s="691"/>
      <c r="J641" s="691"/>
      <c r="K641" s="691"/>
      <c r="L641" s="691"/>
    </row>
    <row r="642" spans="1:12" x14ac:dyDescent="0.25">
      <c r="A642" s="691"/>
      <c r="B642" s="691"/>
      <c r="C642" s="691"/>
      <c r="D642" s="691"/>
      <c r="E642" s="691"/>
      <c r="F642" s="691"/>
      <c r="G642" s="691"/>
      <c r="H642" s="691"/>
      <c r="I642" s="691"/>
      <c r="J642" s="691"/>
      <c r="K642" s="691"/>
      <c r="L642" s="691"/>
    </row>
    <row r="643" spans="1:12" x14ac:dyDescent="0.25">
      <c r="A643" s="691"/>
      <c r="B643" s="691"/>
      <c r="C643" s="691"/>
      <c r="D643" s="691"/>
      <c r="E643" s="691"/>
      <c r="F643" s="691"/>
      <c r="G643" s="691"/>
      <c r="H643" s="691"/>
      <c r="I643" s="691"/>
      <c r="J643" s="691"/>
      <c r="K643" s="691"/>
      <c r="L643" s="691"/>
    </row>
    <row r="644" spans="1:12" x14ac:dyDescent="0.25">
      <c r="A644" s="691"/>
      <c r="B644" s="691"/>
      <c r="C644" s="691"/>
      <c r="D644" s="691"/>
      <c r="E644" s="691"/>
      <c r="F644" s="691"/>
      <c r="G644" s="691"/>
      <c r="H644" s="691"/>
      <c r="I644" s="691"/>
      <c r="J644" s="691"/>
      <c r="K644" s="691"/>
      <c r="L644" s="691"/>
    </row>
    <row r="645" spans="1:12" x14ac:dyDescent="0.25">
      <c r="A645" s="691"/>
      <c r="B645" s="691"/>
      <c r="C645" s="691"/>
      <c r="D645" s="691"/>
      <c r="E645" s="691"/>
      <c r="F645" s="691"/>
      <c r="G645" s="691"/>
      <c r="H645" s="691"/>
      <c r="I645" s="691"/>
      <c r="J645" s="691"/>
      <c r="K645" s="691"/>
      <c r="L645" s="691"/>
    </row>
    <row r="646" spans="1:12" x14ac:dyDescent="0.25">
      <c r="A646" s="691"/>
      <c r="B646" s="691"/>
      <c r="C646" s="691"/>
      <c r="D646" s="691"/>
      <c r="E646" s="691"/>
      <c r="F646" s="691"/>
      <c r="G646" s="691"/>
      <c r="H646" s="691"/>
      <c r="I646" s="691"/>
      <c r="J646" s="691"/>
      <c r="K646" s="691"/>
      <c r="L646" s="691"/>
    </row>
    <row r="647" spans="1:12" x14ac:dyDescent="0.25">
      <c r="A647" s="691"/>
      <c r="B647" s="691"/>
      <c r="C647" s="691"/>
      <c r="D647" s="691"/>
      <c r="E647" s="691"/>
      <c r="F647" s="691"/>
      <c r="G647" s="691"/>
      <c r="H647" s="691"/>
      <c r="I647" s="691"/>
      <c r="J647" s="691"/>
      <c r="K647" s="691"/>
      <c r="L647" s="691"/>
    </row>
    <row r="648" spans="1:12" x14ac:dyDescent="0.25">
      <c r="A648" s="691"/>
      <c r="B648" s="691"/>
      <c r="C648" s="691"/>
      <c r="D648" s="691"/>
      <c r="E648" s="691"/>
      <c r="F648" s="691"/>
      <c r="G648" s="691"/>
      <c r="H648" s="691"/>
      <c r="I648" s="691"/>
      <c r="J648" s="691"/>
      <c r="K648" s="691"/>
      <c r="L648" s="691"/>
    </row>
    <row r="649" spans="1:12" x14ac:dyDescent="0.25">
      <c r="A649" s="691"/>
      <c r="B649" s="691"/>
      <c r="C649" s="691"/>
      <c r="D649" s="691"/>
      <c r="E649" s="691"/>
      <c r="F649" s="691"/>
      <c r="G649" s="691"/>
      <c r="H649" s="691"/>
      <c r="I649" s="691"/>
      <c r="J649" s="691"/>
      <c r="K649" s="691"/>
      <c r="L649" s="691"/>
    </row>
    <row r="650" spans="1:12" x14ac:dyDescent="0.25">
      <c r="A650" s="691"/>
      <c r="B650" s="691"/>
      <c r="C650" s="691"/>
      <c r="D650" s="691"/>
      <c r="E650" s="691"/>
      <c r="F650" s="691"/>
      <c r="G650" s="691"/>
      <c r="H650" s="691"/>
      <c r="I650" s="691"/>
      <c r="J650" s="691"/>
      <c r="K650" s="691"/>
      <c r="L650" s="691"/>
    </row>
    <row r="651" spans="1:12" x14ac:dyDescent="0.25">
      <c r="A651" s="691"/>
      <c r="B651" s="691"/>
      <c r="C651" s="691"/>
      <c r="D651" s="691"/>
      <c r="E651" s="691"/>
      <c r="F651" s="691"/>
      <c r="G651" s="691"/>
      <c r="H651" s="691"/>
      <c r="I651" s="691"/>
      <c r="J651" s="691"/>
      <c r="K651" s="691"/>
      <c r="L651" s="691"/>
    </row>
    <row r="652" spans="1:12" x14ac:dyDescent="0.25">
      <c r="A652" s="691"/>
      <c r="B652" s="691"/>
      <c r="C652" s="691"/>
      <c r="D652" s="691"/>
      <c r="E652" s="691"/>
      <c r="F652" s="691"/>
      <c r="G652" s="691"/>
      <c r="H652" s="691"/>
      <c r="I652" s="691"/>
      <c r="J652" s="691"/>
      <c r="K652" s="691"/>
      <c r="L652" s="691"/>
    </row>
    <row r="653" spans="1:12" x14ac:dyDescent="0.25">
      <c r="A653" s="691"/>
      <c r="B653" s="691"/>
      <c r="C653" s="691"/>
      <c r="D653" s="691"/>
      <c r="E653" s="691"/>
      <c r="F653" s="691"/>
      <c r="G653" s="691"/>
      <c r="H653" s="691"/>
      <c r="I653" s="691"/>
      <c r="J653" s="691"/>
      <c r="K653" s="691"/>
      <c r="L653" s="691"/>
    </row>
    <row r="654" spans="1:12" x14ac:dyDescent="0.25">
      <c r="A654" s="691"/>
      <c r="B654" s="691"/>
      <c r="C654" s="691"/>
      <c r="D654" s="691"/>
      <c r="E654" s="691"/>
      <c r="F654" s="691"/>
      <c r="G654" s="691"/>
      <c r="H654" s="691"/>
      <c r="I654" s="691"/>
      <c r="J654" s="691"/>
      <c r="K654" s="691"/>
      <c r="L654" s="691"/>
    </row>
    <row r="655" spans="1:12" x14ac:dyDescent="0.25">
      <c r="A655" s="691"/>
      <c r="B655" s="691"/>
      <c r="C655" s="691"/>
      <c r="D655" s="691"/>
      <c r="E655" s="691"/>
      <c r="F655" s="691"/>
      <c r="G655" s="691"/>
      <c r="H655" s="691"/>
      <c r="I655" s="691"/>
      <c r="J655" s="691"/>
      <c r="K655" s="691"/>
      <c r="L655" s="691"/>
    </row>
    <row r="656" spans="1:12" x14ac:dyDescent="0.25">
      <c r="A656" s="691"/>
      <c r="B656" s="691"/>
      <c r="C656" s="691"/>
      <c r="D656" s="691"/>
      <c r="E656" s="691"/>
      <c r="F656" s="691"/>
      <c r="G656" s="691"/>
      <c r="H656" s="691"/>
      <c r="I656" s="691"/>
      <c r="J656" s="691"/>
      <c r="K656" s="691"/>
      <c r="L656" s="691"/>
    </row>
    <row r="657" spans="1:12" x14ac:dyDescent="0.25">
      <c r="A657" s="691"/>
      <c r="B657" s="691"/>
      <c r="C657" s="691"/>
      <c r="D657" s="691"/>
      <c r="E657" s="691"/>
      <c r="F657" s="691"/>
      <c r="G657" s="691"/>
      <c r="H657" s="691"/>
      <c r="I657" s="691"/>
      <c r="J657" s="691"/>
      <c r="K657" s="691"/>
      <c r="L657" s="691"/>
    </row>
    <row r="658" spans="1:12" x14ac:dyDescent="0.25">
      <c r="A658" s="691"/>
      <c r="B658" s="691"/>
      <c r="C658" s="691"/>
      <c r="D658" s="691"/>
      <c r="E658" s="691"/>
      <c r="F658" s="691"/>
      <c r="G658" s="691"/>
      <c r="H658" s="691"/>
      <c r="I658" s="691"/>
      <c r="J658" s="691"/>
      <c r="K658" s="691"/>
      <c r="L658" s="691"/>
    </row>
    <row r="659" spans="1:12" x14ac:dyDescent="0.25">
      <c r="A659" s="691"/>
      <c r="B659" s="691"/>
      <c r="C659" s="691"/>
      <c r="D659" s="691"/>
      <c r="E659" s="691"/>
      <c r="F659" s="691"/>
      <c r="G659" s="691"/>
      <c r="H659" s="691"/>
      <c r="I659" s="691"/>
      <c r="J659" s="691"/>
      <c r="K659" s="691"/>
      <c r="L659" s="691"/>
    </row>
    <row r="660" spans="1:12" x14ac:dyDescent="0.25">
      <c r="A660" s="691"/>
      <c r="B660" s="691"/>
      <c r="C660" s="691"/>
      <c r="D660" s="691"/>
      <c r="E660" s="691"/>
      <c r="F660" s="691"/>
      <c r="G660" s="691"/>
      <c r="H660" s="691"/>
      <c r="I660" s="691"/>
      <c r="J660" s="691"/>
      <c r="K660" s="691"/>
      <c r="L660" s="691"/>
    </row>
    <row r="661" spans="1:12" x14ac:dyDescent="0.25">
      <c r="A661" s="691"/>
      <c r="B661" s="691"/>
      <c r="C661" s="691"/>
      <c r="D661" s="691"/>
      <c r="E661" s="691"/>
      <c r="F661" s="691"/>
      <c r="G661" s="691"/>
      <c r="H661" s="691"/>
      <c r="I661" s="691"/>
      <c r="J661" s="691"/>
      <c r="K661" s="691"/>
      <c r="L661" s="691"/>
    </row>
    <row r="662" spans="1:12" x14ac:dyDescent="0.25">
      <c r="A662" s="691"/>
      <c r="B662" s="691"/>
      <c r="C662" s="691"/>
      <c r="D662" s="691"/>
      <c r="E662" s="691"/>
      <c r="F662" s="691"/>
      <c r="G662" s="691"/>
      <c r="H662" s="691"/>
      <c r="I662" s="691"/>
      <c r="J662" s="691"/>
      <c r="K662" s="691"/>
      <c r="L662" s="691"/>
    </row>
    <row r="663" spans="1:12" x14ac:dyDescent="0.25">
      <c r="A663" s="691"/>
      <c r="B663" s="691"/>
      <c r="C663" s="691"/>
      <c r="D663" s="691"/>
      <c r="E663" s="691"/>
      <c r="F663" s="691"/>
      <c r="G663" s="691"/>
      <c r="H663" s="691"/>
      <c r="I663" s="691"/>
      <c r="J663" s="691"/>
      <c r="K663" s="691"/>
      <c r="L663" s="691"/>
    </row>
    <row r="664" spans="1:12" x14ac:dyDescent="0.25">
      <c r="A664" s="691"/>
      <c r="B664" s="691"/>
      <c r="C664" s="691"/>
      <c r="D664" s="691"/>
      <c r="E664" s="691"/>
      <c r="F664" s="691"/>
      <c r="G664" s="691"/>
      <c r="H664" s="691"/>
      <c r="I664" s="691"/>
      <c r="J664" s="691"/>
      <c r="K664" s="691"/>
      <c r="L664" s="691"/>
    </row>
    <row r="665" spans="1:12" x14ac:dyDescent="0.25">
      <c r="A665" s="691"/>
      <c r="B665" s="691"/>
      <c r="C665" s="691"/>
      <c r="D665" s="691"/>
      <c r="E665" s="691"/>
      <c r="F665" s="691"/>
      <c r="G665" s="691"/>
      <c r="H665" s="691"/>
      <c r="I665" s="691"/>
      <c r="J665" s="691"/>
      <c r="K665" s="691"/>
      <c r="L665" s="691"/>
    </row>
    <row r="666" spans="1:12" x14ac:dyDescent="0.25">
      <c r="A666" s="691"/>
      <c r="B666" s="691"/>
      <c r="C666" s="691"/>
      <c r="D666" s="691"/>
      <c r="E666" s="691"/>
      <c r="F666" s="691"/>
      <c r="G666" s="691"/>
      <c r="H666" s="691"/>
      <c r="I666" s="691"/>
      <c r="J666" s="691"/>
      <c r="K666" s="691"/>
      <c r="L666" s="691"/>
    </row>
    <row r="667" spans="1:12" x14ac:dyDescent="0.25">
      <c r="A667" s="691"/>
      <c r="B667" s="691"/>
      <c r="C667" s="691"/>
      <c r="D667" s="691"/>
      <c r="E667" s="691"/>
      <c r="F667" s="691"/>
      <c r="G667" s="691"/>
      <c r="H667" s="691"/>
      <c r="I667" s="691"/>
      <c r="J667" s="691"/>
      <c r="K667" s="691"/>
      <c r="L667" s="691"/>
    </row>
    <row r="668" spans="1:12" x14ac:dyDescent="0.25">
      <c r="A668" s="691"/>
      <c r="B668" s="691"/>
      <c r="C668" s="691"/>
      <c r="D668" s="691"/>
      <c r="E668" s="691"/>
      <c r="F668" s="691"/>
      <c r="G668" s="691"/>
      <c r="H668" s="691"/>
      <c r="I668" s="691"/>
      <c r="J668" s="691"/>
      <c r="K668" s="691"/>
      <c r="L668" s="691"/>
    </row>
    <row r="669" spans="1:12" x14ac:dyDescent="0.25">
      <c r="A669" s="691"/>
      <c r="B669" s="691"/>
      <c r="C669" s="691"/>
      <c r="D669" s="691"/>
      <c r="E669" s="691"/>
      <c r="F669" s="691"/>
      <c r="G669" s="691"/>
      <c r="H669" s="691"/>
      <c r="I669" s="691"/>
      <c r="J669" s="691"/>
      <c r="K669" s="691"/>
      <c r="L669" s="691"/>
    </row>
    <row r="670" spans="1:12" x14ac:dyDescent="0.25">
      <c r="A670" s="691"/>
      <c r="B670" s="691"/>
      <c r="C670" s="691"/>
      <c r="D670" s="691"/>
      <c r="E670" s="691"/>
      <c r="F670" s="691"/>
      <c r="G670" s="691"/>
      <c r="H670" s="691"/>
      <c r="I670" s="691"/>
      <c r="J670" s="691"/>
      <c r="K670" s="691"/>
      <c r="L670" s="691"/>
    </row>
    <row r="671" spans="1:12" x14ac:dyDescent="0.25">
      <c r="A671" s="691"/>
      <c r="B671" s="691"/>
      <c r="C671" s="691"/>
      <c r="D671" s="691"/>
      <c r="E671" s="691"/>
      <c r="F671" s="691"/>
      <c r="G671" s="691"/>
      <c r="H671" s="691"/>
      <c r="I671" s="691"/>
      <c r="J671" s="691"/>
      <c r="K671" s="691"/>
      <c r="L671" s="691"/>
    </row>
    <row r="672" spans="1:12" x14ac:dyDescent="0.25">
      <c r="A672" s="691"/>
      <c r="B672" s="691"/>
      <c r="C672" s="691"/>
      <c r="D672" s="691"/>
      <c r="E672" s="691"/>
      <c r="F672" s="691"/>
      <c r="G672" s="691"/>
      <c r="H672" s="691"/>
      <c r="I672" s="691"/>
      <c r="J672" s="691"/>
      <c r="K672" s="691"/>
      <c r="L672" s="691"/>
    </row>
    <row r="673" spans="1:12" x14ac:dyDescent="0.25">
      <c r="A673" s="691"/>
      <c r="B673" s="691"/>
      <c r="C673" s="691"/>
      <c r="D673" s="691"/>
      <c r="E673" s="691"/>
      <c r="F673" s="691"/>
      <c r="G673" s="691"/>
      <c r="H673" s="691"/>
      <c r="I673" s="691"/>
      <c r="J673" s="691"/>
      <c r="K673" s="691"/>
      <c r="L673" s="691"/>
    </row>
    <row r="674" spans="1:12" x14ac:dyDescent="0.25">
      <c r="A674" s="691"/>
      <c r="B674" s="691"/>
      <c r="C674" s="691"/>
      <c r="D674" s="691"/>
      <c r="E674" s="691"/>
      <c r="F674" s="691"/>
      <c r="G674" s="691"/>
      <c r="H674" s="691"/>
      <c r="I674" s="691"/>
      <c r="J674" s="691"/>
      <c r="K674" s="691"/>
      <c r="L674" s="691"/>
    </row>
    <row r="675" spans="1:12" x14ac:dyDescent="0.25">
      <c r="A675" s="691"/>
      <c r="B675" s="691"/>
      <c r="C675" s="691"/>
      <c r="D675" s="691"/>
      <c r="E675" s="691"/>
      <c r="F675" s="691"/>
      <c r="G675" s="691"/>
      <c r="H675" s="691"/>
      <c r="I675" s="691"/>
      <c r="J675" s="691"/>
      <c r="K675" s="691"/>
      <c r="L675" s="691"/>
    </row>
    <row r="676" spans="1:12" x14ac:dyDescent="0.25">
      <c r="A676" s="691"/>
      <c r="B676" s="691"/>
      <c r="C676" s="691"/>
      <c r="D676" s="691"/>
      <c r="E676" s="691"/>
      <c r="F676" s="691"/>
      <c r="G676" s="691"/>
      <c r="H676" s="691"/>
      <c r="I676" s="691"/>
      <c r="J676" s="691"/>
      <c r="K676" s="691"/>
      <c r="L676" s="691"/>
    </row>
    <row r="677" spans="1:12" x14ac:dyDescent="0.25">
      <c r="A677" s="691"/>
      <c r="B677" s="691"/>
      <c r="C677" s="691"/>
      <c r="D677" s="691"/>
      <c r="E677" s="691"/>
      <c r="F677" s="691"/>
      <c r="G677" s="691"/>
      <c r="H677" s="691"/>
      <c r="I677" s="691"/>
      <c r="J677" s="691"/>
      <c r="K677" s="691"/>
      <c r="L677" s="691"/>
    </row>
    <row r="678" spans="1:12" x14ac:dyDescent="0.25">
      <c r="A678" s="691"/>
      <c r="B678" s="691"/>
      <c r="C678" s="691"/>
      <c r="D678" s="691"/>
      <c r="E678" s="691"/>
      <c r="F678" s="691"/>
      <c r="G678" s="691"/>
      <c r="H678" s="691"/>
      <c r="I678" s="691"/>
      <c r="J678" s="691"/>
      <c r="K678" s="691"/>
      <c r="L678" s="691"/>
    </row>
    <row r="679" spans="1:12" x14ac:dyDescent="0.25">
      <c r="A679" s="691"/>
      <c r="B679" s="691"/>
      <c r="C679" s="691"/>
      <c r="D679" s="691"/>
      <c r="E679" s="691"/>
      <c r="F679" s="691"/>
      <c r="G679" s="691"/>
      <c r="H679" s="691"/>
      <c r="I679" s="691"/>
      <c r="J679" s="691"/>
      <c r="K679" s="691"/>
      <c r="L679" s="691"/>
    </row>
    <row r="680" spans="1:12" x14ac:dyDescent="0.25">
      <c r="A680" s="691"/>
      <c r="B680" s="691"/>
      <c r="C680" s="691"/>
      <c r="D680" s="691"/>
      <c r="E680" s="691"/>
      <c r="F680" s="691"/>
      <c r="G680" s="691"/>
      <c r="H680" s="691"/>
      <c r="I680" s="691"/>
      <c r="J680" s="691"/>
      <c r="K680" s="691"/>
      <c r="L680" s="691"/>
    </row>
    <row r="681" spans="1:12" x14ac:dyDescent="0.25">
      <c r="A681" s="691"/>
      <c r="B681" s="691"/>
      <c r="C681" s="691"/>
      <c r="D681" s="691"/>
      <c r="E681" s="691"/>
      <c r="F681" s="691"/>
      <c r="G681" s="691"/>
      <c r="H681" s="691"/>
      <c r="I681" s="691"/>
      <c r="J681" s="691"/>
      <c r="K681" s="691"/>
      <c r="L681" s="691"/>
    </row>
    <row r="682" spans="1:12" x14ac:dyDescent="0.25">
      <c r="A682" s="691"/>
      <c r="B682" s="691"/>
      <c r="C682" s="691"/>
      <c r="D682" s="691"/>
      <c r="E682" s="691"/>
      <c r="F682" s="691"/>
      <c r="G682" s="691"/>
      <c r="H682" s="691"/>
      <c r="I682" s="691"/>
      <c r="J682" s="691"/>
      <c r="K682" s="691"/>
      <c r="L682" s="691"/>
    </row>
    <row r="683" spans="1:12" x14ac:dyDescent="0.25">
      <c r="A683" s="691"/>
      <c r="B683" s="691"/>
      <c r="C683" s="691"/>
      <c r="D683" s="691"/>
      <c r="E683" s="691"/>
      <c r="F683" s="691"/>
      <c r="G683" s="691"/>
      <c r="H683" s="691"/>
      <c r="I683" s="691"/>
      <c r="J683" s="691"/>
      <c r="K683" s="691"/>
      <c r="L683" s="691"/>
    </row>
    <row r="684" spans="1:12" x14ac:dyDescent="0.25">
      <c r="A684" s="691"/>
      <c r="B684" s="691"/>
      <c r="C684" s="691"/>
      <c r="D684" s="691"/>
      <c r="E684" s="691"/>
      <c r="F684" s="691"/>
      <c r="G684" s="691"/>
      <c r="H684" s="691"/>
      <c r="I684" s="691"/>
      <c r="J684" s="691"/>
      <c r="K684" s="691"/>
      <c r="L684" s="691"/>
    </row>
    <row r="685" spans="1:12" x14ac:dyDescent="0.25">
      <c r="A685" s="691"/>
      <c r="B685" s="691"/>
      <c r="C685" s="691"/>
      <c r="D685" s="691"/>
      <c r="E685" s="691"/>
      <c r="F685" s="691"/>
      <c r="G685" s="691"/>
      <c r="H685" s="691"/>
      <c r="I685" s="691"/>
      <c r="J685" s="691"/>
      <c r="K685" s="691"/>
      <c r="L685" s="691"/>
    </row>
    <row r="686" spans="1:12" x14ac:dyDescent="0.25">
      <c r="A686" s="691"/>
      <c r="B686" s="691"/>
      <c r="C686" s="691"/>
      <c r="D686" s="691"/>
      <c r="E686" s="691"/>
      <c r="F686" s="691"/>
      <c r="G686" s="691"/>
      <c r="H686" s="691"/>
      <c r="I686" s="691"/>
      <c r="J686" s="691"/>
      <c r="K686" s="691"/>
      <c r="L686" s="691"/>
    </row>
    <row r="687" spans="1:12" x14ac:dyDescent="0.25">
      <c r="A687" s="691"/>
      <c r="B687" s="691"/>
      <c r="C687" s="691"/>
      <c r="D687" s="691"/>
      <c r="E687" s="691"/>
      <c r="F687" s="691"/>
      <c r="G687" s="691"/>
      <c r="H687" s="691"/>
      <c r="I687" s="691"/>
      <c r="J687" s="691"/>
      <c r="K687" s="691"/>
      <c r="L687" s="691"/>
    </row>
    <row r="688" spans="1:12" x14ac:dyDescent="0.25">
      <c r="A688" s="691"/>
      <c r="B688" s="691"/>
      <c r="C688" s="691"/>
      <c r="D688" s="691"/>
      <c r="E688" s="691"/>
      <c r="F688" s="691"/>
      <c r="G688" s="691"/>
      <c r="H688" s="691"/>
      <c r="I688" s="691"/>
      <c r="J688" s="691"/>
      <c r="K688" s="691"/>
      <c r="L688" s="691"/>
    </row>
    <row r="689" spans="1:12" x14ac:dyDescent="0.25">
      <c r="A689" s="691"/>
      <c r="B689" s="691"/>
      <c r="C689" s="691"/>
      <c r="D689" s="691"/>
      <c r="E689" s="691"/>
      <c r="F689" s="691"/>
      <c r="G689" s="691"/>
      <c r="H689" s="691"/>
      <c r="I689" s="691"/>
      <c r="J689" s="691"/>
      <c r="K689" s="691"/>
      <c r="L689" s="691"/>
    </row>
    <row r="690" spans="1:12" x14ac:dyDescent="0.25">
      <c r="A690" s="691"/>
      <c r="B690" s="691"/>
      <c r="C690" s="691"/>
      <c r="D690" s="691"/>
      <c r="E690" s="691"/>
      <c r="F690" s="691"/>
      <c r="G690" s="691"/>
      <c r="H690" s="691"/>
      <c r="I690" s="691"/>
      <c r="J690" s="691"/>
      <c r="K690" s="691"/>
      <c r="L690" s="691"/>
    </row>
    <row r="691" spans="1:12" x14ac:dyDescent="0.25">
      <c r="A691" s="691"/>
      <c r="B691" s="691"/>
      <c r="C691" s="691"/>
      <c r="D691" s="691"/>
      <c r="E691" s="691"/>
      <c r="F691" s="691"/>
      <c r="G691" s="691"/>
      <c r="H691" s="691"/>
      <c r="I691" s="691"/>
      <c r="J691" s="691"/>
      <c r="K691" s="691"/>
      <c r="L691" s="691"/>
    </row>
    <row r="692" spans="1:12" x14ac:dyDescent="0.25">
      <c r="A692" s="691"/>
      <c r="B692" s="691"/>
      <c r="C692" s="691"/>
      <c r="D692" s="691"/>
      <c r="E692" s="691"/>
      <c r="F692" s="691"/>
      <c r="G692" s="691"/>
      <c r="H692" s="691"/>
      <c r="I692" s="691"/>
      <c r="J692" s="691"/>
      <c r="K692" s="691"/>
      <c r="L692" s="691"/>
    </row>
    <row r="693" spans="1:12" x14ac:dyDescent="0.25">
      <c r="A693" s="691"/>
      <c r="B693" s="691"/>
      <c r="C693" s="691"/>
      <c r="D693" s="691"/>
      <c r="E693" s="691"/>
      <c r="F693" s="691"/>
      <c r="G693" s="691"/>
      <c r="H693" s="691"/>
      <c r="I693" s="691"/>
      <c r="J693" s="691"/>
      <c r="K693" s="691"/>
      <c r="L693" s="691"/>
    </row>
    <row r="694" spans="1:12" x14ac:dyDescent="0.25">
      <c r="A694" s="691"/>
      <c r="B694" s="691"/>
      <c r="C694" s="691"/>
      <c r="D694" s="691"/>
      <c r="E694" s="691"/>
      <c r="F694" s="691"/>
      <c r="G694" s="691"/>
      <c r="H694" s="691"/>
      <c r="I694" s="691"/>
      <c r="J694" s="691"/>
      <c r="K694" s="691"/>
      <c r="L694" s="691"/>
    </row>
    <row r="695" spans="1:12" x14ac:dyDescent="0.25">
      <c r="A695" s="691"/>
      <c r="B695" s="691"/>
      <c r="C695" s="691"/>
      <c r="D695" s="691"/>
      <c r="E695" s="691"/>
      <c r="F695" s="691"/>
      <c r="G695" s="691"/>
      <c r="H695" s="691"/>
      <c r="I695" s="691"/>
      <c r="J695" s="691"/>
      <c r="K695" s="691"/>
      <c r="L695" s="691"/>
    </row>
    <row r="696" spans="1:12" x14ac:dyDescent="0.25">
      <c r="A696" s="691"/>
      <c r="B696" s="691"/>
      <c r="C696" s="691"/>
      <c r="D696" s="691"/>
      <c r="E696" s="691"/>
      <c r="F696" s="691"/>
      <c r="G696" s="691"/>
      <c r="H696" s="691"/>
      <c r="I696" s="691"/>
      <c r="J696" s="691"/>
      <c r="K696" s="691"/>
      <c r="L696" s="691"/>
    </row>
    <row r="697" spans="1:12" x14ac:dyDescent="0.25">
      <c r="A697" s="691"/>
      <c r="B697" s="691"/>
      <c r="C697" s="691"/>
      <c r="D697" s="691"/>
      <c r="E697" s="691"/>
      <c r="F697" s="691"/>
      <c r="G697" s="691"/>
      <c r="H697" s="691"/>
      <c r="I697" s="691"/>
      <c r="J697" s="691"/>
      <c r="K697" s="691"/>
      <c r="L697" s="691"/>
    </row>
    <row r="698" spans="1:12" x14ac:dyDescent="0.25">
      <c r="A698" s="691"/>
      <c r="B698" s="691"/>
      <c r="C698" s="691"/>
      <c r="D698" s="691"/>
      <c r="E698" s="691"/>
      <c r="F698" s="691"/>
      <c r="G698" s="691"/>
      <c r="H698" s="691"/>
      <c r="I698" s="691"/>
      <c r="J698" s="691"/>
      <c r="K698" s="691"/>
      <c r="L698" s="691"/>
    </row>
    <row r="699" spans="1:12" x14ac:dyDescent="0.25">
      <c r="A699" s="691"/>
      <c r="B699" s="691"/>
      <c r="C699" s="691"/>
      <c r="D699" s="691"/>
      <c r="E699" s="691"/>
      <c r="F699" s="691"/>
      <c r="G699" s="691"/>
      <c r="H699" s="691"/>
      <c r="I699" s="691"/>
      <c r="J699" s="691"/>
      <c r="K699" s="691"/>
      <c r="L699" s="691"/>
    </row>
    <row r="700" spans="1:12" x14ac:dyDescent="0.25">
      <c r="A700" s="691"/>
      <c r="B700" s="691"/>
      <c r="C700" s="691"/>
      <c r="D700" s="691"/>
      <c r="E700" s="691"/>
      <c r="F700" s="691"/>
      <c r="G700" s="691"/>
      <c r="H700" s="691"/>
      <c r="I700" s="691"/>
      <c r="J700" s="691"/>
      <c r="K700" s="691"/>
      <c r="L700" s="691"/>
    </row>
    <row r="701" spans="1:12" x14ac:dyDescent="0.25">
      <c r="A701" s="691"/>
      <c r="B701" s="691"/>
      <c r="C701" s="691"/>
      <c r="D701" s="691"/>
      <c r="E701" s="691"/>
      <c r="F701" s="691"/>
      <c r="G701" s="691"/>
      <c r="H701" s="691"/>
      <c r="I701" s="691"/>
      <c r="J701" s="691"/>
      <c r="K701" s="691"/>
      <c r="L701" s="691"/>
    </row>
    <row r="702" spans="1:12" x14ac:dyDescent="0.25">
      <c r="A702" s="691"/>
      <c r="B702" s="691"/>
      <c r="C702" s="691"/>
      <c r="D702" s="691"/>
      <c r="E702" s="691"/>
      <c r="F702" s="691"/>
      <c r="G702" s="691"/>
      <c r="H702" s="691"/>
      <c r="I702" s="691"/>
      <c r="J702" s="691"/>
      <c r="K702" s="691"/>
      <c r="L702" s="691"/>
    </row>
    <row r="703" spans="1:12" x14ac:dyDescent="0.25">
      <c r="A703" s="691"/>
      <c r="B703" s="691"/>
      <c r="C703" s="691"/>
      <c r="D703" s="691"/>
      <c r="E703" s="691"/>
      <c r="F703" s="691"/>
      <c r="G703" s="691"/>
      <c r="H703" s="691"/>
      <c r="I703" s="691"/>
      <c r="J703" s="691"/>
      <c r="K703" s="691"/>
      <c r="L703" s="691"/>
    </row>
    <row r="704" spans="1:12" x14ac:dyDescent="0.25">
      <c r="A704" s="691"/>
      <c r="B704" s="691"/>
      <c r="C704" s="691"/>
      <c r="D704" s="691"/>
      <c r="E704" s="691"/>
      <c r="F704" s="691"/>
      <c r="G704" s="691"/>
      <c r="H704" s="691"/>
      <c r="I704" s="691"/>
      <c r="J704" s="691"/>
      <c r="K704" s="691"/>
      <c r="L704" s="691"/>
    </row>
    <row r="705" spans="1:12" x14ac:dyDescent="0.25">
      <c r="A705" s="691"/>
      <c r="B705" s="691"/>
      <c r="C705" s="691"/>
      <c r="D705" s="691"/>
      <c r="E705" s="691"/>
      <c r="F705" s="691"/>
      <c r="G705" s="691"/>
      <c r="H705" s="691"/>
      <c r="I705" s="691"/>
      <c r="J705" s="691"/>
      <c r="K705" s="691"/>
      <c r="L705" s="691"/>
    </row>
    <row r="706" spans="1:12" x14ac:dyDescent="0.25">
      <c r="A706" s="691"/>
      <c r="B706" s="691"/>
      <c r="C706" s="691"/>
      <c r="D706" s="691"/>
      <c r="E706" s="691"/>
      <c r="F706" s="691"/>
      <c r="G706" s="691"/>
      <c r="H706" s="691"/>
      <c r="I706" s="691"/>
      <c r="J706" s="691"/>
      <c r="K706" s="691"/>
      <c r="L706" s="691"/>
    </row>
    <row r="707" spans="1:12" x14ac:dyDescent="0.25">
      <c r="A707" s="691"/>
      <c r="B707" s="691"/>
      <c r="C707" s="691"/>
      <c r="D707" s="691"/>
      <c r="E707" s="691"/>
      <c r="F707" s="691"/>
      <c r="G707" s="691"/>
      <c r="H707" s="691"/>
      <c r="I707" s="691"/>
      <c r="J707" s="691"/>
      <c r="K707" s="691"/>
      <c r="L707" s="691"/>
    </row>
    <row r="708" spans="1:12" x14ac:dyDescent="0.25">
      <c r="A708" s="691"/>
      <c r="B708" s="691"/>
      <c r="C708" s="691"/>
      <c r="D708" s="691"/>
      <c r="E708" s="691"/>
      <c r="F708" s="691"/>
      <c r="G708" s="691"/>
      <c r="H708" s="691"/>
      <c r="I708" s="691"/>
      <c r="J708" s="691"/>
      <c r="K708" s="691"/>
      <c r="L708" s="691"/>
    </row>
    <row r="709" spans="1:12" x14ac:dyDescent="0.25">
      <c r="A709" s="691"/>
      <c r="B709" s="691"/>
      <c r="C709" s="691"/>
      <c r="D709" s="691"/>
      <c r="E709" s="691"/>
      <c r="F709" s="691"/>
      <c r="G709" s="691"/>
      <c r="H709" s="691"/>
      <c r="I709" s="691"/>
      <c r="J709" s="691"/>
      <c r="K709" s="691"/>
      <c r="L709" s="691"/>
    </row>
    <row r="710" spans="1:12" x14ac:dyDescent="0.25">
      <c r="A710" s="691"/>
      <c r="B710" s="691"/>
      <c r="C710" s="691"/>
      <c r="D710" s="691"/>
      <c r="E710" s="691"/>
      <c r="F710" s="691"/>
      <c r="G710" s="691"/>
      <c r="H710" s="691"/>
      <c r="I710" s="691"/>
      <c r="J710" s="691"/>
      <c r="K710" s="691"/>
      <c r="L710" s="691"/>
    </row>
    <row r="711" spans="1:12" x14ac:dyDescent="0.25">
      <c r="A711" s="691"/>
      <c r="B711" s="691"/>
      <c r="C711" s="691"/>
      <c r="D711" s="691"/>
      <c r="E711" s="691"/>
      <c r="F711" s="691"/>
      <c r="G711" s="691"/>
      <c r="H711" s="691"/>
      <c r="I711" s="691"/>
      <c r="J711" s="691"/>
      <c r="K711" s="691"/>
      <c r="L711" s="691"/>
    </row>
    <row r="712" spans="1:12" x14ac:dyDescent="0.25">
      <c r="A712" s="691"/>
      <c r="B712" s="691"/>
      <c r="C712" s="691"/>
      <c r="D712" s="691"/>
      <c r="E712" s="691"/>
      <c r="F712" s="691"/>
      <c r="G712" s="691"/>
      <c r="H712" s="691"/>
      <c r="I712" s="691"/>
      <c r="J712" s="691"/>
      <c r="K712" s="691"/>
      <c r="L712" s="691"/>
    </row>
    <row r="713" spans="1:12" x14ac:dyDescent="0.25">
      <c r="A713" s="691"/>
      <c r="B713" s="691"/>
      <c r="C713" s="691"/>
      <c r="D713" s="691"/>
      <c r="E713" s="691"/>
      <c r="F713" s="691"/>
      <c r="G713" s="691"/>
      <c r="H713" s="691"/>
      <c r="I713" s="691"/>
      <c r="J713" s="691"/>
      <c r="K713" s="691"/>
      <c r="L713" s="691"/>
    </row>
    <row r="714" spans="1:12" x14ac:dyDescent="0.25">
      <c r="A714" s="691"/>
      <c r="B714" s="691"/>
      <c r="C714" s="691"/>
      <c r="D714" s="691"/>
      <c r="E714" s="691"/>
      <c r="F714" s="691"/>
      <c r="G714" s="691"/>
      <c r="H714" s="691"/>
      <c r="I714" s="691"/>
      <c r="J714" s="691"/>
      <c r="K714" s="691"/>
      <c r="L714" s="691"/>
    </row>
    <row r="715" spans="1:12" x14ac:dyDescent="0.25">
      <c r="A715" s="691"/>
      <c r="B715" s="691"/>
      <c r="C715" s="691"/>
      <c r="D715" s="691"/>
      <c r="E715" s="691"/>
      <c r="F715" s="691"/>
      <c r="G715" s="691"/>
      <c r="H715" s="691"/>
      <c r="I715" s="691"/>
      <c r="J715" s="691"/>
      <c r="K715" s="691"/>
      <c r="L715" s="691"/>
    </row>
    <row r="716" spans="1:12" x14ac:dyDescent="0.25">
      <c r="A716" s="691"/>
      <c r="B716" s="691"/>
      <c r="C716" s="691"/>
      <c r="D716" s="691"/>
      <c r="E716" s="691"/>
      <c r="F716" s="691"/>
      <c r="G716" s="691"/>
      <c r="H716" s="691"/>
      <c r="I716" s="691"/>
      <c r="J716" s="691"/>
      <c r="K716" s="691"/>
      <c r="L716" s="691"/>
    </row>
    <row r="717" spans="1:12" x14ac:dyDescent="0.25">
      <c r="A717" s="691"/>
      <c r="B717" s="691"/>
      <c r="C717" s="691"/>
      <c r="D717" s="691"/>
      <c r="E717" s="691"/>
      <c r="F717" s="691"/>
      <c r="G717" s="691"/>
      <c r="H717" s="691"/>
      <c r="I717" s="691"/>
      <c r="J717" s="691"/>
      <c r="K717" s="691"/>
      <c r="L717" s="691"/>
    </row>
    <row r="718" spans="1:12" x14ac:dyDescent="0.25">
      <c r="A718" s="691"/>
      <c r="B718" s="691"/>
      <c r="C718" s="691"/>
      <c r="D718" s="691"/>
      <c r="E718" s="691"/>
      <c r="F718" s="691"/>
      <c r="G718" s="691"/>
      <c r="H718" s="691"/>
      <c r="I718" s="691"/>
      <c r="J718" s="691"/>
      <c r="K718" s="691"/>
      <c r="L718" s="691"/>
    </row>
    <row r="719" spans="1:12" x14ac:dyDescent="0.25">
      <c r="A719" s="691"/>
      <c r="B719" s="691"/>
      <c r="C719" s="691"/>
      <c r="D719" s="691"/>
      <c r="E719" s="691"/>
      <c r="F719" s="691"/>
      <c r="G719" s="691"/>
      <c r="H719" s="691"/>
      <c r="I719" s="691"/>
      <c r="J719" s="691"/>
      <c r="K719" s="691"/>
      <c r="L719" s="691"/>
    </row>
    <row r="720" spans="1:12" x14ac:dyDescent="0.25">
      <c r="A720" s="691"/>
      <c r="B720" s="691"/>
      <c r="C720" s="691"/>
      <c r="D720" s="691"/>
      <c r="E720" s="691"/>
      <c r="F720" s="691"/>
      <c r="G720" s="691"/>
      <c r="H720" s="691"/>
      <c r="I720" s="691"/>
      <c r="J720" s="691"/>
      <c r="K720" s="691"/>
      <c r="L720" s="691"/>
    </row>
    <row r="721" spans="1:12" x14ac:dyDescent="0.25">
      <c r="A721" s="691"/>
      <c r="B721" s="691"/>
      <c r="C721" s="691"/>
      <c r="D721" s="691"/>
      <c r="E721" s="691"/>
      <c r="F721" s="691"/>
      <c r="G721" s="691"/>
      <c r="H721" s="691"/>
      <c r="I721" s="691"/>
      <c r="J721" s="691"/>
      <c r="K721" s="691"/>
      <c r="L721" s="691"/>
    </row>
    <row r="722" spans="1:12" x14ac:dyDescent="0.25">
      <c r="A722" s="691"/>
      <c r="B722" s="691"/>
      <c r="C722" s="691"/>
      <c r="D722" s="691"/>
      <c r="E722" s="691"/>
      <c r="F722" s="691"/>
      <c r="G722" s="691"/>
      <c r="H722" s="691"/>
      <c r="I722" s="691"/>
      <c r="J722" s="691"/>
      <c r="K722" s="691"/>
      <c r="L722" s="691"/>
    </row>
    <row r="723" spans="1:12" x14ac:dyDescent="0.25">
      <c r="A723" s="691"/>
      <c r="B723" s="691"/>
      <c r="C723" s="691"/>
      <c r="D723" s="691"/>
      <c r="E723" s="691"/>
      <c r="F723" s="691"/>
      <c r="G723" s="691"/>
      <c r="H723" s="691"/>
      <c r="I723" s="691"/>
      <c r="J723" s="691"/>
      <c r="K723" s="691"/>
      <c r="L723" s="691"/>
    </row>
    <row r="724" spans="1:12" x14ac:dyDescent="0.25">
      <c r="A724" s="691"/>
      <c r="B724" s="691"/>
      <c r="C724" s="691"/>
      <c r="D724" s="691"/>
      <c r="E724" s="691"/>
      <c r="F724" s="691"/>
      <c r="G724" s="691"/>
      <c r="H724" s="691"/>
      <c r="I724" s="691"/>
      <c r="J724" s="691"/>
      <c r="K724" s="691"/>
      <c r="L724" s="691"/>
    </row>
    <row r="725" spans="1:12" x14ac:dyDescent="0.25">
      <c r="A725" s="691"/>
      <c r="B725" s="691"/>
      <c r="C725" s="691"/>
      <c r="D725" s="691"/>
      <c r="E725" s="691"/>
      <c r="F725" s="691"/>
      <c r="G725" s="691"/>
      <c r="H725" s="691"/>
      <c r="I725" s="691"/>
      <c r="J725" s="691"/>
      <c r="K725" s="691"/>
      <c r="L725" s="691"/>
    </row>
    <row r="726" spans="1:12" x14ac:dyDescent="0.25">
      <c r="A726" s="691"/>
      <c r="B726" s="691"/>
      <c r="C726" s="691"/>
      <c r="D726" s="691"/>
      <c r="E726" s="691"/>
      <c r="F726" s="691"/>
      <c r="G726" s="691"/>
      <c r="H726" s="691"/>
      <c r="I726" s="691"/>
      <c r="J726" s="691"/>
      <c r="K726" s="691"/>
      <c r="L726" s="691"/>
    </row>
    <row r="727" spans="1:12" x14ac:dyDescent="0.25">
      <c r="A727" s="691"/>
      <c r="B727" s="691"/>
      <c r="C727" s="691"/>
      <c r="D727" s="691"/>
      <c r="E727" s="691"/>
      <c r="F727" s="691"/>
      <c r="G727" s="691"/>
      <c r="H727" s="691"/>
      <c r="I727" s="691"/>
      <c r="J727" s="691"/>
      <c r="K727" s="691"/>
      <c r="L727" s="691"/>
    </row>
    <row r="728" spans="1:12" x14ac:dyDescent="0.25">
      <c r="A728" s="691"/>
      <c r="B728" s="691"/>
      <c r="C728" s="691"/>
      <c r="D728" s="691"/>
      <c r="E728" s="691"/>
      <c r="F728" s="691"/>
      <c r="G728" s="691"/>
      <c r="H728" s="691"/>
      <c r="I728" s="691"/>
      <c r="J728" s="691"/>
      <c r="K728" s="691"/>
      <c r="L728" s="691"/>
    </row>
    <row r="729" spans="1:12" x14ac:dyDescent="0.25">
      <c r="A729" s="691"/>
      <c r="B729" s="691"/>
      <c r="C729" s="691"/>
      <c r="D729" s="691"/>
      <c r="E729" s="691"/>
      <c r="F729" s="691"/>
      <c r="G729" s="691"/>
      <c r="H729" s="691"/>
      <c r="I729" s="691"/>
      <c r="J729" s="691"/>
      <c r="K729" s="691"/>
      <c r="L729" s="691"/>
    </row>
    <row r="730" spans="1:12" x14ac:dyDescent="0.25">
      <c r="A730" s="691"/>
      <c r="B730" s="691"/>
      <c r="C730" s="691"/>
      <c r="D730" s="691"/>
      <c r="E730" s="691"/>
      <c r="F730" s="691"/>
      <c r="G730" s="691"/>
      <c r="H730" s="691"/>
      <c r="I730" s="691"/>
      <c r="J730" s="691"/>
      <c r="K730" s="691"/>
      <c r="L730" s="691"/>
    </row>
    <row r="731" spans="1:12" x14ac:dyDescent="0.25">
      <c r="A731" s="691"/>
      <c r="B731" s="691"/>
      <c r="C731" s="691"/>
      <c r="D731" s="691"/>
      <c r="E731" s="691"/>
      <c r="F731" s="691"/>
      <c r="G731" s="691"/>
      <c r="H731" s="691"/>
      <c r="I731" s="691"/>
      <c r="J731" s="691"/>
      <c r="K731" s="691"/>
      <c r="L731" s="691"/>
    </row>
    <row r="732" spans="1:12" x14ac:dyDescent="0.25">
      <c r="A732" s="691"/>
      <c r="B732" s="691"/>
      <c r="C732" s="691"/>
      <c r="D732" s="691"/>
      <c r="E732" s="691"/>
      <c r="F732" s="691"/>
      <c r="G732" s="691"/>
      <c r="H732" s="691"/>
      <c r="I732" s="691"/>
      <c r="J732" s="691"/>
      <c r="K732" s="691"/>
      <c r="L732" s="691"/>
    </row>
    <row r="733" spans="1:12" x14ac:dyDescent="0.25">
      <c r="A733" s="691"/>
      <c r="B733" s="691"/>
      <c r="C733" s="691"/>
      <c r="D733" s="691"/>
      <c r="E733" s="691"/>
      <c r="F733" s="691"/>
      <c r="G733" s="691"/>
      <c r="H733" s="691"/>
      <c r="I733" s="691"/>
      <c r="J733" s="691"/>
      <c r="K733" s="691"/>
      <c r="L733" s="691"/>
    </row>
    <row r="734" spans="1:12" x14ac:dyDescent="0.25">
      <c r="A734" s="691"/>
      <c r="B734" s="691"/>
      <c r="C734" s="691"/>
      <c r="D734" s="691"/>
      <c r="E734" s="691"/>
      <c r="F734" s="691"/>
      <c r="G734" s="691"/>
      <c r="H734" s="691"/>
      <c r="I734" s="691"/>
      <c r="J734" s="691"/>
      <c r="K734" s="691"/>
      <c r="L734" s="691"/>
    </row>
    <row r="735" spans="1:12" x14ac:dyDescent="0.25">
      <c r="A735" s="691"/>
      <c r="B735" s="691"/>
      <c r="C735" s="691"/>
      <c r="D735" s="691"/>
      <c r="E735" s="691"/>
      <c r="F735" s="691"/>
      <c r="G735" s="691"/>
      <c r="H735" s="691"/>
      <c r="I735" s="691"/>
      <c r="J735" s="691"/>
      <c r="K735" s="691"/>
      <c r="L735" s="691"/>
    </row>
    <row r="736" spans="1:12" x14ac:dyDescent="0.25">
      <c r="A736" s="691"/>
      <c r="B736" s="691"/>
      <c r="C736" s="691"/>
      <c r="D736" s="691"/>
      <c r="E736" s="691"/>
      <c r="F736" s="691"/>
      <c r="G736" s="691"/>
      <c r="H736" s="691"/>
      <c r="I736" s="691"/>
      <c r="J736" s="691"/>
      <c r="K736" s="691"/>
      <c r="L736" s="691"/>
    </row>
    <row r="737" spans="1:12" x14ac:dyDescent="0.25">
      <c r="A737" s="691"/>
      <c r="B737" s="691"/>
      <c r="C737" s="691"/>
      <c r="D737" s="691"/>
      <c r="E737" s="691"/>
      <c r="F737" s="691"/>
      <c r="G737" s="691"/>
      <c r="H737" s="691"/>
      <c r="I737" s="691"/>
      <c r="J737" s="691"/>
      <c r="K737" s="691"/>
      <c r="L737" s="691"/>
    </row>
    <row r="738" spans="1:12" x14ac:dyDescent="0.25">
      <c r="A738" s="691"/>
      <c r="B738" s="691"/>
      <c r="C738" s="691"/>
      <c r="D738" s="691"/>
      <c r="E738" s="691"/>
      <c r="F738" s="691"/>
      <c r="G738" s="691"/>
      <c r="H738" s="691"/>
      <c r="I738" s="691"/>
      <c r="J738" s="691"/>
      <c r="K738" s="691"/>
      <c r="L738" s="691"/>
    </row>
    <row r="739" spans="1:12" x14ac:dyDescent="0.25">
      <c r="A739" s="691"/>
      <c r="B739" s="691"/>
      <c r="C739" s="691"/>
      <c r="D739" s="691"/>
      <c r="E739" s="691"/>
      <c r="F739" s="691"/>
      <c r="G739" s="691"/>
      <c r="H739" s="691"/>
      <c r="I739" s="691"/>
      <c r="J739" s="691"/>
      <c r="K739" s="691"/>
      <c r="L739" s="691"/>
    </row>
    <row r="740" spans="1:12" x14ac:dyDescent="0.25">
      <c r="A740" s="691"/>
      <c r="B740" s="691"/>
      <c r="C740" s="691"/>
      <c r="D740" s="691"/>
      <c r="E740" s="691"/>
      <c r="F740" s="691"/>
      <c r="G740" s="691"/>
      <c r="H740" s="691"/>
      <c r="I740" s="691"/>
      <c r="J740" s="691"/>
      <c r="K740" s="691"/>
      <c r="L740" s="691"/>
    </row>
    <row r="741" spans="1:12" x14ac:dyDescent="0.25">
      <c r="A741" s="691"/>
      <c r="B741" s="691"/>
      <c r="C741" s="691"/>
      <c r="D741" s="691"/>
      <c r="E741" s="691"/>
      <c r="F741" s="691"/>
      <c r="G741" s="691"/>
      <c r="H741" s="691"/>
      <c r="I741" s="691"/>
      <c r="J741" s="691"/>
      <c r="K741" s="691"/>
      <c r="L741" s="691"/>
    </row>
    <row r="742" spans="1:12" x14ac:dyDescent="0.25">
      <c r="A742" s="691"/>
      <c r="B742" s="691"/>
      <c r="C742" s="691"/>
      <c r="D742" s="691"/>
      <c r="E742" s="691"/>
      <c r="F742" s="691"/>
      <c r="G742" s="691"/>
      <c r="H742" s="691"/>
      <c r="I742" s="691"/>
      <c r="J742" s="691"/>
      <c r="K742" s="691"/>
      <c r="L742" s="691"/>
    </row>
    <row r="743" spans="1:12" x14ac:dyDescent="0.25">
      <c r="A743" s="691"/>
      <c r="B743" s="691"/>
      <c r="C743" s="691"/>
      <c r="D743" s="691"/>
      <c r="E743" s="691"/>
      <c r="F743" s="691"/>
      <c r="G743" s="691"/>
      <c r="H743" s="691"/>
      <c r="I743" s="691"/>
      <c r="J743" s="691"/>
      <c r="K743" s="691"/>
      <c r="L743" s="691"/>
    </row>
    <row r="744" spans="1:12" x14ac:dyDescent="0.25">
      <c r="A744" s="691"/>
      <c r="B744" s="691"/>
      <c r="C744" s="691"/>
      <c r="D744" s="691"/>
      <c r="E744" s="691"/>
      <c r="F744" s="691"/>
      <c r="G744" s="691"/>
      <c r="H744" s="691"/>
      <c r="I744" s="691"/>
      <c r="J744" s="691"/>
      <c r="K744" s="691"/>
      <c r="L744" s="691"/>
    </row>
    <row r="745" spans="1:12" x14ac:dyDescent="0.25">
      <c r="A745" s="691"/>
      <c r="B745" s="691"/>
      <c r="C745" s="691"/>
      <c r="D745" s="691"/>
      <c r="E745" s="691"/>
      <c r="F745" s="691"/>
      <c r="G745" s="691"/>
      <c r="H745" s="691"/>
      <c r="I745" s="691"/>
      <c r="J745" s="691"/>
      <c r="K745" s="691"/>
      <c r="L745" s="691"/>
    </row>
    <row r="746" spans="1:12" x14ac:dyDescent="0.25">
      <c r="A746" s="691"/>
      <c r="B746" s="691"/>
      <c r="C746" s="691"/>
      <c r="D746" s="691"/>
      <c r="E746" s="691"/>
      <c r="F746" s="691"/>
      <c r="G746" s="691"/>
      <c r="H746" s="691"/>
      <c r="I746" s="691"/>
      <c r="J746" s="691"/>
      <c r="K746" s="691"/>
      <c r="L746" s="691"/>
    </row>
    <row r="747" spans="1:12" x14ac:dyDescent="0.25">
      <c r="A747" s="691"/>
      <c r="B747" s="691"/>
      <c r="C747" s="691"/>
      <c r="D747" s="691"/>
      <c r="E747" s="691"/>
      <c r="F747" s="691"/>
      <c r="G747" s="691"/>
      <c r="H747" s="691"/>
      <c r="I747" s="691"/>
      <c r="J747" s="691"/>
      <c r="K747" s="691"/>
      <c r="L747" s="691"/>
    </row>
    <row r="748" spans="1:12" x14ac:dyDescent="0.25">
      <c r="A748" s="691"/>
      <c r="B748" s="691"/>
      <c r="C748" s="691"/>
      <c r="D748" s="691"/>
      <c r="E748" s="691"/>
      <c r="F748" s="691"/>
      <c r="G748" s="691"/>
      <c r="H748" s="691"/>
      <c r="I748" s="691"/>
      <c r="J748" s="691"/>
      <c r="K748" s="691"/>
      <c r="L748" s="691"/>
    </row>
    <row r="749" spans="1:12" x14ac:dyDescent="0.25">
      <c r="A749" s="691"/>
      <c r="B749" s="691"/>
      <c r="C749" s="691"/>
      <c r="D749" s="691"/>
      <c r="E749" s="691"/>
      <c r="F749" s="691"/>
      <c r="G749" s="691"/>
      <c r="H749" s="691"/>
      <c r="I749" s="691"/>
      <c r="J749" s="691"/>
      <c r="K749" s="691"/>
      <c r="L749" s="691"/>
    </row>
    <row r="750" spans="1:12" x14ac:dyDescent="0.25">
      <c r="A750" s="691"/>
      <c r="B750" s="691"/>
      <c r="C750" s="691"/>
      <c r="D750" s="691"/>
      <c r="E750" s="691"/>
      <c r="F750" s="691"/>
      <c r="G750" s="691"/>
      <c r="H750" s="691"/>
      <c r="I750" s="691"/>
      <c r="J750" s="691"/>
      <c r="K750" s="691"/>
      <c r="L750" s="691"/>
    </row>
    <row r="751" spans="1:12" x14ac:dyDescent="0.25">
      <c r="A751" s="691"/>
      <c r="B751" s="691"/>
      <c r="C751" s="691"/>
      <c r="D751" s="691"/>
      <c r="E751" s="691"/>
      <c r="F751" s="691"/>
      <c r="G751" s="691"/>
      <c r="H751" s="691"/>
      <c r="I751" s="691"/>
      <c r="J751" s="691"/>
      <c r="K751" s="691"/>
      <c r="L751" s="691"/>
    </row>
    <row r="752" spans="1:12" x14ac:dyDescent="0.25">
      <c r="A752" s="691"/>
      <c r="B752" s="691"/>
      <c r="C752" s="691"/>
      <c r="D752" s="691"/>
      <c r="E752" s="691"/>
      <c r="F752" s="691"/>
      <c r="G752" s="691"/>
      <c r="H752" s="691"/>
      <c r="I752" s="691"/>
      <c r="J752" s="691"/>
      <c r="K752" s="691"/>
      <c r="L752" s="691"/>
    </row>
    <row r="753" spans="1:12" x14ac:dyDescent="0.25">
      <c r="A753" s="691"/>
      <c r="B753" s="691"/>
      <c r="C753" s="691"/>
      <c r="D753" s="691"/>
      <c r="E753" s="691"/>
      <c r="F753" s="691"/>
      <c r="G753" s="691"/>
      <c r="H753" s="691"/>
      <c r="I753" s="691"/>
      <c r="J753" s="691"/>
      <c r="K753" s="691"/>
      <c r="L753" s="691"/>
    </row>
    <row r="754" spans="1:12" x14ac:dyDescent="0.25">
      <c r="A754" s="691"/>
      <c r="B754" s="691"/>
      <c r="C754" s="691"/>
      <c r="D754" s="691"/>
      <c r="E754" s="691"/>
      <c r="F754" s="691"/>
      <c r="G754" s="691"/>
      <c r="H754" s="691"/>
      <c r="I754" s="691"/>
      <c r="J754" s="691"/>
      <c r="K754" s="691"/>
      <c r="L754" s="691"/>
    </row>
    <row r="755" spans="1:12" x14ac:dyDescent="0.25">
      <c r="A755" s="691"/>
      <c r="B755" s="691"/>
      <c r="C755" s="691"/>
      <c r="D755" s="691"/>
      <c r="E755" s="691"/>
      <c r="F755" s="691"/>
      <c r="G755" s="691"/>
      <c r="H755" s="691"/>
      <c r="I755" s="691"/>
      <c r="J755" s="691"/>
      <c r="K755" s="691"/>
      <c r="L755" s="691"/>
    </row>
    <row r="756" spans="1:12" x14ac:dyDescent="0.25">
      <c r="A756" s="691"/>
      <c r="B756" s="691"/>
      <c r="C756" s="691"/>
      <c r="D756" s="691"/>
      <c r="E756" s="691"/>
      <c r="F756" s="691"/>
      <c r="G756" s="691"/>
      <c r="H756" s="691"/>
      <c r="I756" s="691"/>
      <c r="J756" s="691"/>
      <c r="K756" s="691"/>
      <c r="L756" s="691"/>
    </row>
    <row r="757" spans="1:12" x14ac:dyDescent="0.25">
      <c r="A757" s="691"/>
      <c r="B757" s="691"/>
      <c r="C757" s="691"/>
      <c r="D757" s="691"/>
      <c r="E757" s="691"/>
      <c r="F757" s="691"/>
      <c r="G757" s="691"/>
      <c r="H757" s="691"/>
      <c r="I757" s="691"/>
      <c r="J757" s="691"/>
      <c r="K757" s="691"/>
      <c r="L757" s="691"/>
    </row>
    <row r="758" spans="1:12" x14ac:dyDescent="0.25">
      <c r="A758" s="691"/>
      <c r="B758" s="691"/>
      <c r="C758" s="691"/>
      <c r="D758" s="691"/>
      <c r="E758" s="691"/>
      <c r="F758" s="691"/>
      <c r="G758" s="691"/>
      <c r="H758" s="691"/>
      <c r="I758" s="691"/>
      <c r="J758" s="691"/>
      <c r="K758" s="691"/>
      <c r="L758" s="691"/>
    </row>
    <row r="759" spans="1:12" x14ac:dyDescent="0.25">
      <c r="A759" s="691"/>
      <c r="B759" s="691"/>
      <c r="C759" s="691"/>
      <c r="D759" s="691"/>
      <c r="E759" s="691"/>
      <c r="F759" s="691"/>
      <c r="G759" s="691"/>
      <c r="H759" s="691"/>
      <c r="I759" s="691"/>
      <c r="J759" s="691"/>
      <c r="K759" s="691"/>
      <c r="L759" s="691"/>
    </row>
    <row r="760" spans="1:12" x14ac:dyDescent="0.25">
      <c r="A760" s="691"/>
      <c r="B760" s="691"/>
      <c r="C760" s="691"/>
      <c r="D760" s="691"/>
      <c r="E760" s="691"/>
      <c r="F760" s="691"/>
      <c r="G760" s="691"/>
      <c r="H760" s="691"/>
      <c r="I760" s="691"/>
      <c r="J760" s="691"/>
      <c r="K760" s="691"/>
      <c r="L760" s="691"/>
    </row>
    <row r="761" spans="1:12" x14ac:dyDescent="0.25">
      <c r="A761" s="691"/>
      <c r="B761" s="691"/>
      <c r="C761" s="691"/>
      <c r="D761" s="691"/>
      <c r="E761" s="691"/>
      <c r="F761" s="691"/>
      <c r="G761" s="691"/>
      <c r="H761" s="691"/>
      <c r="I761" s="691"/>
      <c r="J761" s="691"/>
      <c r="K761" s="691"/>
      <c r="L761" s="691"/>
    </row>
    <row r="762" spans="1:12" x14ac:dyDescent="0.25">
      <c r="A762" s="691"/>
      <c r="B762" s="691"/>
      <c r="C762" s="691"/>
      <c r="D762" s="691"/>
      <c r="E762" s="691"/>
      <c r="F762" s="691"/>
      <c r="G762" s="691"/>
      <c r="H762" s="691"/>
      <c r="I762" s="691"/>
      <c r="J762" s="691"/>
      <c r="K762" s="691"/>
      <c r="L762" s="691"/>
    </row>
    <row r="763" spans="1:12" x14ac:dyDescent="0.25">
      <c r="A763" s="691"/>
      <c r="B763" s="691"/>
      <c r="C763" s="691"/>
      <c r="D763" s="691"/>
      <c r="E763" s="691"/>
      <c r="F763" s="691"/>
      <c r="G763" s="691"/>
      <c r="H763" s="691"/>
      <c r="I763" s="691"/>
      <c r="J763" s="691"/>
      <c r="K763" s="691"/>
      <c r="L763" s="691"/>
    </row>
    <row r="764" spans="1:12" x14ac:dyDescent="0.25">
      <c r="A764" s="691"/>
      <c r="B764" s="691"/>
      <c r="C764" s="691"/>
      <c r="D764" s="691"/>
      <c r="E764" s="691"/>
      <c r="F764" s="691"/>
      <c r="G764" s="691"/>
      <c r="H764" s="691"/>
      <c r="I764" s="691"/>
      <c r="J764" s="691"/>
      <c r="K764" s="691"/>
      <c r="L764" s="691"/>
    </row>
    <row r="765" spans="1:12" x14ac:dyDescent="0.25">
      <c r="A765" s="691"/>
      <c r="B765" s="691"/>
      <c r="C765" s="691"/>
      <c r="D765" s="691"/>
      <c r="E765" s="691"/>
      <c r="F765" s="691"/>
      <c r="G765" s="691"/>
      <c r="H765" s="691"/>
      <c r="I765" s="691"/>
      <c r="J765" s="691"/>
      <c r="K765" s="691"/>
      <c r="L765" s="691"/>
    </row>
    <row r="766" spans="1:12" x14ac:dyDescent="0.25">
      <c r="A766" s="691"/>
      <c r="B766" s="691"/>
      <c r="C766" s="691"/>
      <c r="D766" s="691"/>
      <c r="E766" s="691"/>
      <c r="F766" s="691"/>
      <c r="G766" s="691"/>
      <c r="H766" s="691"/>
      <c r="I766" s="691"/>
      <c r="J766" s="691"/>
      <c r="K766" s="691"/>
      <c r="L766" s="691"/>
    </row>
    <row r="767" spans="1:12" x14ac:dyDescent="0.25">
      <c r="A767" s="691"/>
      <c r="B767" s="691"/>
      <c r="C767" s="691"/>
      <c r="D767" s="691"/>
      <c r="E767" s="691"/>
      <c r="F767" s="691"/>
      <c r="G767" s="691"/>
      <c r="H767" s="691"/>
      <c r="I767" s="691"/>
      <c r="J767" s="691"/>
      <c r="K767" s="691"/>
      <c r="L767" s="691"/>
    </row>
    <row r="768" spans="1:12" x14ac:dyDescent="0.25">
      <c r="A768" s="691"/>
      <c r="B768" s="691"/>
      <c r="C768" s="691"/>
      <c r="D768" s="691"/>
      <c r="E768" s="691"/>
      <c r="F768" s="691"/>
      <c r="G768" s="691"/>
      <c r="H768" s="691"/>
      <c r="I768" s="691"/>
      <c r="J768" s="691"/>
      <c r="K768" s="691"/>
      <c r="L768" s="691"/>
    </row>
    <row r="769" spans="1:12" x14ac:dyDescent="0.25">
      <c r="A769" s="691"/>
      <c r="B769" s="691"/>
      <c r="C769" s="691"/>
      <c r="D769" s="691"/>
      <c r="E769" s="691"/>
      <c r="F769" s="691"/>
      <c r="G769" s="691"/>
      <c r="H769" s="691"/>
      <c r="I769" s="691"/>
      <c r="J769" s="691"/>
      <c r="K769" s="691"/>
      <c r="L769" s="691"/>
    </row>
    <row r="770" spans="1:12" x14ac:dyDescent="0.25">
      <c r="A770" s="691"/>
      <c r="B770" s="691"/>
      <c r="C770" s="691"/>
      <c r="D770" s="691"/>
      <c r="E770" s="691"/>
      <c r="F770" s="691"/>
      <c r="G770" s="691"/>
      <c r="H770" s="691"/>
      <c r="I770" s="691"/>
      <c r="J770" s="691"/>
      <c r="K770" s="691"/>
      <c r="L770" s="691"/>
    </row>
    <row r="771" spans="1:12" x14ac:dyDescent="0.25">
      <c r="A771" s="691"/>
      <c r="B771" s="691"/>
      <c r="C771" s="691"/>
      <c r="D771" s="691"/>
      <c r="E771" s="691"/>
      <c r="F771" s="691"/>
      <c r="G771" s="691"/>
      <c r="H771" s="691"/>
      <c r="I771" s="691"/>
      <c r="J771" s="691"/>
      <c r="K771" s="691"/>
      <c r="L771" s="691"/>
    </row>
    <row r="772" spans="1:12" x14ac:dyDescent="0.25">
      <c r="A772" s="691"/>
      <c r="B772" s="691"/>
      <c r="C772" s="691"/>
      <c r="D772" s="691"/>
      <c r="E772" s="691"/>
      <c r="F772" s="691"/>
      <c r="G772" s="691"/>
      <c r="H772" s="691"/>
      <c r="I772" s="691"/>
      <c r="J772" s="691"/>
      <c r="K772" s="691"/>
      <c r="L772" s="691"/>
    </row>
    <row r="773" spans="1:12" x14ac:dyDescent="0.25">
      <c r="A773" s="691"/>
      <c r="B773" s="691"/>
      <c r="C773" s="691"/>
      <c r="D773" s="691"/>
      <c r="E773" s="691"/>
      <c r="F773" s="691"/>
      <c r="G773" s="691"/>
      <c r="H773" s="691"/>
      <c r="I773" s="691"/>
      <c r="J773" s="691"/>
      <c r="K773" s="691"/>
      <c r="L773" s="691"/>
    </row>
    <row r="774" spans="1:12" x14ac:dyDescent="0.25">
      <c r="A774" s="691"/>
      <c r="B774" s="691"/>
      <c r="C774" s="691"/>
      <c r="D774" s="691"/>
      <c r="E774" s="691"/>
      <c r="F774" s="691"/>
      <c r="G774" s="691"/>
      <c r="H774" s="691"/>
      <c r="I774" s="691"/>
      <c r="J774" s="691"/>
      <c r="K774" s="691"/>
      <c r="L774" s="691"/>
    </row>
    <row r="775" spans="1:12" x14ac:dyDescent="0.25">
      <c r="A775" s="691"/>
      <c r="B775" s="691"/>
      <c r="C775" s="691"/>
      <c r="D775" s="691"/>
      <c r="E775" s="691"/>
      <c r="F775" s="691"/>
      <c r="G775" s="691"/>
      <c r="H775" s="691"/>
      <c r="I775" s="691"/>
      <c r="J775" s="691"/>
      <c r="K775" s="691"/>
      <c r="L775" s="691"/>
    </row>
    <row r="776" spans="1:12" x14ac:dyDescent="0.25">
      <c r="A776" s="691"/>
      <c r="B776" s="691"/>
      <c r="C776" s="691"/>
      <c r="D776" s="691"/>
      <c r="E776" s="691"/>
      <c r="F776" s="691"/>
      <c r="G776" s="691"/>
      <c r="H776" s="691"/>
      <c r="I776" s="691"/>
      <c r="J776" s="691"/>
      <c r="K776" s="691"/>
      <c r="L776" s="691"/>
    </row>
    <row r="777" spans="1:12" x14ac:dyDescent="0.25">
      <c r="A777" s="691"/>
      <c r="B777" s="691"/>
      <c r="C777" s="691"/>
      <c r="D777" s="691"/>
      <c r="E777" s="691"/>
      <c r="F777" s="691"/>
      <c r="G777" s="691"/>
      <c r="H777" s="691"/>
      <c r="I777" s="691"/>
      <c r="J777" s="691"/>
      <c r="K777" s="691"/>
      <c r="L777" s="691"/>
    </row>
    <row r="778" spans="1:12" x14ac:dyDescent="0.25">
      <c r="A778" s="691"/>
      <c r="B778" s="691"/>
      <c r="C778" s="691"/>
      <c r="D778" s="691"/>
      <c r="E778" s="691"/>
      <c r="F778" s="691"/>
      <c r="G778" s="691"/>
      <c r="H778" s="691"/>
      <c r="I778" s="691"/>
      <c r="J778" s="691"/>
      <c r="K778" s="691"/>
      <c r="L778" s="691"/>
    </row>
    <row r="779" spans="1:12" x14ac:dyDescent="0.25">
      <c r="A779" s="691"/>
      <c r="B779" s="691"/>
      <c r="C779" s="691"/>
      <c r="D779" s="691"/>
      <c r="E779" s="691"/>
      <c r="F779" s="691"/>
      <c r="G779" s="691"/>
      <c r="H779" s="691"/>
      <c r="I779" s="691"/>
      <c r="J779" s="691"/>
      <c r="K779" s="691"/>
      <c r="L779" s="691"/>
    </row>
    <row r="780" spans="1:12" x14ac:dyDescent="0.25">
      <c r="A780" s="691"/>
      <c r="B780" s="691"/>
      <c r="C780" s="691"/>
      <c r="D780" s="691"/>
      <c r="E780" s="691"/>
      <c r="F780" s="691"/>
      <c r="G780" s="691"/>
      <c r="H780" s="691"/>
      <c r="I780" s="691"/>
      <c r="J780" s="691"/>
      <c r="K780" s="691"/>
      <c r="L780" s="691"/>
    </row>
    <row r="781" spans="1:12" x14ac:dyDescent="0.25">
      <c r="A781" s="691"/>
      <c r="B781" s="691"/>
      <c r="C781" s="691"/>
      <c r="D781" s="691"/>
      <c r="E781" s="691"/>
      <c r="F781" s="691"/>
      <c r="G781" s="691"/>
      <c r="H781" s="691"/>
      <c r="I781" s="691"/>
      <c r="J781" s="691"/>
      <c r="K781" s="691"/>
      <c r="L781" s="691"/>
    </row>
    <row r="782" spans="1:12" x14ac:dyDescent="0.25">
      <c r="A782" s="691"/>
      <c r="B782" s="691"/>
      <c r="C782" s="691"/>
      <c r="D782" s="691"/>
      <c r="E782" s="691"/>
      <c r="F782" s="691"/>
      <c r="G782" s="691"/>
      <c r="H782" s="691"/>
      <c r="I782" s="691"/>
      <c r="J782" s="691"/>
      <c r="K782" s="691"/>
      <c r="L782" s="691"/>
    </row>
    <row r="783" spans="1:12" x14ac:dyDescent="0.25">
      <c r="A783" s="691"/>
      <c r="B783" s="691"/>
      <c r="C783" s="691"/>
      <c r="D783" s="691"/>
      <c r="E783" s="691"/>
      <c r="F783" s="691"/>
      <c r="G783" s="691"/>
      <c r="H783" s="691"/>
      <c r="I783" s="691"/>
      <c r="J783" s="691"/>
      <c r="K783" s="691"/>
      <c r="L783" s="691"/>
    </row>
    <row r="784" spans="1:12" x14ac:dyDescent="0.25">
      <c r="A784" s="691"/>
      <c r="B784" s="691"/>
      <c r="C784" s="691"/>
      <c r="D784" s="691"/>
      <c r="E784" s="691"/>
      <c r="F784" s="691"/>
      <c r="G784" s="691"/>
      <c r="H784" s="691"/>
      <c r="I784" s="691"/>
      <c r="J784" s="691"/>
      <c r="K784" s="691"/>
      <c r="L784" s="691"/>
    </row>
    <row r="785" spans="1:12" x14ac:dyDescent="0.25">
      <c r="A785" s="691"/>
      <c r="B785" s="691"/>
      <c r="C785" s="691"/>
      <c r="D785" s="691"/>
      <c r="E785" s="691"/>
      <c r="F785" s="691"/>
      <c r="G785" s="691"/>
      <c r="H785" s="691"/>
      <c r="I785" s="691"/>
      <c r="J785" s="691"/>
      <c r="K785" s="691"/>
      <c r="L785" s="691"/>
    </row>
    <row r="786" spans="1:12" x14ac:dyDescent="0.25">
      <c r="A786" s="691"/>
      <c r="B786" s="691"/>
      <c r="C786" s="691"/>
      <c r="D786" s="691"/>
      <c r="E786" s="691"/>
      <c r="F786" s="691"/>
      <c r="G786" s="691"/>
      <c r="H786" s="691"/>
      <c r="I786" s="691"/>
      <c r="J786" s="691"/>
      <c r="K786" s="691"/>
      <c r="L786" s="691"/>
    </row>
    <row r="787" spans="1:12" x14ac:dyDescent="0.25">
      <c r="A787" s="691"/>
      <c r="B787" s="691"/>
      <c r="C787" s="691"/>
      <c r="D787" s="691"/>
      <c r="E787" s="691"/>
      <c r="F787" s="691"/>
      <c r="G787" s="691"/>
      <c r="H787" s="691"/>
      <c r="I787" s="691"/>
      <c r="J787" s="691"/>
      <c r="K787" s="691"/>
      <c r="L787" s="691"/>
    </row>
    <row r="788" spans="1:12" x14ac:dyDescent="0.25">
      <c r="A788" s="691"/>
      <c r="B788" s="691"/>
      <c r="C788" s="691"/>
      <c r="D788" s="691"/>
      <c r="E788" s="691"/>
      <c r="F788" s="691"/>
      <c r="G788" s="691"/>
      <c r="H788" s="691"/>
      <c r="I788" s="691"/>
      <c r="J788" s="691"/>
      <c r="K788" s="691"/>
      <c r="L788" s="691"/>
    </row>
    <row r="789" spans="1:12" x14ac:dyDescent="0.25">
      <c r="A789" s="691"/>
      <c r="B789" s="691"/>
      <c r="C789" s="691"/>
      <c r="D789" s="691"/>
      <c r="E789" s="691"/>
      <c r="F789" s="691"/>
      <c r="G789" s="691"/>
      <c r="H789" s="691"/>
      <c r="I789" s="691"/>
      <c r="J789" s="691"/>
      <c r="K789" s="691"/>
      <c r="L789" s="691"/>
    </row>
    <row r="790" spans="1:12" x14ac:dyDescent="0.25">
      <c r="A790" s="691"/>
      <c r="B790" s="691"/>
      <c r="C790" s="691"/>
      <c r="D790" s="691"/>
      <c r="E790" s="691"/>
      <c r="F790" s="691"/>
      <c r="G790" s="691"/>
      <c r="H790" s="691"/>
      <c r="I790" s="691"/>
      <c r="J790" s="691"/>
      <c r="K790" s="691"/>
      <c r="L790" s="691"/>
    </row>
    <row r="791" spans="1:12" x14ac:dyDescent="0.25">
      <c r="A791" s="691"/>
      <c r="B791" s="691"/>
      <c r="C791" s="691"/>
      <c r="D791" s="691"/>
      <c r="E791" s="691"/>
      <c r="F791" s="691"/>
      <c r="G791" s="691"/>
      <c r="H791" s="691"/>
      <c r="I791" s="691"/>
      <c r="J791" s="691"/>
      <c r="K791" s="691"/>
      <c r="L791" s="691"/>
    </row>
    <row r="792" spans="1:12" x14ac:dyDescent="0.25">
      <c r="A792" s="691"/>
      <c r="B792" s="691"/>
      <c r="C792" s="691"/>
      <c r="D792" s="691"/>
      <c r="E792" s="691"/>
      <c r="F792" s="691"/>
      <c r="G792" s="691"/>
      <c r="H792" s="691"/>
      <c r="I792" s="691"/>
      <c r="J792" s="691"/>
      <c r="K792" s="691"/>
      <c r="L792" s="691"/>
    </row>
    <row r="793" spans="1:12" x14ac:dyDescent="0.25">
      <c r="A793" s="691"/>
      <c r="B793" s="691"/>
      <c r="C793" s="691"/>
      <c r="D793" s="691"/>
      <c r="E793" s="691"/>
      <c r="F793" s="691"/>
      <c r="G793" s="691"/>
      <c r="H793" s="691"/>
      <c r="I793" s="691"/>
      <c r="J793" s="691"/>
      <c r="K793" s="691"/>
      <c r="L793" s="691"/>
    </row>
    <row r="794" spans="1:12" x14ac:dyDescent="0.25">
      <c r="A794" s="691"/>
      <c r="B794" s="691"/>
      <c r="C794" s="691"/>
      <c r="D794" s="691"/>
      <c r="E794" s="691"/>
      <c r="F794" s="691"/>
      <c r="G794" s="691"/>
      <c r="H794" s="691"/>
      <c r="I794" s="691"/>
      <c r="J794" s="691"/>
      <c r="K794" s="691"/>
      <c r="L794" s="691"/>
    </row>
    <row r="795" spans="1:12" x14ac:dyDescent="0.25">
      <c r="A795" s="691"/>
      <c r="B795" s="691"/>
      <c r="C795" s="691"/>
      <c r="D795" s="691"/>
      <c r="E795" s="691"/>
      <c r="F795" s="691"/>
      <c r="G795" s="691"/>
      <c r="H795" s="691"/>
      <c r="I795" s="691"/>
      <c r="J795" s="691"/>
      <c r="K795" s="691"/>
      <c r="L795" s="691"/>
    </row>
    <row r="796" spans="1:12" x14ac:dyDescent="0.25">
      <c r="A796" s="691"/>
      <c r="B796" s="691"/>
      <c r="C796" s="691"/>
      <c r="D796" s="691"/>
      <c r="E796" s="691"/>
      <c r="F796" s="691"/>
      <c r="G796" s="691"/>
      <c r="H796" s="691"/>
      <c r="I796" s="691"/>
      <c r="J796" s="691"/>
      <c r="K796" s="691"/>
      <c r="L796" s="691"/>
    </row>
    <row r="797" spans="1:12" x14ac:dyDescent="0.25">
      <c r="A797" s="691"/>
      <c r="B797" s="691"/>
      <c r="C797" s="691"/>
      <c r="D797" s="691"/>
      <c r="E797" s="691"/>
      <c r="F797" s="691"/>
      <c r="G797" s="691"/>
      <c r="H797" s="691"/>
      <c r="I797" s="691"/>
      <c r="J797" s="691"/>
      <c r="K797" s="691"/>
      <c r="L797" s="691"/>
    </row>
    <row r="798" spans="1:12" x14ac:dyDescent="0.25">
      <c r="A798" s="691"/>
      <c r="B798" s="691"/>
      <c r="C798" s="691"/>
      <c r="D798" s="691"/>
      <c r="E798" s="691"/>
      <c r="F798" s="691"/>
      <c r="G798" s="691"/>
      <c r="H798" s="691"/>
      <c r="I798" s="691"/>
      <c r="J798" s="691"/>
      <c r="K798" s="691"/>
      <c r="L798" s="691"/>
    </row>
    <row r="799" spans="1:12" x14ac:dyDescent="0.25">
      <c r="A799" s="691"/>
      <c r="B799" s="691"/>
      <c r="C799" s="691"/>
      <c r="D799" s="691"/>
      <c r="E799" s="691"/>
      <c r="F799" s="691"/>
      <c r="G799" s="691"/>
      <c r="H799" s="691"/>
      <c r="I799" s="691"/>
      <c r="J799" s="691"/>
      <c r="K799" s="691"/>
      <c r="L799" s="691"/>
    </row>
    <row r="800" spans="1:12" x14ac:dyDescent="0.25">
      <c r="A800" s="691"/>
      <c r="B800" s="691"/>
      <c r="C800" s="691"/>
      <c r="D800" s="691"/>
      <c r="E800" s="691"/>
      <c r="F800" s="691"/>
      <c r="G800" s="691"/>
      <c r="H800" s="691"/>
      <c r="I800" s="691"/>
      <c r="J800" s="691"/>
      <c r="K800" s="691"/>
      <c r="L800" s="691"/>
    </row>
    <row r="801" spans="1:12" x14ac:dyDescent="0.25">
      <c r="A801" s="691"/>
      <c r="B801" s="691"/>
      <c r="C801" s="691"/>
      <c r="D801" s="691"/>
      <c r="E801" s="691"/>
      <c r="F801" s="691"/>
      <c r="G801" s="691"/>
      <c r="H801" s="691"/>
      <c r="I801" s="691"/>
      <c r="J801" s="691"/>
      <c r="K801" s="691"/>
      <c r="L801" s="691"/>
    </row>
    <row r="802" spans="1:12" x14ac:dyDescent="0.25">
      <c r="A802" s="691"/>
      <c r="B802" s="691"/>
      <c r="C802" s="691"/>
      <c r="D802" s="691"/>
      <c r="E802" s="691"/>
      <c r="F802" s="691"/>
      <c r="G802" s="691"/>
      <c r="H802" s="691"/>
      <c r="I802" s="691"/>
      <c r="J802" s="691"/>
      <c r="K802" s="691"/>
      <c r="L802" s="691"/>
    </row>
    <row r="803" spans="1:12" x14ac:dyDescent="0.25">
      <c r="A803" s="691"/>
      <c r="B803" s="691"/>
      <c r="C803" s="691"/>
      <c r="D803" s="691"/>
      <c r="E803" s="691"/>
      <c r="F803" s="691"/>
      <c r="G803" s="691"/>
      <c r="H803" s="691"/>
      <c r="I803" s="691"/>
      <c r="J803" s="691"/>
      <c r="K803" s="691"/>
      <c r="L803" s="691"/>
    </row>
    <row r="804" spans="1:12" x14ac:dyDescent="0.25">
      <c r="A804" s="691"/>
      <c r="B804" s="691"/>
      <c r="C804" s="691"/>
      <c r="D804" s="691"/>
      <c r="E804" s="691"/>
      <c r="F804" s="691"/>
      <c r="G804" s="691"/>
      <c r="H804" s="691"/>
      <c r="I804" s="691"/>
      <c r="J804" s="691"/>
      <c r="K804" s="691"/>
      <c r="L804" s="691"/>
    </row>
    <row r="805" spans="1:12" x14ac:dyDescent="0.25">
      <c r="A805" s="691"/>
      <c r="B805" s="691"/>
      <c r="C805" s="691"/>
      <c r="D805" s="691"/>
      <c r="E805" s="691"/>
      <c r="F805" s="691"/>
      <c r="G805" s="691"/>
      <c r="H805" s="691"/>
      <c r="I805" s="691"/>
      <c r="J805" s="691"/>
      <c r="K805" s="691"/>
      <c r="L805" s="691"/>
    </row>
    <row r="806" spans="1:12" x14ac:dyDescent="0.25">
      <c r="A806" s="691"/>
      <c r="B806" s="691"/>
      <c r="C806" s="691"/>
      <c r="D806" s="691"/>
      <c r="E806" s="691"/>
      <c r="F806" s="691"/>
      <c r="G806" s="691"/>
      <c r="H806" s="691"/>
      <c r="I806" s="691"/>
      <c r="J806" s="691"/>
      <c r="K806" s="691"/>
      <c r="L806" s="691"/>
    </row>
    <row r="807" spans="1:12" x14ac:dyDescent="0.25">
      <c r="A807" s="691"/>
      <c r="B807" s="691"/>
      <c r="C807" s="691"/>
      <c r="D807" s="691"/>
      <c r="E807" s="691"/>
      <c r="F807" s="691"/>
      <c r="G807" s="691"/>
      <c r="H807" s="691"/>
      <c r="I807" s="691"/>
      <c r="J807" s="691"/>
      <c r="K807" s="691"/>
      <c r="L807" s="691"/>
    </row>
    <row r="808" spans="1:12" x14ac:dyDescent="0.25">
      <c r="A808" s="691"/>
      <c r="B808" s="691"/>
      <c r="C808" s="691"/>
      <c r="D808" s="691"/>
      <c r="E808" s="691"/>
      <c r="F808" s="691"/>
      <c r="G808" s="691"/>
      <c r="H808" s="691"/>
      <c r="I808" s="691"/>
      <c r="J808" s="691"/>
      <c r="K808" s="691"/>
      <c r="L808" s="691"/>
    </row>
    <row r="809" spans="1:12" x14ac:dyDescent="0.25">
      <c r="A809" s="691"/>
      <c r="B809" s="691"/>
      <c r="C809" s="691"/>
      <c r="D809" s="691"/>
      <c r="E809" s="691"/>
      <c r="F809" s="691"/>
      <c r="G809" s="691"/>
      <c r="H809" s="691"/>
      <c r="I809" s="691"/>
      <c r="J809" s="691"/>
      <c r="K809" s="691"/>
      <c r="L809" s="691"/>
    </row>
    <row r="810" spans="1:12" x14ac:dyDescent="0.25">
      <c r="A810" s="691"/>
      <c r="B810" s="691"/>
      <c r="C810" s="691"/>
      <c r="D810" s="691"/>
      <c r="E810" s="691"/>
      <c r="F810" s="691"/>
      <c r="G810" s="691"/>
      <c r="H810" s="691"/>
      <c r="I810" s="691"/>
      <c r="J810" s="691"/>
      <c r="K810" s="691"/>
      <c r="L810" s="691"/>
    </row>
    <row r="811" spans="1:12" x14ac:dyDescent="0.25">
      <c r="A811" s="691"/>
      <c r="B811" s="691"/>
      <c r="C811" s="691"/>
      <c r="D811" s="691"/>
      <c r="E811" s="691"/>
      <c r="F811" s="691"/>
      <c r="G811" s="691"/>
      <c r="H811" s="691"/>
      <c r="I811" s="691"/>
      <c r="J811" s="691"/>
      <c r="K811" s="691"/>
      <c r="L811" s="691"/>
    </row>
    <row r="812" spans="1:12" x14ac:dyDescent="0.25">
      <c r="A812" s="691"/>
      <c r="B812" s="691"/>
      <c r="C812" s="691"/>
      <c r="D812" s="691"/>
      <c r="E812" s="691"/>
      <c r="F812" s="691"/>
      <c r="G812" s="691"/>
      <c r="H812" s="691"/>
      <c r="I812" s="691"/>
      <c r="J812" s="691"/>
      <c r="K812" s="691"/>
      <c r="L812" s="691"/>
    </row>
    <row r="813" spans="1:12" x14ac:dyDescent="0.25">
      <c r="A813" s="691"/>
      <c r="B813" s="691"/>
      <c r="C813" s="691"/>
      <c r="D813" s="691"/>
      <c r="E813" s="691"/>
      <c r="F813" s="691"/>
      <c r="G813" s="691"/>
      <c r="H813" s="691"/>
      <c r="I813" s="691"/>
      <c r="J813" s="691"/>
      <c r="K813" s="691"/>
      <c r="L813" s="691"/>
    </row>
    <row r="814" spans="1:12" x14ac:dyDescent="0.25">
      <c r="A814" s="691"/>
      <c r="B814" s="691"/>
      <c r="C814" s="691"/>
      <c r="D814" s="691"/>
      <c r="E814" s="691"/>
      <c r="F814" s="691"/>
      <c r="G814" s="691"/>
      <c r="H814" s="691"/>
      <c r="I814" s="691"/>
      <c r="J814" s="691"/>
      <c r="K814" s="691"/>
      <c r="L814" s="691"/>
    </row>
    <row r="815" spans="1:12" x14ac:dyDescent="0.25">
      <c r="A815" s="691"/>
      <c r="B815" s="691"/>
      <c r="C815" s="691"/>
      <c r="D815" s="691"/>
      <c r="E815" s="691"/>
      <c r="F815" s="691"/>
      <c r="G815" s="691"/>
      <c r="H815" s="691"/>
      <c r="I815" s="691"/>
      <c r="J815" s="691"/>
      <c r="K815" s="691"/>
      <c r="L815" s="691"/>
    </row>
    <row r="816" spans="1:12" x14ac:dyDescent="0.25">
      <c r="A816" s="691"/>
      <c r="B816" s="691"/>
      <c r="C816" s="691"/>
      <c r="D816" s="691"/>
      <c r="E816" s="691"/>
      <c r="F816" s="691"/>
      <c r="G816" s="691"/>
      <c r="H816" s="691"/>
      <c r="I816" s="691"/>
      <c r="J816" s="691"/>
      <c r="K816" s="691"/>
      <c r="L816" s="691"/>
    </row>
    <row r="817" spans="1:12" x14ac:dyDescent="0.25">
      <c r="A817" s="691"/>
      <c r="B817" s="691"/>
      <c r="C817" s="691"/>
      <c r="D817" s="691"/>
      <c r="E817" s="691"/>
      <c r="F817" s="691"/>
      <c r="G817" s="691"/>
      <c r="H817" s="691"/>
      <c r="I817" s="691"/>
      <c r="J817" s="691"/>
      <c r="K817" s="691"/>
      <c r="L817" s="691"/>
    </row>
    <row r="818" spans="1:12" x14ac:dyDescent="0.25">
      <c r="A818" s="691"/>
      <c r="B818" s="691"/>
      <c r="C818" s="691"/>
      <c r="D818" s="691"/>
      <c r="E818" s="691"/>
      <c r="F818" s="691"/>
      <c r="G818" s="691"/>
      <c r="H818" s="691"/>
      <c r="I818" s="691"/>
      <c r="J818" s="691"/>
      <c r="K818" s="691"/>
      <c r="L818" s="691"/>
    </row>
    <row r="819" spans="1:12" x14ac:dyDescent="0.25">
      <c r="A819" s="691"/>
      <c r="B819" s="691"/>
      <c r="C819" s="691"/>
      <c r="D819" s="691"/>
      <c r="E819" s="691"/>
      <c r="F819" s="691"/>
      <c r="G819" s="691"/>
      <c r="H819" s="691"/>
      <c r="I819" s="691"/>
      <c r="J819" s="691"/>
      <c r="K819" s="691"/>
      <c r="L819" s="691"/>
    </row>
    <row r="820" spans="1:12" x14ac:dyDescent="0.25">
      <c r="A820" s="691"/>
      <c r="B820" s="691"/>
      <c r="C820" s="691"/>
      <c r="D820" s="691"/>
      <c r="E820" s="691"/>
      <c r="F820" s="691"/>
      <c r="G820" s="691"/>
      <c r="H820" s="691"/>
      <c r="I820" s="691"/>
      <c r="J820" s="691"/>
      <c r="K820" s="691"/>
      <c r="L820" s="691"/>
    </row>
    <row r="821" spans="1:12" x14ac:dyDescent="0.25">
      <c r="A821" s="691"/>
      <c r="B821" s="691"/>
      <c r="C821" s="691"/>
      <c r="D821" s="691"/>
      <c r="E821" s="691"/>
      <c r="F821" s="691"/>
      <c r="G821" s="691"/>
      <c r="H821" s="691"/>
      <c r="I821" s="691"/>
      <c r="J821" s="691"/>
      <c r="K821" s="691"/>
      <c r="L821" s="691"/>
    </row>
    <row r="822" spans="1:12" x14ac:dyDescent="0.25">
      <c r="A822" s="691"/>
      <c r="B822" s="691"/>
      <c r="C822" s="691"/>
      <c r="D822" s="691"/>
      <c r="E822" s="691"/>
      <c r="F822" s="691"/>
      <c r="G822" s="691"/>
      <c r="H822" s="691"/>
      <c r="I822" s="691"/>
      <c r="J822" s="691"/>
      <c r="K822" s="691"/>
      <c r="L822" s="691"/>
    </row>
    <row r="823" spans="1:12" x14ac:dyDescent="0.25">
      <c r="A823" s="691"/>
      <c r="B823" s="691"/>
      <c r="C823" s="691"/>
      <c r="D823" s="691"/>
      <c r="E823" s="691"/>
      <c r="F823" s="691"/>
      <c r="G823" s="691"/>
      <c r="H823" s="691"/>
      <c r="I823" s="691"/>
      <c r="J823" s="691"/>
      <c r="K823" s="691"/>
      <c r="L823" s="691"/>
    </row>
    <row r="824" spans="1:12" x14ac:dyDescent="0.25">
      <c r="A824" s="691"/>
      <c r="B824" s="691"/>
      <c r="C824" s="691"/>
      <c r="D824" s="691"/>
      <c r="E824" s="691"/>
      <c r="F824" s="691"/>
      <c r="G824" s="691"/>
      <c r="H824" s="691"/>
      <c r="I824" s="691"/>
      <c r="J824" s="691"/>
      <c r="K824" s="691"/>
      <c r="L824" s="691"/>
    </row>
    <row r="825" spans="1:12" x14ac:dyDescent="0.25">
      <c r="A825" s="691"/>
      <c r="B825" s="691"/>
      <c r="C825" s="691"/>
      <c r="D825" s="691"/>
      <c r="E825" s="691"/>
      <c r="F825" s="691"/>
      <c r="G825" s="691"/>
      <c r="H825" s="691"/>
      <c r="I825" s="691"/>
      <c r="J825" s="691"/>
      <c r="K825" s="691"/>
      <c r="L825" s="691"/>
    </row>
    <row r="826" spans="1:12" x14ac:dyDescent="0.25">
      <c r="A826" s="691"/>
      <c r="B826" s="691"/>
      <c r="C826" s="691"/>
      <c r="D826" s="691"/>
      <c r="E826" s="691"/>
      <c r="F826" s="691"/>
      <c r="G826" s="691"/>
      <c r="H826" s="691"/>
      <c r="I826" s="691"/>
      <c r="J826" s="691"/>
      <c r="K826" s="691"/>
      <c r="L826" s="691"/>
    </row>
    <row r="827" spans="1:12" x14ac:dyDescent="0.25">
      <c r="A827" s="691"/>
      <c r="B827" s="691"/>
      <c r="C827" s="691"/>
      <c r="D827" s="691"/>
      <c r="E827" s="691"/>
      <c r="F827" s="691"/>
      <c r="G827" s="691"/>
      <c r="H827" s="691"/>
      <c r="I827" s="691"/>
      <c r="J827" s="691"/>
      <c r="K827" s="691"/>
      <c r="L827" s="691"/>
    </row>
    <row r="828" spans="1:12" x14ac:dyDescent="0.25">
      <c r="A828" s="691"/>
      <c r="B828" s="691"/>
      <c r="C828" s="691"/>
      <c r="D828" s="691"/>
      <c r="E828" s="691"/>
      <c r="F828" s="691"/>
      <c r="G828" s="691"/>
      <c r="H828" s="691"/>
      <c r="I828" s="691"/>
      <c r="J828" s="691"/>
      <c r="K828" s="691"/>
      <c r="L828" s="691"/>
    </row>
    <row r="829" spans="1:12" x14ac:dyDescent="0.25">
      <c r="A829" s="691"/>
      <c r="B829" s="691"/>
      <c r="C829" s="691"/>
      <c r="D829" s="691"/>
      <c r="E829" s="691"/>
      <c r="F829" s="691"/>
      <c r="G829" s="691"/>
      <c r="H829" s="691"/>
      <c r="I829" s="691"/>
      <c r="J829" s="691"/>
      <c r="K829" s="691"/>
      <c r="L829" s="691"/>
    </row>
    <row r="830" spans="1:12" x14ac:dyDescent="0.25">
      <c r="A830" s="691"/>
      <c r="B830" s="691"/>
      <c r="C830" s="691"/>
      <c r="D830" s="691"/>
      <c r="E830" s="691"/>
      <c r="F830" s="691"/>
      <c r="G830" s="691"/>
      <c r="H830" s="691"/>
      <c r="I830" s="691"/>
      <c r="J830" s="691"/>
      <c r="K830" s="691"/>
      <c r="L830" s="691"/>
    </row>
    <row r="831" spans="1:12" x14ac:dyDescent="0.25">
      <c r="A831" s="691"/>
      <c r="B831" s="691"/>
      <c r="C831" s="691"/>
      <c r="D831" s="691"/>
      <c r="E831" s="691"/>
      <c r="F831" s="691"/>
      <c r="G831" s="691"/>
      <c r="H831" s="691"/>
      <c r="I831" s="691"/>
      <c r="J831" s="691"/>
      <c r="K831" s="691"/>
      <c r="L831" s="691"/>
    </row>
    <row r="832" spans="1:12" x14ac:dyDescent="0.25">
      <c r="A832" s="691"/>
      <c r="B832" s="691"/>
      <c r="C832" s="691"/>
      <c r="D832" s="691"/>
      <c r="E832" s="691"/>
      <c r="F832" s="691"/>
      <c r="G832" s="691"/>
      <c r="H832" s="691"/>
      <c r="I832" s="691"/>
      <c r="J832" s="691"/>
      <c r="K832" s="691"/>
      <c r="L832" s="691"/>
    </row>
    <row r="833" spans="1:12" x14ac:dyDescent="0.25">
      <c r="A833" s="691"/>
      <c r="B833" s="691"/>
      <c r="C833" s="691"/>
      <c r="D833" s="691"/>
      <c r="E833" s="691"/>
      <c r="F833" s="691"/>
      <c r="G833" s="691"/>
      <c r="H833" s="691"/>
      <c r="I833" s="691"/>
      <c r="J833" s="691"/>
      <c r="K833" s="691"/>
      <c r="L833" s="691"/>
    </row>
    <row r="834" spans="1:12" x14ac:dyDescent="0.25">
      <c r="A834" s="691"/>
      <c r="B834" s="691"/>
      <c r="C834" s="691"/>
      <c r="D834" s="691"/>
      <c r="E834" s="691"/>
      <c r="F834" s="691"/>
      <c r="G834" s="691"/>
      <c r="H834" s="691"/>
      <c r="I834" s="691"/>
      <c r="J834" s="691"/>
      <c r="K834" s="691"/>
      <c r="L834" s="691"/>
    </row>
    <row r="835" spans="1:12" x14ac:dyDescent="0.25">
      <c r="A835" s="691"/>
      <c r="B835" s="691"/>
      <c r="C835" s="691"/>
      <c r="D835" s="691"/>
      <c r="E835" s="691"/>
      <c r="F835" s="691"/>
      <c r="G835" s="691"/>
      <c r="H835" s="691"/>
      <c r="I835" s="691"/>
      <c r="J835" s="691"/>
      <c r="K835" s="691"/>
      <c r="L835" s="691"/>
    </row>
    <row r="836" spans="1:12" x14ac:dyDescent="0.25">
      <c r="A836" s="691"/>
      <c r="B836" s="691"/>
      <c r="C836" s="691"/>
      <c r="D836" s="691"/>
      <c r="E836" s="691"/>
      <c r="F836" s="691"/>
      <c r="G836" s="691"/>
      <c r="H836" s="691"/>
      <c r="I836" s="691"/>
      <c r="J836" s="691"/>
      <c r="K836" s="691"/>
      <c r="L836" s="691"/>
    </row>
    <row r="837" spans="1:12" x14ac:dyDescent="0.25">
      <c r="A837" s="691"/>
      <c r="B837" s="691"/>
      <c r="C837" s="691"/>
      <c r="D837" s="691"/>
      <c r="E837" s="691"/>
      <c r="F837" s="691"/>
      <c r="G837" s="691"/>
      <c r="H837" s="691"/>
      <c r="I837" s="691"/>
      <c r="J837" s="691"/>
      <c r="K837" s="691"/>
      <c r="L837" s="691"/>
    </row>
    <row r="838" spans="1:12" x14ac:dyDescent="0.25">
      <c r="A838" s="691"/>
      <c r="B838" s="691"/>
      <c r="C838" s="691"/>
      <c r="D838" s="691"/>
      <c r="E838" s="691"/>
      <c r="F838" s="691"/>
      <c r="G838" s="691"/>
      <c r="H838" s="691"/>
      <c r="I838" s="691"/>
      <c r="J838" s="691"/>
      <c r="K838" s="691"/>
      <c r="L838" s="691"/>
    </row>
    <row r="839" spans="1:12" x14ac:dyDescent="0.25">
      <c r="A839" s="691"/>
      <c r="B839" s="691"/>
      <c r="C839" s="691"/>
      <c r="D839" s="691"/>
      <c r="E839" s="691"/>
      <c r="F839" s="691"/>
      <c r="G839" s="691"/>
      <c r="H839" s="691"/>
      <c r="I839" s="691"/>
      <c r="J839" s="691"/>
      <c r="K839" s="691"/>
      <c r="L839" s="691"/>
    </row>
    <row r="840" spans="1:12" x14ac:dyDescent="0.25">
      <c r="A840" s="691"/>
      <c r="B840" s="691"/>
      <c r="C840" s="691"/>
      <c r="D840" s="691"/>
      <c r="E840" s="691"/>
      <c r="F840" s="691"/>
      <c r="G840" s="691"/>
      <c r="H840" s="691"/>
      <c r="I840" s="691"/>
      <c r="J840" s="691"/>
      <c r="K840" s="691"/>
      <c r="L840" s="691"/>
    </row>
    <row r="841" spans="1:12" x14ac:dyDescent="0.25">
      <c r="A841" s="691"/>
      <c r="B841" s="691"/>
      <c r="C841" s="691"/>
      <c r="D841" s="691"/>
      <c r="E841" s="691"/>
      <c r="F841" s="691"/>
      <c r="G841" s="691"/>
      <c r="H841" s="691"/>
      <c r="I841" s="691"/>
      <c r="J841" s="691"/>
      <c r="K841" s="691"/>
      <c r="L841" s="691"/>
    </row>
    <row r="842" spans="1:12" x14ac:dyDescent="0.25">
      <c r="A842" s="691"/>
      <c r="B842" s="691"/>
      <c r="C842" s="691"/>
      <c r="D842" s="691"/>
      <c r="E842" s="691"/>
      <c r="F842" s="691"/>
      <c r="G842" s="691"/>
      <c r="H842" s="691"/>
      <c r="I842" s="691"/>
      <c r="J842" s="691"/>
      <c r="K842" s="691"/>
      <c r="L842" s="691"/>
    </row>
    <row r="843" spans="1:12" x14ac:dyDescent="0.25">
      <c r="A843" s="691"/>
      <c r="B843" s="691"/>
      <c r="C843" s="691"/>
      <c r="D843" s="691"/>
      <c r="E843" s="691"/>
      <c r="F843" s="691"/>
      <c r="G843" s="691"/>
      <c r="H843" s="691"/>
      <c r="I843" s="691"/>
      <c r="J843" s="691"/>
      <c r="K843" s="691"/>
      <c r="L843" s="691"/>
    </row>
    <row r="844" spans="1:12" x14ac:dyDescent="0.25">
      <c r="A844" s="691"/>
      <c r="B844" s="691"/>
      <c r="C844" s="691"/>
      <c r="D844" s="691"/>
      <c r="E844" s="691"/>
      <c r="F844" s="691"/>
      <c r="G844" s="691"/>
      <c r="H844" s="691"/>
      <c r="I844" s="691"/>
      <c r="J844" s="691"/>
      <c r="K844" s="691"/>
      <c r="L844" s="691"/>
    </row>
    <row r="845" spans="1:12" x14ac:dyDescent="0.25">
      <c r="A845" s="691"/>
      <c r="B845" s="691"/>
      <c r="C845" s="691"/>
      <c r="D845" s="691"/>
      <c r="E845" s="691"/>
      <c r="F845" s="691"/>
      <c r="G845" s="691"/>
      <c r="H845" s="691"/>
      <c r="I845" s="691"/>
      <c r="J845" s="691"/>
      <c r="K845" s="691"/>
      <c r="L845" s="691"/>
    </row>
    <row r="846" spans="1:12" x14ac:dyDescent="0.25">
      <c r="A846" s="691"/>
      <c r="B846" s="691"/>
      <c r="C846" s="691"/>
      <c r="D846" s="691"/>
      <c r="E846" s="691"/>
      <c r="F846" s="691"/>
      <c r="G846" s="691"/>
      <c r="H846" s="691"/>
      <c r="I846" s="691"/>
      <c r="J846" s="691"/>
      <c r="K846" s="691"/>
      <c r="L846" s="691"/>
    </row>
    <row r="847" spans="1:12" x14ac:dyDescent="0.25">
      <c r="A847" s="691"/>
      <c r="B847" s="691"/>
      <c r="C847" s="691"/>
      <c r="D847" s="691"/>
      <c r="E847" s="691"/>
      <c r="F847" s="691"/>
      <c r="G847" s="691"/>
      <c r="H847" s="691"/>
      <c r="I847" s="691"/>
      <c r="J847" s="691"/>
      <c r="K847" s="691"/>
      <c r="L847" s="691"/>
    </row>
    <row r="848" spans="1:12" x14ac:dyDescent="0.25">
      <c r="A848" s="691"/>
      <c r="B848" s="691"/>
      <c r="C848" s="691"/>
      <c r="D848" s="691"/>
      <c r="E848" s="691"/>
      <c r="F848" s="691"/>
      <c r="G848" s="691"/>
      <c r="H848" s="691"/>
      <c r="I848" s="691"/>
      <c r="J848" s="691"/>
      <c r="K848" s="691"/>
      <c r="L848" s="691"/>
    </row>
    <row r="849" spans="1:12" x14ac:dyDescent="0.25">
      <c r="A849" s="691"/>
      <c r="B849" s="691"/>
      <c r="C849" s="691"/>
      <c r="D849" s="691"/>
      <c r="E849" s="691"/>
      <c r="F849" s="691"/>
      <c r="G849" s="691"/>
      <c r="H849" s="691"/>
      <c r="I849" s="691"/>
      <c r="J849" s="691"/>
      <c r="K849" s="691"/>
      <c r="L849" s="691"/>
    </row>
    <row r="850" spans="1:12" x14ac:dyDescent="0.25">
      <c r="A850" s="691"/>
      <c r="B850" s="691"/>
      <c r="C850" s="691"/>
      <c r="D850" s="691"/>
      <c r="E850" s="691"/>
      <c r="F850" s="691"/>
      <c r="G850" s="691"/>
      <c r="H850" s="691"/>
      <c r="I850" s="691"/>
      <c r="J850" s="691"/>
      <c r="K850" s="691"/>
      <c r="L850" s="691"/>
    </row>
    <row r="851" spans="1:12" x14ac:dyDescent="0.25">
      <c r="A851" s="691"/>
      <c r="B851" s="691"/>
      <c r="C851" s="691"/>
      <c r="D851" s="691"/>
      <c r="E851" s="691"/>
      <c r="F851" s="691"/>
      <c r="G851" s="691"/>
      <c r="H851" s="691"/>
      <c r="I851" s="691"/>
      <c r="J851" s="691"/>
      <c r="K851" s="691"/>
      <c r="L851" s="691"/>
    </row>
    <row r="852" spans="1:12" x14ac:dyDescent="0.25">
      <c r="A852" s="691"/>
      <c r="B852" s="691"/>
      <c r="C852" s="691"/>
      <c r="D852" s="691"/>
      <c r="E852" s="691"/>
      <c r="F852" s="691"/>
      <c r="G852" s="691"/>
      <c r="H852" s="691"/>
      <c r="I852" s="691"/>
      <c r="J852" s="691"/>
      <c r="K852" s="691"/>
      <c r="L852" s="691"/>
    </row>
    <row r="853" spans="1:12" x14ac:dyDescent="0.25">
      <c r="A853" s="691"/>
      <c r="B853" s="691"/>
      <c r="C853" s="691"/>
      <c r="D853" s="691"/>
      <c r="E853" s="691"/>
      <c r="F853" s="691"/>
      <c r="G853" s="691"/>
      <c r="H853" s="691"/>
      <c r="I853" s="691"/>
      <c r="J853" s="691"/>
      <c r="K853" s="691"/>
      <c r="L853" s="691"/>
    </row>
    <row r="854" spans="1:12" x14ac:dyDescent="0.25">
      <c r="A854" s="691"/>
      <c r="B854" s="691"/>
      <c r="C854" s="691"/>
      <c r="D854" s="691"/>
      <c r="E854" s="691"/>
      <c r="F854" s="691"/>
      <c r="G854" s="691"/>
      <c r="H854" s="691"/>
      <c r="I854" s="691"/>
      <c r="J854" s="691"/>
      <c r="K854" s="691"/>
      <c r="L854" s="691"/>
    </row>
    <row r="855" spans="1:12" x14ac:dyDescent="0.25">
      <c r="A855" s="691"/>
      <c r="B855" s="691"/>
      <c r="C855" s="691"/>
      <c r="D855" s="691"/>
      <c r="E855" s="691"/>
      <c r="F855" s="691"/>
      <c r="G855" s="691"/>
      <c r="H855" s="691"/>
      <c r="I855" s="691"/>
      <c r="J855" s="691"/>
      <c r="K855" s="691"/>
      <c r="L855" s="691"/>
    </row>
    <row r="856" spans="1:12" x14ac:dyDescent="0.25">
      <c r="A856" s="691"/>
      <c r="B856" s="691"/>
      <c r="C856" s="691"/>
      <c r="D856" s="691"/>
      <c r="E856" s="691"/>
      <c r="F856" s="691"/>
      <c r="G856" s="691"/>
      <c r="H856" s="691"/>
      <c r="I856" s="691"/>
      <c r="J856" s="691"/>
      <c r="K856" s="691"/>
      <c r="L856" s="691"/>
    </row>
    <row r="857" spans="1:12" x14ac:dyDescent="0.25">
      <c r="A857" s="691"/>
      <c r="B857" s="691"/>
      <c r="C857" s="691"/>
      <c r="D857" s="691"/>
      <c r="E857" s="691"/>
      <c r="F857" s="691"/>
      <c r="G857" s="691"/>
      <c r="H857" s="691"/>
      <c r="I857" s="691"/>
      <c r="J857" s="691"/>
      <c r="K857" s="691"/>
      <c r="L857" s="691"/>
    </row>
    <row r="858" spans="1:12" x14ac:dyDescent="0.25">
      <c r="A858" s="691"/>
      <c r="B858" s="691"/>
      <c r="C858" s="691"/>
      <c r="D858" s="691"/>
      <c r="E858" s="691"/>
      <c r="F858" s="691"/>
      <c r="G858" s="691"/>
      <c r="H858" s="691"/>
      <c r="I858" s="691"/>
      <c r="J858" s="691"/>
      <c r="K858" s="691"/>
      <c r="L858" s="691"/>
    </row>
    <row r="859" spans="1:12" x14ac:dyDescent="0.25">
      <c r="A859" s="691"/>
      <c r="B859" s="691"/>
      <c r="C859" s="691"/>
      <c r="D859" s="691"/>
      <c r="E859" s="691"/>
      <c r="F859" s="691"/>
      <c r="G859" s="691"/>
      <c r="H859" s="691"/>
      <c r="I859" s="691"/>
      <c r="J859" s="691"/>
      <c r="K859" s="691"/>
      <c r="L859" s="691"/>
    </row>
    <row r="860" spans="1:12" x14ac:dyDescent="0.25">
      <c r="A860" s="691"/>
      <c r="B860" s="691"/>
      <c r="C860" s="691"/>
      <c r="D860" s="691"/>
      <c r="E860" s="691"/>
      <c r="F860" s="691"/>
      <c r="G860" s="691"/>
      <c r="H860" s="691"/>
      <c r="I860" s="691"/>
      <c r="J860" s="691"/>
      <c r="K860" s="691"/>
      <c r="L860" s="691"/>
    </row>
    <row r="861" spans="1:12" x14ac:dyDescent="0.25">
      <c r="A861" s="691"/>
      <c r="B861" s="691"/>
      <c r="C861" s="691"/>
      <c r="D861" s="691"/>
      <c r="E861" s="691"/>
      <c r="F861" s="691"/>
      <c r="G861" s="691"/>
      <c r="H861" s="691"/>
      <c r="I861" s="691"/>
      <c r="J861" s="691"/>
      <c r="K861" s="691"/>
      <c r="L861" s="691"/>
    </row>
    <row r="862" spans="1:12" x14ac:dyDescent="0.25">
      <c r="A862" s="691"/>
      <c r="B862" s="691"/>
      <c r="C862" s="691"/>
      <c r="D862" s="691"/>
      <c r="E862" s="691"/>
      <c r="F862" s="691"/>
      <c r="G862" s="691"/>
      <c r="H862" s="691"/>
      <c r="I862" s="691"/>
      <c r="J862" s="691"/>
      <c r="K862" s="691"/>
      <c r="L862" s="691"/>
    </row>
    <row r="863" spans="1:12" x14ac:dyDescent="0.25">
      <c r="A863" s="691"/>
      <c r="B863" s="691"/>
      <c r="C863" s="691"/>
      <c r="D863" s="691"/>
      <c r="E863" s="691"/>
      <c r="F863" s="691"/>
      <c r="G863" s="691"/>
      <c r="H863" s="691"/>
      <c r="I863" s="691"/>
      <c r="J863" s="691"/>
      <c r="K863" s="691"/>
      <c r="L863" s="691"/>
    </row>
    <row r="864" spans="1:12" x14ac:dyDescent="0.25">
      <c r="A864" s="691"/>
      <c r="B864" s="691"/>
      <c r="C864" s="691"/>
      <c r="D864" s="691"/>
      <c r="E864" s="691"/>
      <c r="F864" s="691"/>
      <c r="G864" s="691"/>
      <c r="H864" s="691"/>
      <c r="I864" s="691"/>
      <c r="J864" s="691"/>
      <c r="K864" s="691"/>
      <c r="L864" s="691"/>
    </row>
    <row r="865" spans="1:12" x14ac:dyDescent="0.25">
      <c r="A865" s="691"/>
      <c r="B865" s="691"/>
      <c r="C865" s="691"/>
      <c r="D865" s="691"/>
      <c r="E865" s="691"/>
      <c r="F865" s="691"/>
      <c r="G865" s="691"/>
      <c r="H865" s="691"/>
      <c r="I865" s="691"/>
      <c r="J865" s="691"/>
      <c r="K865" s="691"/>
      <c r="L865" s="691"/>
    </row>
    <row r="866" spans="1:12" x14ac:dyDescent="0.25">
      <c r="A866" s="691"/>
      <c r="B866" s="691"/>
      <c r="C866" s="691"/>
      <c r="D866" s="691"/>
      <c r="E866" s="691"/>
      <c r="F866" s="691"/>
      <c r="G866" s="691"/>
      <c r="H866" s="691"/>
      <c r="I866" s="691"/>
      <c r="J866" s="691"/>
      <c r="K866" s="691"/>
      <c r="L866" s="691"/>
    </row>
    <row r="867" spans="1:12" x14ac:dyDescent="0.25">
      <c r="A867" s="691"/>
      <c r="B867" s="691"/>
      <c r="C867" s="691"/>
      <c r="D867" s="691"/>
      <c r="E867" s="691"/>
      <c r="F867" s="691"/>
      <c r="G867" s="691"/>
      <c r="H867" s="691"/>
      <c r="I867" s="691"/>
      <c r="J867" s="691"/>
      <c r="K867" s="691"/>
      <c r="L867" s="691"/>
    </row>
    <row r="868" spans="1:12" x14ac:dyDescent="0.25">
      <c r="A868" s="691"/>
      <c r="B868" s="691"/>
      <c r="C868" s="691"/>
      <c r="D868" s="691"/>
      <c r="E868" s="691"/>
      <c r="F868" s="691"/>
      <c r="G868" s="691"/>
      <c r="H868" s="691"/>
      <c r="I868" s="691"/>
      <c r="J868" s="691"/>
      <c r="K868" s="691"/>
      <c r="L868" s="691"/>
    </row>
    <row r="869" spans="1:12" x14ac:dyDescent="0.25">
      <c r="A869" s="691"/>
      <c r="B869" s="691"/>
      <c r="C869" s="691"/>
      <c r="D869" s="691"/>
      <c r="E869" s="691"/>
      <c r="F869" s="691"/>
      <c r="G869" s="691"/>
      <c r="H869" s="691"/>
      <c r="I869" s="691"/>
      <c r="J869" s="691"/>
      <c r="K869" s="691"/>
      <c r="L869" s="691"/>
    </row>
    <row r="870" spans="1:12" x14ac:dyDescent="0.25">
      <c r="A870" s="691"/>
      <c r="B870" s="691"/>
      <c r="C870" s="691"/>
      <c r="D870" s="691"/>
      <c r="E870" s="691"/>
      <c r="F870" s="691"/>
      <c r="G870" s="691"/>
      <c r="H870" s="691"/>
      <c r="I870" s="691"/>
      <c r="J870" s="691"/>
      <c r="K870" s="691"/>
      <c r="L870" s="691"/>
    </row>
    <row r="871" spans="1:12" x14ac:dyDescent="0.25">
      <c r="A871" s="691"/>
      <c r="B871" s="691"/>
      <c r="C871" s="691"/>
      <c r="D871" s="691"/>
      <c r="E871" s="691"/>
      <c r="F871" s="691"/>
      <c r="G871" s="691"/>
      <c r="H871" s="691"/>
      <c r="I871" s="691"/>
      <c r="J871" s="691"/>
      <c r="K871" s="691"/>
      <c r="L871" s="691"/>
    </row>
    <row r="872" spans="1:12" x14ac:dyDescent="0.25">
      <c r="A872" s="691"/>
      <c r="B872" s="691"/>
      <c r="C872" s="691"/>
      <c r="D872" s="691"/>
      <c r="E872" s="691"/>
      <c r="F872" s="691"/>
      <c r="G872" s="691"/>
      <c r="H872" s="691"/>
      <c r="I872" s="691"/>
      <c r="J872" s="691"/>
      <c r="K872" s="691"/>
      <c r="L872" s="691"/>
    </row>
    <row r="873" spans="1:12" x14ac:dyDescent="0.25">
      <c r="A873" s="691"/>
      <c r="B873" s="691"/>
      <c r="C873" s="691"/>
      <c r="D873" s="691"/>
      <c r="E873" s="691"/>
      <c r="F873" s="691"/>
      <c r="G873" s="691"/>
      <c r="H873" s="691"/>
      <c r="I873" s="691"/>
      <c r="J873" s="691"/>
      <c r="K873" s="691"/>
      <c r="L873" s="691"/>
    </row>
    <row r="874" spans="1:12" x14ac:dyDescent="0.25">
      <c r="A874" s="691"/>
      <c r="B874" s="691"/>
      <c r="C874" s="691"/>
      <c r="D874" s="691"/>
      <c r="E874" s="691"/>
      <c r="F874" s="691"/>
      <c r="G874" s="691"/>
      <c r="H874" s="691"/>
      <c r="I874" s="691"/>
      <c r="J874" s="691"/>
      <c r="K874" s="691"/>
      <c r="L874" s="691"/>
    </row>
    <row r="875" spans="1:12" x14ac:dyDescent="0.25">
      <c r="A875" s="691"/>
      <c r="B875" s="691"/>
      <c r="C875" s="691"/>
      <c r="D875" s="691"/>
      <c r="E875" s="691"/>
      <c r="F875" s="691"/>
      <c r="G875" s="691"/>
      <c r="H875" s="691"/>
      <c r="I875" s="691"/>
      <c r="J875" s="691"/>
      <c r="K875" s="691"/>
      <c r="L875" s="691"/>
    </row>
    <row r="876" spans="1:12" x14ac:dyDescent="0.25">
      <c r="A876" s="691"/>
      <c r="B876" s="691"/>
      <c r="C876" s="691"/>
      <c r="D876" s="691"/>
      <c r="E876" s="691"/>
      <c r="F876" s="691"/>
      <c r="G876" s="691"/>
      <c r="H876" s="691"/>
      <c r="I876" s="691"/>
      <c r="J876" s="691"/>
      <c r="K876" s="691"/>
      <c r="L876" s="691"/>
    </row>
    <row r="877" spans="1:12" x14ac:dyDescent="0.25">
      <c r="A877" s="691"/>
      <c r="B877" s="691"/>
      <c r="C877" s="691"/>
      <c r="D877" s="691"/>
      <c r="E877" s="691"/>
      <c r="F877" s="691"/>
      <c r="G877" s="691"/>
      <c r="H877" s="691"/>
      <c r="I877" s="691"/>
      <c r="J877" s="691"/>
      <c r="K877" s="691"/>
      <c r="L877" s="691"/>
    </row>
    <row r="878" spans="1:12" x14ac:dyDescent="0.25">
      <c r="A878" s="691"/>
      <c r="B878" s="691"/>
      <c r="C878" s="691"/>
      <c r="D878" s="691"/>
      <c r="E878" s="691"/>
      <c r="F878" s="691"/>
      <c r="G878" s="691"/>
      <c r="H878" s="691"/>
      <c r="I878" s="691"/>
      <c r="J878" s="691"/>
      <c r="K878" s="691"/>
      <c r="L878" s="691"/>
    </row>
    <row r="879" spans="1:12" x14ac:dyDescent="0.25">
      <c r="A879" s="691"/>
      <c r="B879" s="691"/>
      <c r="C879" s="691"/>
      <c r="D879" s="691"/>
      <c r="E879" s="691"/>
      <c r="F879" s="691"/>
      <c r="G879" s="691"/>
      <c r="H879" s="691"/>
      <c r="I879" s="691"/>
      <c r="J879" s="691"/>
      <c r="K879" s="691"/>
      <c r="L879" s="691"/>
    </row>
    <row r="880" spans="1:12" x14ac:dyDescent="0.25">
      <c r="A880" s="691"/>
      <c r="B880" s="691"/>
      <c r="C880" s="691"/>
      <c r="D880" s="691"/>
      <c r="E880" s="691"/>
      <c r="F880" s="691"/>
      <c r="G880" s="691"/>
      <c r="H880" s="691"/>
      <c r="I880" s="691"/>
      <c r="J880" s="691"/>
      <c r="K880" s="691"/>
      <c r="L880" s="691"/>
    </row>
    <row r="881" spans="1:12" x14ac:dyDescent="0.25">
      <c r="A881" s="691"/>
      <c r="B881" s="691"/>
      <c r="C881" s="691"/>
      <c r="D881" s="691"/>
      <c r="E881" s="691"/>
      <c r="F881" s="691"/>
      <c r="G881" s="691"/>
      <c r="H881" s="691"/>
      <c r="I881" s="691"/>
      <c r="J881" s="691"/>
      <c r="K881" s="691"/>
      <c r="L881" s="691"/>
    </row>
    <row r="882" spans="1:12" x14ac:dyDescent="0.25">
      <c r="A882" s="691"/>
      <c r="B882" s="691"/>
      <c r="C882" s="691"/>
      <c r="D882" s="691"/>
      <c r="E882" s="691"/>
      <c r="F882" s="691"/>
      <c r="G882" s="691"/>
      <c r="H882" s="691"/>
      <c r="I882" s="691"/>
      <c r="J882" s="691"/>
      <c r="K882" s="691"/>
      <c r="L882" s="691"/>
    </row>
    <row r="883" spans="1:12" x14ac:dyDescent="0.25">
      <c r="A883" s="691"/>
      <c r="B883" s="691"/>
      <c r="C883" s="691"/>
      <c r="D883" s="691"/>
      <c r="E883" s="691"/>
      <c r="F883" s="691"/>
      <c r="G883" s="691"/>
      <c r="H883" s="691"/>
      <c r="I883" s="691"/>
      <c r="J883" s="691"/>
      <c r="K883" s="691"/>
      <c r="L883" s="691"/>
    </row>
    <row r="884" spans="1:12" x14ac:dyDescent="0.25">
      <c r="A884" s="691"/>
      <c r="B884" s="691"/>
      <c r="C884" s="691"/>
      <c r="D884" s="691"/>
      <c r="E884" s="691"/>
      <c r="F884" s="691"/>
      <c r="G884" s="691"/>
      <c r="H884" s="691"/>
      <c r="I884" s="691"/>
      <c r="J884" s="691"/>
      <c r="K884" s="691"/>
      <c r="L884" s="691"/>
    </row>
    <row r="885" spans="1:12" x14ac:dyDescent="0.25">
      <c r="A885" s="691"/>
      <c r="B885" s="691"/>
      <c r="C885" s="691"/>
      <c r="D885" s="691"/>
      <c r="E885" s="691"/>
      <c r="F885" s="691"/>
      <c r="G885" s="691"/>
      <c r="H885" s="691"/>
      <c r="I885" s="691"/>
      <c r="J885" s="691"/>
      <c r="K885" s="691"/>
      <c r="L885" s="691"/>
    </row>
    <row r="886" spans="1:12" x14ac:dyDescent="0.25">
      <c r="A886" s="691"/>
      <c r="B886" s="691"/>
      <c r="C886" s="691"/>
      <c r="D886" s="691"/>
      <c r="E886" s="691"/>
      <c r="F886" s="691"/>
      <c r="G886" s="691"/>
      <c r="H886" s="691"/>
      <c r="I886" s="691"/>
      <c r="J886" s="691"/>
      <c r="K886" s="691"/>
      <c r="L886" s="691"/>
    </row>
    <row r="887" spans="1:12" x14ac:dyDescent="0.25">
      <c r="A887" s="691"/>
      <c r="B887" s="691"/>
      <c r="C887" s="691"/>
      <c r="D887" s="691"/>
      <c r="E887" s="691"/>
      <c r="F887" s="691"/>
      <c r="G887" s="691"/>
      <c r="H887" s="691"/>
      <c r="I887" s="691"/>
      <c r="J887" s="691"/>
      <c r="K887" s="691"/>
      <c r="L887" s="691"/>
    </row>
    <row r="888" spans="1:12" x14ac:dyDescent="0.25">
      <c r="A888" s="691"/>
      <c r="B888" s="691"/>
      <c r="C888" s="691"/>
      <c r="D888" s="691"/>
      <c r="E888" s="691"/>
      <c r="F888" s="691"/>
      <c r="G888" s="691"/>
      <c r="H888" s="691"/>
      <c r="I888" s="691"/>
      <c r="J888" s="691"/>
      <c r="K888" s="691"/>
      <c r="L888" s="691"/>
    </row>
    <row r="889" spans="1:12" x14ac:dyDescent="0.25">
      <c r="A889" s="691"/>
      <c r="B889" s="691"/>
      <c r="C889" s="691"/>
      <c r="D889" s="691"/>
      <c r="E889" s="691"/>
      <c r="F889" s="691"/>
      <c r="G889" s="691"/>
      <c r="H889" s="691"/>
      <c r="I889" s="691"/>
      <c r="J889" s="691"/>
      <c r="K889" s="691"/>
      <c r="L889" s="691"/>
    </row>
    <row r="890" spans="1:12" x14ac:dyDescent="0.25">
      <c r="A890" s="691"/>
      <c r="B890" s="691"/>
      <c r="C890" s="691"/>
      <c r="D890" s="691"/>
      <c r="E890" s="691"/>
      <c r="F890" s="691"/>
      <c r="G890" s="691"/>
      <c r="H890" s="691"/>
      <c r="I890" s="691"/>
      <c r="J890" s="691"/>
      <c r="K890" s="691"/>
      <c r="L890" s="691"/>
    </row>
    <row r="891" spans="1:12" x14ac:dyDescent="0.25">
      <c r="A891" s="691"/>
      <c r="B891" s="691"/>
      <c r="C891" s="691"/>
      <c r="D891" s="691"/>
      <c r="E891" s="691"/>
      <c r="F891" s="691"/>
      <c r="G891" s="691"/>
      <c r="H891" s="691"/>
      <c r="I891" s="691"/>
      <c r="J891" s="691"/>
      <c r="K891" s="691"/>
      <c r="L891" s="691"/>
    </row>
    <row r="892" spans="1:12" x14ac:dyDescent="0.25">
      <c r="A892" s="691"/>
      <c r="B892" s="691"/>
      <c r="C892" s="691"/>
      <c r="D892" s="691"/>
      <c r="E892" s="691"/>
      <c r="F892" s="691"/>
      <c r="G892" s="691"/>
      <c r="H892" s="691"/>
      <c r="I892" s="691"/>
      <c r="J892" s="691"/>
      <c r="K892" s="691"/>
      <c r="L892" s="691"/>
    </row>
    <row r="893" spans="1:12" x14ac:dyDescent="0.25">
      <c r="A893" s="691"/>
      <c r="B893" s="691"/>
      <c r="C893" s="691"/>
      <c r="D893" s="691"/>
      <c r="E893" s="691"/>
      <c r="F893" s="691"/>
      <c r="G893" s="691"/>
      <c r="H893" s="691"/>
      <c r="I893" s="691"/>
      <c r="J893" s="691"/>
      <c r="K893" s="691"/>
      <c r="L893" s="691"/>
    </row>
    <row r="894" spans="1:12" x14ac:dyDescent="0.25">
      <c r="A894" s="691"/>
      <c r="B894" s="691"/>
      <c r="C894" s="691"/>
      <c r="D894" s="691"/>
      <c r="E894" s="691"/>
      <c r="F894" s="691"/>
      <c r="G894" s="691"/>
      <c r="H894" s="691"/>
      <c r="I894" s="691"/>
      <c r="J894" s="691"/>
      <c r="K894" s="691"/>
      <c r="L894" s="691"/>
    </row>
    <row r="895" spans="1:12" x14ac:dyDescent="0.25">
      <c r="A895" s="691"/>
      <c r="B895" s="691"/>
      <c r="C895" s="691"/>
      <c r="D895" s="691"/>
      <c r="E895" s="691"/>
      <c r="F895" s="691"/>
      <c r="G895" s="691"/>
      <c r="H895" s="691"/>
      <c r="I895" s="691"/>
      <c r="J895" s="691"/>
      <c r="K895" s="691"/>
      <c r="L895" s="691"/>
    </row>
    <row r="896" spans="1:12" x14ac:dyDescent="0.25">
      <c r="A896" s="691"/>
      <c r="B896" s="691"/>
      <c r="C896" s="691"/>
      <c r="D896" s="691"/>
      <c r="E896" s="691"/>
      <c r="F896" s="691"/>
      <c r="G896" s="691"/>
      <c r="H896" s="691"/>
      <c r="I896" s="691"/>
      <c r="J896" s="691"/>
      <c r="K896" s="691"/>
      <c r="L896" s="691"/>
    </row>
    <row r="897" spans="1:12" x14ac:dyDescent="0.25">
      <c r="A897" s="691"/>
      <c r="B897" s="691"/>
      <c r="C897" s="691"/>
      <c r="D897" s="691"/>
      <c r="E897" s="691"/>
      <c r="F897" s="691"/>
      <c r="G897" s="691"/>
      <c r="H897" s="691"/>
      <c r="I897" s="691"/>
      <c r="J897" s="691"/>
      <c r="K897" s="691"/>
      <c r="L897" s="691"/>
    </row>
    <row r="898" spans="1:12" x14ac:dyDescent="0.25">
      <c r="A898" s="691"/>
      <c r="B898" s="691"/>
      <c r="C898" s="691"/>
      <c r="D898" s="691"/>
      <c r="E898" s="691"/>
      <c r="F898" s="691"/>
      <c r="G898" s="691"/>
      <c r="H898" s="691"/>
      <c r="I898" s="691"/>
      <c r="J898" s="691"/>
      <c r="K898" s="691"/>
      <c r="L898" s="691"/>
    </row>
    <row r="899" spans="1:12" x14ac:dyDescent="0.25">
      <c r="A899" s="691"/>
      <c r="B899" s="691"/>
      <c r="C899" s="691"/>
      <c r="D899" s="691"/>
      <c r="E899" s="691"/>
      <c r="F899" s="691"/>
      <c r="G899" s="691"/>
      <c r="H899" s="691"/>
      <c r="I899" s="691"/>
      <c r="J899" s="691"/>
      <c r="K899" s="691"/>
      <c r="L899" s="691"/>
    </row>
    <row r="900" spans="1:12" x14ac:dyDescent="0.25">
      <c r="A900" s="691"/>
      <c r="B900" s="691"/>
      <c r="C900" s="691"/>
      <c r="D900" s="691"/>
      <c r="E900" s="691"/>
      <c r="F900" s="691"/>
      <c r="G900" s="691"/>
      <c r="H900" s="691"/>
      <c r="I900" s="691"/>
      <c r="J900" s="691"/>
      <c r="K900" s="691"/>
      <c r="L900" s="691"/>
    </row>
    <row r="901" spans="1:12" x14ac:dyDescent="0.25">
      <c r="A901" s="691"/>
      <c r="B901" s="691"/>
      <c r="C901" s="691"/>
      <c r="D901" s="691"/>
      <c r="E901" s="691"/>
      <c r="F901" s="691"/>
      <c r="G901" s="691"/>
      <c r="H901" s="691"/>
      <c r="I901" s="691"/>
      <c r="J901" s="691"/>
      <c r="K901" s="691"/>
      <c r="L901" s="691"/>
    </row>
    <row r="902" spans="1:12" x14ac:dyDescent="0.25">
      <c r="A902" s="691"/>
      <c r="B902" s="691"/>
      <c r="C902" s="691"/>
      <c r="D902" s="691"/>
      <c r="E902" s="691"/>
      <c r="F902" s="691"/>
      <c r="G902" s="691"/>
      <c r="H902" s="691"/>
      <c r="I902" s="691"/>
      <c r="J902" s="691"/>
      <c r="K902" s="691"/>
      <c r="L902" s="691"/>
    </row>
    <row r="903" spans="1:12" x14ac:dyDescent="0.25">
      <c r="A903" s="691"/>
      <c r="B903" s="691"/>
      <c r="C903" s="691"/>
      <c r="D903" s="691"/>
      <c r="E903" s="691"/>
      <c r="F903" s="691"/>
      <c r="G903" s="691"/>
      <c r="H903" s="691"/>
      <c r="I903" s="691"/>
      <c r="J903" s="691"/>
      <c r="K903" s="691"/>
      <c r="L903" s="691"/>
    </row>
    <row r="904" spans="1:12" x14ac:dyDescent="0.25">
      <c r="A904" s="691"/>
      <c r="B904" s="691"/>
      <c r="C904" s="691"/>
      <c r="D904" s="691"/>
      <c r="E904" s="691"/>
      <c r="F904" s="691"/>
      <c r="G904" s="691"/>
      <c r="H904" s="691"/>
      <c r="I904" s="691"/>
      <c r="J904" s="691"/>
      <c r="K904" s="691"/>
      <c r="L904" s="691"/>
    </row>
    <row r="905" spans="1:12" x14ac:dyDescent="0.25">
      <c r="A905" s="691"/>
      <c r="B905" s="691"/>
      <c r="C905" s="691"/>
      <c r="D905" s="691"/>
      <c r="E905" s="691"/>
      <c r="F905" s="691"/>
      <c r="G905" s="691"/>
      <c r="H905" s="691"/>
      <c r="I905" s="691"/>
      <c r="J905" s="691"/>
      <c r="K905" s="691"/>
      <c r="L905" s="691"/>
    </row>
    <row r="906" spans="1:12" x14ac:dyDescent="0.25">
      <c r="A906" s="691"/>
      <c r="B906" s="691"/>
      <c r="C906" s="691"/>
      <c r="D906" s="691"/>
      <c r="E906" s="691"/>
      <c r="F906" s="691"/>
      <c r="G906" s="691"/>
      <c r="H906" s="691"/>
      <c r="I906" s="691"/>
      <c r="J906" s="691"/>
      <c r="K906" s="691"/>
      <c r="L906" s="691"/>
    </row>
    <row r="907" spans="1:12" x14ac:dyDescent="0.25">
      <c r="A907" s="691"/>
      <c r="B907" s="691"/>
      <c r="C907" s="691"/>
      <c r="D907" s="691"/>
      <c r="E907" s="691"/>
      <c r="F907" s="691"/>
      <c r="G907" s="691"/>
      <c r="H907" s="691"/>
      <c r="I907" s="691"/>
      <c r="J907" s="691"/>
      <c r="K907" s="691"/>
      <c r="L907" s="691"/>
    </row>
    <row r="908" spans="1:12" x14ac:dyDescent="0.25">
      <c r="A908" s="691"/>
      <c r="B908" s="691"/>
      <c r="C908" s="691"/>
      <c r="D908" s="691"/>
      <c r="E908" s="691"/>
      <c r="F908" s="691"/>
      <c r="G908" s="691"/>
      <c r="H908" s="691"/>
      <c r="I908" s="691"/>
      <c r="J908" s="691"/>
      <c r="K908" s="691"/>
      <c r="L908" s="691"/>
    </row>
    <row r="909" spans="1:12" x14ac:dyDescent="0.25">
      <c r="A909" s="691"/>
      <c r="B909" s="691"/>
      <c r="C909" s="691"/>
      <c r="D909" s="691"/>
      <c r="E909" s="691"/>
      <c r="F909" s="691"/>
      <c r="G909" s="691"/>
      <c r="H909" s="691"/>
      <c r="I909" s="691"/>
      <c r="J909" s="691"/>
      <c r="K909" s="691"/>
      <c r="L909" s="691"/>
    </row>
    <row r="910" spans="1:12" x14ac:dyDescent="0.25">
      <c r="A910" s="691"/>
      <c r="B910" s="691"/>
      <c r="C910" s="691"/>
      <c r="D910" s="691"/>
      <c r="E910" s="691"/>
      <c r="F910" s="691"/>
      <c r="G910" s="691"/>
      <c r="H910" s="691"/>
      <c r="I910" s="691"/>
      <c r="J910" s="691"/>
      <c r="K910" s="691"/>
      <c r="L910" s="691"/>
    </row>
    <row r="911" spans="1:12" x14ac:dyDescent="0.25">
      <c r="A911" s="691"/>
      <c r="B911" s="691"/>
      <c r="C911" s="691"/>
      <c r="D911" s="691"/>
      <c r="E911" s="691"/>
      <c r="F911" s="691"/>
      <c r="G911" s="691"/>
      <c r="H911" s="691"/>
      <c r="I911" s="691"/>
      <c r="J911" s="691"/>
      <c r="K911" s="691"/>
      <c r="L911" s="691"/>
    </row>
    <row r="912" spans="1:12" x14ac:dyDescent="0.25">
      <c r="A912" s="691"/>
      <c r="B912" s="691"/>
      <c r="C912" s="691"/>
      <c r="D912" s="691"/>
      <c r="E912" s="691"/>
      <c r="F912" s="691"/>
      <c r="G912" s="691"/>
      <c r="H912" s="691"/>
      <c r="I912" s="691"/>
      <c r="J912" s="691"/>
      <c r="K912" s="691"/>
      <c r="L912" s="691"/>
    </row>
    <row r="913" spans="1:12" x14ac:dyDescent="0.25">
      <c r="A913" s="691"/>
      <c r="B913" s="691"/>
      <c r="C913" s="691"/>
      <c r="D913" s="691"/>
      <c r="E913" s="691"/>
      <c r="F913" s="691"/>
      <c r="G913" s="691"/>
      <c r="H913" s="691"/>
      <c r="I913" s="691"/>
      <c r="J913" s="691"/>
      <c r="K913" s="691"/>
      <c r="L913" s="691"/>
    </row>
    <row r="914" spans="1:12" x14ac:dyDescent="0.25">
      <c r="A914" s="691"/>
      <c r="B914" s="691"/>
      <c r="C914" s="691"/>
      <c r="D914" s="691"/>
      <c r="E914" s="691"/>
      <c r="F914" s="691"/>
      <c r="G914" s="691"/>
      <c r="H914" s="691"/>
      <c r="I914" s="691"/>
      <c r="J914" s="691"/>
      <c r="K914" s="691"/>
      <c r="L914" s="691"/>
    </row>
    <row r="915" spans="1:12" x14ac:dyDescent="0.25">
      <c r="A915" s="691"/>
      <c r="B915" s="691"/>
      <c r="C915" s="691"/>
      <c r="D915" s="691"/>
      <c r="E915" s="691"/>
      <c r="F915" s="691"/>
      <c r="G915" s="691"/>
      <c r="H915" s="691"/>
      <c r="I915" s="691"/>
      <c r="J915" s="691"/>
      <c r="K915" s="691"/>
      <c r="L915" s="691"/>
    </row>
    <row r="916" spans="1:12" x14ac:dyDescent="0.25">
      <c r="A916" s="691"/>
      <c r="B916" s="691"/>
      <c r="C916" s="691"/>
      <c r="D916" s="691"/>
      <c r="E916" s="691"/>
      <c r="F916" s="691"/>
      <c r="G916" s="691"/>
      <c r="H916" s="691"/>
      <c r="I916" s="691"/>
      <c r="J916" s="691"/>
      <c r="K916" s="691"/>
      <c r="L916" s="691"/>
    </row>
    <row r="917" spans="1:12" x14ac:dyDescent="0.25">
      <c r="A917" s="691"/>
      <c r="B917" s="691"/>
      <c r="C917" s="691"/>
      <c r="D917" s="691"/>
      <c r="E917" s="691"/>
      <c r="F917" s="691"/>
      <c r="G917" s="691"/>
      <c r="H917" s="691"/>
      <c r="I917" s="691"/>
      <c r="J917" s="691"/>
      <c r="K917" s="691"/>
      <c r="L917" s="691"/>
    </row>
    <row r="918" spans="1:12" x14ac:dyDescent="0.25">
      <c r="A918" s="691"/>
      <c r="B918" s="691"/>
      <c r="C918" s="691"/>
      <c r="D918" s="691"/>
      <c r="E918" s="691"/>
      <c r="F918" s="691"/>
      <c r="G918" s="691"/>
      <c r="H918" s="691"/>
      <c r="I918" s="691"/>
      <c r="J918" s="691"/>
      <c r="K918" s="691"/>
      <c r="L918" s="691"/>
    </row>
    <row r="919" spans="1:12" x14ac:dyDescent="0.25">
      <c r="A919" s="691"/>
      <c r="B919" s="691"/>
      <c r="C919" s="691"/>
      <c r="D919" s="691"/>
      <c r="E919" s="691"/>
      <c r="F919" s="691"/>
      <c r="G919" s="691"/>
      <c r="H919" s="691"/>
      <c r="I919" s="691"/>
      <c r="J919" s="691"/>
      <c r="K919" s="691"/>
      <c r="L919" s="691"/>
    </row>
    <row r="920" spans="1:12" x14ac:dyDescent="0.25">
      <c r="A920" s="691"/>
      <c r="B920" s="691"/>
      <c r="C920" s="691"/>
      <c r="D920" s="691"/>
      <c r="E920" s="691"/>
      <c r="F920" s="691"/>
      <c r="G920" s="691"/>
      <c r="H920" s="691"/>
      <c r="I920" s="691"/>
      <c r="J920" s="691"/>
      <c r="K920" s="691"/>
      <c r="L920" s="691"/>
    </row>
    <row r="921" spans="1:12" x14ac:dyDescent="0.25">
      <c r="A921" s="691"/>
      <c r="B921" s="691"/>
      <c r="C921" s="691"/>
      <c r="D921" s="691"/>
      <c r="E921" s="691"/>
      <c r="F921" s="691"/>
      <c r="G921" s="691"/>
      <c r="H921" s="691"/>
      <c r="I921" s="691"/>
      <c r="J921" s="691"/>
      <c r="K921" s="691"/>
      <c r="L921" s="691"/>
    </row>
    <row r="922" spans="1:12" x14ac:dyDescent="0.25">
      <c r="A922" s="691"/>
      <c r="B922" s="691"/>
      <c r="C922" s="691"/>
      <c r="D922" s="691"/>
      <c r="E922" s="691"/>
      <c r="F922" s="691"/>
      <c r="G922" s="691"/>
      <c r="H922" s="691"/>
      <c r="I922" s="691"/>
      <c r="J922" s="691"/>
      <c r="K922" s="691"/>
      <c r="L922" s="691"/>
    </row>
    <row r="923" spans="1:12" x14ac:dyDescent="0.25">
      <c r="A923" s="691"/>
      <c r="B923" s="691"/>
      <c r="C923" s="691"/>
      <c r="D923" s="691"/>
      <c r="E923" s="691"/>
      <c r="F923" s="691"/>
      <c r="G923" s="691"/>
      <c r="H923" s="691"/>
      <c r="I923" s="691"/>
      <c r="J923" s="691"/>
      <c r="K923" s="691"/>
      <c r="L923" s="691"/>
    </row>
    <row r="924" spans="1:12" x14ac:dyDescent="0.25">
      <c r="A924" s="691"/>
      <c r="B924" s="691"/>
      <c r="C924" s="691"/>
      <c r="D924" s="691"/>
      <c r="E924" s="691"/>
      <c r="F924" s="691"/>
      <c r="G924" s="691"/>
      <c r="H924" s="691"/>
      <c r="I924" s="691"/>
      <c r="J924" s="691"/>
      <c r="K924" s="691"/>
      <c r="L924" s="691"/>
    </row>
    <row r="925" spans="1:12" x14ac:dyDescent="0.25">
      <c r="A925" s="691"/>
      <c r="B925" s="691"/>
      <c r="C925" s="691"/>
      <c r="D925" s="691"/>
      <c r="E925" s="691"/>
      <c r="F925" s="691"/>
      <c r="G925" s="691"/>
      <c r="H925" s="691"/>
      <c r="I925" s="691"/>
      <c r="J925" s="691"/>
      <c r="K925" s="691"/>
      <c r="L925" s="691"/>
    </row>
    <row r="926" spans="1:12" x14ac:dyDescent="0.25">
      <c r="A926" s="691"/>
      <c r="B926" s="691"/>
      <c r="C926" s="691"/>
      <c r="D926" s="691"/>
      <c r="E926" s="691"/>
      <c r="F926" s="691"/>
      <c r="G926" s="691"/>
      <c r="H926" s="691"/>
      <c r="I926" s="691"/>
      <c r="J926" s="691"/>
      <c r="K926" s="691"/>
      <c r="L926" s="691"/>
    </row>
    <row r="927" spans="1:12" x14ac:dyDescent="0.25">
      <c r="A927" s="691"/>
      <c r="B927" s="691"/>
      <c r="C927" s="691"/>
      <c r="D927" s="691"/>
      <c r="E927" s="691"/>
      <c r="F927" s="691"/>
      <c r="G927" s="691"/>
      <c r="H927" s="691"/>
      <c r="I927" s="691"/>
      <c r="J927" s="691"/>
      <c r="K927" s="691"/>
      <c r="L927" s="691"/>
    </row>
    <row r="928" spans="1:12" x14ac:dyDescent="0.25">
      <c r="A928" s="691"/>
      <c r="B928" s="691"/>
      <c r="C928" s="691"/>
      <c r="D928" s="691"/>
      <c r="E928" s="691"/>
      <c r="F928" s="691"/>
      <c r="G928" s="691"/>
      <c r="H928" s="691"/>
      <c r="I928" s="691"/>
      <c r="J928" s="691"/>
      <c r="K928" s="691"/>
      <c r="L928" s="691"/>
    </row>
    <row r="929" spans="1:12" x14ac:dyDescent="0.25">
      <c r="A929" s="691"/>
      <c r="B929" s="691"/>
      <c r="C929" s="691"/>
      <c r="D929" s="691"/>
      <c r="E929" s="691"/>
      <c r="F929" s="691"/>
      <c r="G929" s="691"/>
      <c r="H929" s="691"/>
      <c r="I929" s="691"/>
      <c r="J929" s="691"/>
      <c r="K929" s="691"/>
      <c r="L929" s="691"/>
    </row>
    <row r="930" spans="1:12" x14ac:dyDescent="0.25">
      <c r="A930" s="691"/>
      <c r="B930" s="691"/>
      <c r="C930" s="691"/>
      <c r="D930" s="691"/>
      <c r="E930" s="691"/>
      <c r="F930" s="691"/>
      <c r="G930" s="691"/>
      <c r="H930" s="691"/>
      <c r="I930" s="691"/>
      <c r="J930" s="691"/>
      <c r="K930" s="691"/>
      <c r="L930" s="691"/>
    </row>
    <row r="931" spans="1:12" x14ac:dyDescent="0.25">
      <c r="A931" s="691"/>
      <c r="B931" s="691"/>
      <c r="C931" s="691"/>
      <c r="D931" s="691"/>
      <c r="E931" s="691"/>
      <c r="F931" s="691"/>
      <c r="G931" s="691"/>
      <c r="H931" s="691"/>
      <c r="I931" s="691"/>
      <c r="J931" s="691"/>
      <c r="K931" s="691"/>
      <c r="L931" s="691"/>
    </row>
    <row r="932" spans="1:12" x14ac:dyDescent="0.25">
      <c r="A932" s="691"/>
      <c r="B932" s="691"/>
      <c r="C932" s="691"/>
      <c r="D932" s="691"/>
      <c r="E932" s="691"/>
      <c r="F932" s="691"/>
      <c r="G932" s="691"/>
      <c r="H932" s="691"/>
      <c r="I932" s="691"/>
      <c r="J932" s="691"/>
      <c r="K932" s="691"/>
      <c r="L932" s="691"/>
    </row>
    <row r="933" spans="1:12" x14ac:dyDescent="0.25">
      <c r="A933" s="691"/>
      <c r="B933" s="691"/>
      <c r="C933" s="691"/>
      <c r="D933" s="691"/>
      <c r="E933" s="691"/>
      <c r="F933" s="691"/>
      <c r="G933" s="691"/>
      <c r="H933" s="691"/>
      <c r="I933" s="691"/>
      <c r="J933" s="691"/>
      <c r="K933" s="691"/>
      <c r="L933" s="691"/>
    </row>
    <row r="934" spans="1:12" x14ac:dyDescent="0.25">
      <c r="A934" s="691"/>
      <c r="B934" s="691"/>
      <c r="C934" s="691"/>
      <c r="D934" s="691"/>
      <c r="E934" s="691"/>
      <c r="F934" s="691"/>
      <c r="G934" s="691"/>
      <c r="H934" s="691"/>
      <c r="I934" s="691"/>
      <c r="J934" s="691"/>
      <c r="K934" s="691"/>
      <c r="L934" s="691"/>
    </row>
    <row r="935" spans="1:12" x14ac:dyDescent="0.25">
      <c r="A935" s="691"/>
      <c r="B935" s="691"/>
      <c r="C935" s="691"/>
      <c r="D935" s="691"/>
      <c r="E935" s="691"/>
      <c r="F935" s="691"/>
      <c r="G935" s="691"/>
      <c r="H935" s="691"/>
      <c r="I935" s="691"/>
      <c r="J935" s="691"/>
      <c r="K935" s="691"/>
      <c r="L935" s="691"/>
    </row>
    <row r="936" spans="1:12" x14ac:dyDescent="0.25">
      <c r="A936" s="691"/>
      <c r="B936" s="691"/>
      <c r="C936" s="691"/>
      <c r="D936" s="691"/>
      <c r="E936" s="691"/>
      <c r="F936" s="691"/>
      <c r="G936" s="691"/>
      <c r="H936" s="691"/>
      <c r="I936" s="691"/>
      <c r="J936" s="691"/>
      <c r="K936" s="691"/>
      <c r="L936" s="691"/>
    </row>
    <row r="937" spans="1:12" x14ac:dyDescent="0.25">
      <c r="A937" s="691"/>
      <c r="B937" s="691"/>
      <c r="C937" s="691"/>
      <c r="D937" s="691"/>
      <c r="E937" s="691"/>
      <c r="F937" s="691"/>
      <c r="G937" s="691"/>
      <c r="H937" s="691"/>
      <c r="I937" s="691"/>
      <c r="J937" s="691"/>
      <c r="K937" s="691"/>
      <c r="L937" s="691"/>
    </row>
    <row r="938" spans="1:12" x14ac:dyDescent="0.25">
      <c r="A938" s="691"/>
      <c r="B938" s="691"/>
      <c r="C938" s="691"/>
      <c r="D938" s="691"/>
      <c r="E938" s="691"/>
      <c r="F938" s="691"/>
      <c r="G938" s="691"/>
      <c r="H938" s="691"/>
      <c r="I938" s="691"/>
      <c r="J938" s="691"/>
      <c r="K938" s="691"/>
      <c r="L938" s="691"/>
    </row>
    <row r="939" spans="1:12" x14ac:dyDescent="0.25">
      <c r="A939" s="691"/>
      <c r="B939" s="691"/>
      <c r="C939" s="691"/>
      <c r="D939" s="691"/>
      <c r="E939" s="691"/>
      <c r="F939" s="691"/>
      <c r="G939" s="691"/>
      <c r="H939" s="691"/>
      <c r="I939" s="691"/>
      <c r="J939" s="691"/>
      <c r="K939" s="691"/>
      <c r="L939" s="691"/>
    </row>
    <row r="940" spans="1:12" x14ac:dyDescent="0.25">
      <c r="A940" s="691"/>
      <c r="B940" s="691"/>
      <c r="C940" s="691"/>
      <c r="D940" s="691"/>
      <c r="E940" s="691"/>
      <c r="F940" s="691"/>
      <c r="G940" s="691"/>
      <c r="H940" s="691"/>
      <c r="I940" s="691"/>
      <c r="J940" s="691"/>
      <c r="K940" s="691"/>
      <c r="L940" s="691"/>
    </row>
    <row r="941" spans="1:12" x14ac:dyDescent="0.25">
      <c r="A941" s="691"/>
      <c r="B941" s="691"/>
      <c r="C941" s="691"/>
      <c r="D941" s="691"/>
      <c r="E941" s="691"/>
      <c r="F941" s="691"/>
      <c r="G941" s="691"/>
      <c r="H941" s="691"/>
      <c r="I941" s="691"/>
      <c r="J941" s="691"/>
      <c r="K941" s="691"/>
      <c r="L941" s="691"/>
    </row>
    <row r="942" spans="1:12" x14ac:dyDescent="0.25">
      <c r="A942" s="691"/>
      <c r="B942" s="691"/>
      <c r="C942" s="691"/>
      <c r="D942" s="691"/>
      <c r="E942" s="691"/>
      <c r="F942" s="691"/>
      <c r="G942" s="691"/>
      <c r="H942" s="691"/>
      <c r="I942" s="691"/>
      <c r="J942" s="691"/>
      <c r="K942" s="691"/>
      <c r="L942" s="691"/>
    </row>
    <row r="943" spans="1:12" x14ac:dyDescent="0.25">
      <c r="A943" s="691"/>
      <c r="B943" s="691"/>
      <c r="C943" s="691"/>
      <c r="D943" s="691"/>
      <c r="E943" s="691"/>
      <c r="F943" s="691"/>
      <c r="G943" s="691"/>
      <c r="H943" s="691"/>
      <c r="I943" s="691"/>
      <c r="J943" s="691"/>
      <c r="K943" s="691"/>
      <c r="L943" s="691"/>
    </row>
    <row r="944" spans="1:12" x14ac:dyDescent="0.25">
      <c r="A944" s="691"/>
      <c r="B944" s="691"/>
      <c r="C944" s="691"/>
      <c r="D944" s="691"/>
      <c r="E944" s="691"/>
      <c r="F944" s="691"/>
      <c r="G944" s="691"/>
      <c r="H944" s="691"/>
      <c r="I944" s="691"/>
      <c r="J944" s="691"/>
      <c r="K944" s="691"/>
      <c r="L944" s="691"/>
    </row>
    <row r="945" spans="1:12" x14ac:dyDescent="0.25">
      <c r="A945" s="691"/>
      <c r="B945" s="691"/>
      <c r="C945" s="691"/>
      <c r="D945" s="691"/>
      <c r="E945" s="691"/>
      <c r="F945" s="691"/>
      <c r="G945" s="691"/>
      <c r="H945" s="691"/>
      <c r="I945" s="691"/>
      <c r="J945" s="691"/>
      <c r="K945" s="691"/>
      <c r="L945" s="691"/>
    </row>
    <row r="946" spans="1:12" x14ac:dyDescent="0.25">
      <c r="A946" s="691"/>
      <c r="B946" s="691"/>
      <c r="C946" s="691"/>
      <c r="D946" s="691"/>
      <c r="E946" s="691"/>
      <c r="F946" s="691"/>
      <c r="G946" s="691"/>
      <c r="H946" s="691"/>
      <c r="I946" s="691"/>
      <c r="J946" s="691"/>
      <c r="K946" s="691"/>
      <c r="L946" s="691"/>
    </row>
    <row r="947" spans="1:12" x14ac:dyDescent="0.25">
      <c r="A947" s="691"/>
      <c r="B947" s="691"/>
      <c r="C947" s="691"/>
      <c r="D947" s="691"/>
      <c r="E947" s="691"/>
      <c r="F947" s="691"/>
      <c r="G947" s="691"/>
      <c r="H947" s="691"/>
      <c r="I947" s="691"/>
      <c r="J947" s="691"/>
      <c r="K947" s="691"/>
      <c r="L947" s="691"/>
    </row>
    <row r="948" spans="1:12" x14ac:dyDescent="0.25">
      <c r="A948" s="691"/>
      <c r="B948" s="691"/>
      <c r="C948" s="691"/>
      <c r="D948" s="691"/>
      <c r="E948" s="691"/>
      <c r="F948" s="691"/>
      <c r="G948" s="691"/>
      <c r="H948" s="691"/>
      <c r="I948" s="691"/>
      <c r="J948" s="691"/>
      <c r="K948" s="691"/>
      <c r="L948" s="691"/>
    </row>
    <row r="949" spans="1:12" x14ac:dyDescent="0.25">
      <c r="A949" s="691"/>
      <c r="B949" s="691"/>
      <c r="C949" s="691"/>
      <c r="D949" s="691"/>
      <c r="E949" s="691"/>
      <c r="F949" s="691"/>
      <c r="G949" s="691"/>
      <c r="H949" s="691"/>
      <c r="I949" s="691"/>
      <c r="J949" s="691"/>
      <c r="K949" s="691"/>
      <c r="L949" s="691"/>
    </row>
    <row r="950" spans="1:12" x14ac:dyDescent="0.25">
      <c r="A950" s="691"/>
      <c r="B950" s="691"/>
      <c r="C950" s="691"/>
      <c r="D950" s="691"/>
      <c r="E950" s="691"/>
      <c r="F950" s="691"/>
      <c r="G950" s="691"/>
      <c r="H950" s="691"/>
      <c r="I950" s="691"/>
      <c r="J950" s="691"/>
      <c r="K950" s="691"/>
      <c r="L950" s="691"/>
    </row>
    <row r="951" spans="1:12" x14ac:dyDescent="0.25">
      <c r="A951" s="691"/>
      <c r="B951" s="691"/>
      <c r="C951" s="691"/>
      <c r="D951" s="691"/>
      <c r="E951" s="691"/>
      <c r="F951" s="691"/>
      <c r="G951" s="691"/>
      <c r="H951" s="691"/>
      <c r="I951" s="691"/>
      <c r="J951" s="691"/>
      <c r="K951" s="691"/>
      <c r="L951" s="691"/>
    </row>
    <row r="952" spans="1:12" x14ac:dyDescent="0.25">
      <c r="A952" s="691"/>
      <c r="B952" s="691"/>
      <c r="C952" s="691"/>
      <c r="D952" s="691"/>
      <c r="E952" s="691"/>
      <c r="F952" s="691"/>
      <c r="G952" s="691"/>
      <c r="H952" s="691"/>
      <c r="I952" s="691"/>
      <c r="J952" s="691"/>
      <c r="K952" s="691"/>
      <c r="L952" s="691"/>
    </row>
    <row r="953" spans="1:12" x14ac:dyDescent="0.25">
      <c r="A953" s="691"/>
      <c r="B953" s="691"/>
      <c r="C953" s="691"/>
      <c r="D953" s="691"/>
      <c r="E953" s="691"/>
      <c r="F953" s="691"/>
      <c r="G953" s="691"/>
      <c r="H953" s="691"/>
      <c r="I953" s="691"/>
      <c r="J953" s="691"/>
      <c r="K953" s="691"/>
      <c r="L953" s="691"/>
    </row>
    <row r="954" spans="1:12" x14ac:dyDescent="0.25">
      <c r="A954" s="691"/>
      <c r="B954" s="691"/>
      <c r="C954" s="691"/>
      <c r="D954" s="691"/>
      <c r="E954" s="691"/>
      <c r="F954" s="691"/>
      <c r="G954" s="691"/>
      <c r="H954" s="691"/>
      <c r="I954" s="691"/>
      <c r="J954" s="691"/>
      <c r="K954" s="691"/>
      <c r="L954" s="691"/>
    </row>
    <row r="955" spans="1:12" x14ac:dyDescent="0.25">
      <c r="A955" s="691"/>
      <c r="B955" s="691"/>
      <c r="C955" s="691"/>
      <c r="D955" s="691"/>
      <c r="E955" s="691"/>
      <c r="F955" s="691"/>
      <c r="G955" s="691"/>
      <c r="H955" s="691"/>
      <c r="I955" s="691"/>
      <c r="J955" s="691"/>
      <c r="K955" s="691"/>
      <c r="L955" s="691"/>
    </row>
    <row r="956" spans="1:12" x14ac:dyDescent="0.25">
      <c r="A956" s="691"/>
      <c r="B956" s="691"/>
      <c r="C956" s="691"/>
      <c r="D956" s="691"/>
      <c r="E956" s="691"/>
      <c r="F956" s="691"/>
      <c r="G956" s="691"/>
      <c r="H956" s="691"/>
      <c r="I956" s="691"/>
      <c r="J956" s="691"/>
      <c r="K956" s="691"/>
      <c r="L956" s="691"/>
    </row>
  </sheetData>
  <protectedRanges>
    <protectedRange password="FA91" sqref="D10:K10" name="Range1_3" securityDescriptor="O:WDG:WDD:(A;;CC;;;WD)"/>
  </protectedRanges>
  <mergeCells count="26">
    <mergeCell ref="C17:F17"/>
    <mergeCell ref="I17:K17"/>
    <mergeCell ref="C19:F19"/>
    <mergeCell ref="I19:K19"/>
    <mergeCell ref="B2:K2"/>
    <mergeCell ref="B4:H4"/>
    <mergeCell ref="D6:K6"/>
    <mergeCell ref="D10:K10"/>
    <mergeCell ref="D12:K12"/>
    <mergeCell ref="D8:K8"/>
    <mergeCell ref="D14:K14"/>
    <mergeCell ref="C20:F20"/>
    <mergeCell ref="I20:K20"/>
    <mergeCell ref="C21:F21"/>
    <mergeCell ref="I21:K21"/>
    <mergeCell ref="C26:F26"/>
    <mergeCell ref="I26:K26"/>
    <mergeCell ref="B36:K36"/>
    <mergeCell ref="B37:K37"/>
    <mergeCell ref="B38:K38"/>
    <mergeCell ref="C28:F28"/>
    <mergeCell ref="I28:K28"/>
    <mergeCell ref="C29:F29"/>
    <mergeCell ref="I29:K29"/>
    <mergeCell ref="C30:F30"/>
    <mergeCell ref="I30:K30"/>
  </mergeCells>
  <dataValidations count="3">
    <dataValidation type="list" allowBlank="1" showInputMessage="1" showErrorMessage="1" sqref="D14" xr:uid="{3BFBC324-59EA-4A54-BC33-66588C26BA33}">
      <formula1>"Branch, Subsidiary"</formula1>
    </dataValidation>
    <dataValidation type="list" showInputMessage="1" showErrorMessage="1" sqref="D10" xr:uid="{2BD49DB2-32A5-4280-BF32-87350CC4D93B}">
      <formula1>"Quarter 1, Quarter 2, Quarter 3, Quarter 4, Financial Year End"</formula1>
    </dataValidation>
    <dataValidation type="list" allowBlank="1" showInputMessage="1" showErrorMessage="1" sqref="D8" xr:uid="{EC6338E3-1A44-4587-8756-E99B548F38FF}">
      <formula1>"Life Insurer, General Insurer, Life Reinsurer, General Reinsurer, Life Insurer (with Islamic window), General Insurer (with Islamic window), Life Reinsurer (with Islamic window), General Reinsurer (with Islamic window)"</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33301-D9C6-4DA9-BA3A-CD1902CC9770}">
  <dimension ref="A1:M157"/>
  <sheetViews>
    <sheetView showGridLines="0" zoomScale="70" zoomScaleNormal="7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436</v>
      </c>
      <c r="B1" s="953" t="s">
        <v>420</v>
      </c>
      <c r="C1" s="954"/>
      <c r="D1" s="294"/>
      <c r="J1" s="21"/>
    </row>
    <row r="2" spans="1:13" x14ac:dyDescent="0.3">
      <c r="I2" s="66"/>
      <c r="J2" s="66"/>
    </row>
    <row r="3" spans="1:13" x14ac:dyDescent="0.3">
      <c r="I3" s="282"/>
      <c r="J3" s="282"/>
    </row>
    <row r="4" spans="1:13" x14ac:dyDescent="0.3">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469</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t="s">
        <v>375</v>
      </c>
    </row>
    <row r="13" spans="1:13" s="29" customFormat="1" ht="18.75" customHeight="1" x14ac:dyDescent="0.3">
      <c r="A13" s="22" t="s">
        <v>161</v>
      </c>
      <c r="B13" s="220" t="s">
        <v>6</v>
      </c>
      <c r="C13" s="220"/>
      <c r="D13" s="220"/>
      <c r="E13" s="220"/>
      <c r="F13" s="495"/>
      <c r="G13" s="495"/>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3">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3">
        <v>0.04</v>
      </c>
      <c r="J21" s="400">
        <f t="shared" si="0"/>
        <v>0</v>
      </c>
    </row>
    <row r="22" spans="2:10" ht="15.75" customHeight="1" x14ac:dyDescent="0.25">
      <c r="B22" s="96"/>
      <c r="C22" s="298" t="s">
        <v>164</v>
      </c>
      <c r="D22" s="272" t="s">
        <v>268</v>
      </c>
      <c r="E22" s="272"/>
      <c r="F22" s="272"/>
      <c r="G22" s="299"/>
      <c r="H22" s="181"/>
      <c r="I22" s="183">
        <v>0.06</v>
      </c>
      <c r="J22" s="400">
        <f t="shared" si="0"/>
        <v>0</v>
      </c>
    </row>
    <row r="23" spans="2:10" ht="15.75" customHeight="1" x14ac:dyDescent="0.25">
      <c r="B23" s="99"/>
      <c r="C23" s="297" t="s">
        <v>175</v>
      </c>
      <c r="D23" s="930" t="s">
        <v>269</v>
      </c>
      <c r="E23" s="930"/>
      <c r="F23" s="930"/>
      <c r="G23" s="275"/>
      <c r="H23" s="181"/>
      <c r="I23" s="183">
        <v>0.12</v>
      </c>
      <c r="J23" s="400">
        <f t="shared" si="0"/>
        <v>0</v>
      </c>
    </row>
    <row r="24" spans="2:10" ht="15.75" customHeight="1" x14ac:dyDescent="0.25">
      <c r="B24" s="38" t="s">
        <v>213</v>
      </c>
      <c r="C24" s="897" t="s">
        <v>143</v>
      </c>
      <c r="D24" s="931"/>
      <c r="E24" s="936"/>
      <c r="F24" s="936"/>
      <c r="G24" s="936"/>
      <c r="H24" s="936"/>
      <c r="I24" s="418"/>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3">
        <v>0.04</v>
      </c>
      <c r="J26" s="401">
        <f>H26*I26</f>
        <v>0</v>
      </c>
    </row>
    <row r="27" spans="2:10" ht="15.75" customHeight="1" x14ac:dyDescent="0.25">
      <c r="B27" s="96"/>
      <c r="C27" s="297" t="s">
        <v>163</v>
      </c>
      <c r="D27" s="279" t="s">
        <v>267</v>
      </c>
      <c r="E27" s="279"/>
      <c r="F27" s="279"/>
      <c r="G27" s="279"/>
      <c r="H27" s="181"/>
      <c r="I27" s="183">
        <v>0.08</v>
      </c>
      <c r="J27" s="401">
        <f>H27*I27</f>
        <v>0</v>
      </c>
    </row>
    <row r="28" spans="2:10" ht="15.75" customHeight="1" x14ac:dyDescent="0.25">
      <c r="B28" s="99"/>
      <c r="C28" s="297" t="s">
        <v>164</v>
      </c>
      <c r="D28" s="930" t="s">
        <v>268</v>
      </c>
      <c r="E28" s="930"/>
      <c r="F28" s="930"/>
      <c r="G28" s="275"/>
      <c r="H28" s="181"/>
      <c r="I28" s="183">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3">
        <v>0.04</v>
      </c>
      <c r="J30" s="400">
        <f t="shared" si="0"/>
        <v>0</v>
      </c>
    </row>
    <row r="31" spans="2:10" ht="15" customHeight="1" x14ac:dyDescent="0.25">
      <c r="B31" s="99"/>
      <c r="C31" s="297" t="s">
        <v>162</v>
      </c>
      <c r="D31" s="930" t="s">
        <v>11</v>
      </c>
      <c r="E31" s="930"/>
      <c r="F31" s="930"/>
      <c r="G31" s="391"/>
      <c r="H31" s="181"/>
      <c r="I31" s="183">
        <v>0.12</v>
      </c>
      <c r="J31" s="400">
        <f t="shared" si="0"/>
        <v>0</v>
      </c>
    </row>
    <row r="32" spans="2:10" ht="15" customHeight="1" x14ac:dyDescent="0.25">
      <c r="B32" s="100" t="s">
        <v>243</v>
      </c>
      <c r="C32" s="907" t="s">
        <v>80</v>
      </c>
      <c r="D32" s="937"/>
      <c r="E32" s="937"/>
      <c r="F32" s="937"/>
      <c r="G32" s="938"/>
      <c r="H32" s="181"/>
      <c r="I32" s="419">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0.15" customHeight="1" x14ac:dyDescent="0.25">
      <c r="B46" s="34" t="s">
        <v>208</v>
      </c>
      <c r="C46" s="935" t="s">
        <v>617</v>
      </c>
      <c r="D46" s="936"/>
      <c r="E46" s="936"/>
      <c r="F46" s="936"/>
      <c r="G46" s="908"/>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1">
        <v>0.04</v>
      </c>
      <c r="J50" s="400">
        <f t="shared" si="1"/>
        <v>0</v>
      </c>
    </row>
    <row r="51" spans="2:10" x14ac:dyDescent="0.25">
      <c r="B51" s="96"/>
      <c r="C51" s="24" t="s">
        <v>164</v>
      </c>
      <c r="D51" s="272" t="s">
        <v>268</v>
      </c>
      <c r="E51" s="272"/>
      <c r="F51" s="272"/>
      <c r="G51" s="300"/>
      <c r="H51" s="181"/>
      <c r="I51" s="191">
        <v>0.06</v>
      </c>
      <c r="J51" s="400">
        <f t="shared" si="1"/>
        <v>0</v>
      </c>
    </row>
    <row r="52" spans="2:10" ht="15" customHeight="1" x14ac:dyDescent="0.25">
      <c r="B52" s="99"/>
      <c r="C52" s="24" t="s">
        <v>175</v>
      </c>
      <c r="D52" s="930" t="s">
        <v>269</v>
      </c>
      <c r="E52" s="930"/>
      <c r="F52" s="930"/>
      <c r="G52" s="300"/>
      <c r="H52" s="181"/>
      <c r="I52" s="191">
        <v>0.12</v>
      </c>
      <c r="J52" s="400">
        <f t="shared" si="1"/>
        <v>0</v>
      </c>
    </row>
    <row r="53" spans="2:10" ht="27.75" customHeight="1" x14ac:dyDescent="0.25">
      <c r="B53" s="100" t="s">
        <v>210</v>
      </c>
      <c r="C53" s="907" t="s">
        <v>551</v>
      </c>
      <c r="D53" s="928"/>
      <c r="E53" s="928"/>
      <c r="F53" s="928"/>
      <c r="G53" s="929"/>
      <c r="H53" s="181"/>
      <c r="I53" s="191">
        <v>1.6E-2</v>
      </c>
      <c r="J53" s="400">
        <f t="shared" si="1"/>
        <v>0</v>
      </c>
    </row>
    <row r="54" spans="2:10" ht="33" customHeight="1" x14ac:dyDescent="0.25">
      <c r="B54" s="101" t="s">
        <v>170</v>
      </c>
      <c r="C54" s="909" t="s">
        <v>552</v>
      </c>
      <c r="D54" s="928"/>
      <c r="E54" s="928"/>
      <c r="F54" s="928"/>
      <c r="G54" s="928"/>
      <c r="H54" s="281"/>
      <c r="I54" s="42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1">
        <v>0.04</v>
      </c>
      <c r="J57" s="400">
        <f t="shared" si="1"/>
        <v>0</v>
      </c>
    </row>
    <row r="58" spans="2:10" x14ac:dyDescent="0.25">
      <c r="B58" s="96"/>
      <c r="C58" s="24" t="s">
        <v>164</v>
      </c>
      <c r="D58" s="272" t="s">
        <v>268</v>
      </c>
      <c r="E58" s="272"/>
      <c r="F58" s="272"/>
      <c r="G58" s="98"/>
      <c r="H58" s="181"/>
      <c r="I58" s="191">
        <v>0.06</v>
      </c>
      <c r="J58" s="400">
        <f t="shared" si="1"/>
        <v>0</v>
      </c>
    </row>
    <row r="59" spans="2:10" ht="15" customHeight="1" x14ac:dyDescent="0.25">
      <c r="B59" s="99"/>
      <c r="C59" s="24" t="s">
        <v>175</v>
      </c>
      <c r="D59" s="930" t="s">
        <v>269</v>
      </c>
      <c r="E59" s="930"/>
      <c r="F59" s="930"/>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33" customHeight="1" x14ac:dyDescent="0.25">
      <c r="B61" s="96"/>
      <c r="C61" s="24" t="s">
        <v>161</v>
      </c>
      <c r="D61" s="931" t="s">
        <v>458</v>
      </c>
      <c r="E61" s="931"/>
      <c r="F61" s="931"/>
      <c r="G61" s="898"/>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5.25" customHeight="1" thickTop="1" x14ac:dyDescent="0.25">
      <c r="B66" s="822" t="s">
        <v>600</v>
      </c>
      <c r="C66" s="822"/>
      <c r="D66" s="822"/>
      <c r="E66" s="822"/>
      <c r="F66" s="822"/>
      <c r="G66" s="822"/>
      <c r="H66" s="822"/>
      <c r="I66" s="822"/>
      <c r="J66" s="452"/>
    </row>
    <row r="67" spans="1:10" ht="12" customHeight="1" x14ac:dyDescent="0.25"/>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19" t="s">
        <v>202</v>
      </c>
      <c r="C124" s="20" t="s">
        <v>556</v>
      </c>
      <c r="D124" s="20"/>
      <c r="E124" s="20"/>
      <c r="F124" s="20"/>
      <c r="G124" s="20"/>
      <c r="H124" s="20"/>
      <c r="I124" s="102"/>
      <c r="J124" s="102"/>
    </row>
    <row r="125" spans="1:10" ht="18.75" customHeight="1" x14ac:dyDescent="0.25">
      <c r="B125" s="19" t="s">
        <v>203</v>
      </c>
      <c r="C125" s="20" t="s">
        <v>557</v>
      </c>
      <c r="D125" s="20"/>
      <c r="E125" s="20"/>
      <c r="F125" s="20"/>
      <c r="G125" s="20"/>
      <c r="H125" s="20"/>
      <c r="I125" s="102"/>
      <c r="J125" s="102"/>
    </row>
    <row r="126" spans="1:10" x14ac:dyDescent="0.25">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ht="42" customHeight="1" x14ac:dyDescent="0.25">
      <c r="B131" s="232" t="s">
        <v>27</v>
      </c>
      <c r="C131" s="915" t="s">
        <v>402</v>
      </c>
      <c r="D131" s="915"/>
      <c r="E131" s="915"/>
      <c r="F131" s="915"/>
      <c r="G131" s="915"/>
      <c r="H131" s="915"/>
      <c r="I131" s="915"/>
      <c r="J131" s="91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E9:M9"/>
    <mergeCell ref="B1:C1"/>
    <mergeCell ref="E5:M5"/>
    <mergeCell ref="E6:M6"/>
    <mergeCell ref="E7:M7"/>
    <mergeCell ref="E8:M8"/>
    <mergeCell ref="D30:F30"/>
    <mergeCell ref="B11:J11"/>
    <mergeCell ref="I13:J13"/>
    <mergeCell ref="B14:G14"/>
    <mergeCell ref="C15:G15"/>
    <mergeCell ref="C16:G16"/>
    <mergeCell ref="C17:G17"/>
    <mergeCell ref="C18:H18"/>
    <mergeCell ref="D23:F23"/>
    <mergeCell ref="C24:H24"/>
    <mergeCell ref="D28:F28"/>
    <mergeCell ref="C29:F29"/>
    <mergeCell ref="B66:I66"/>
    <mergeCell ref="D31:F31"/>
    <mergeCell ref="C32:G32"/>
    <mergeCell ref="B34:G34"/>
    <mergeCell ref="B35:G35"/>
    <mergeCell ref="B45:G45"/>
    <mergeCell ref="C46:G46"/>
    <mergeCell ref="D52:F52"/>
    <mergeCell ref="C53:G53"/>
    <mergeCell ref="C54:G54"/>
    <mergeCell ref="D59:F59"/>
    <mergeCell ref="D61:G61"/>
    <mergeCell ref="B81:E81"/>
    <mergeCell ref="I70:J70"/>
    <mergeCell ref="B71:E71"/>
    <mergeCell ref="B72:E72"/>
    <mergeCell ref="B73:E73"/>
    <mergeCell ref="B74:E74"/>
    <mergeCell ref="B75:E75"/>
    <mergeCell ref="B76:E76"/>
    <mergeCell ref="B77:E77"/>
    <mergeCell ref="B78:E78"/>
    <mergeCell ref="B79:E79"/>
    <mergeCell ref="B80:E80"/>
    <mergeCell ref="C98:E98"/>
    <mergeCell ref="B82:E82"/>
    <mergeCell ref="B83:E83"/>
    <mergeCell ref="B84:E84"/>
    <mergeCell ref="B85:E85"/>
    <mergeCell ref="B86:E86"/>
    <mergeCell ref="B87:E87"/>
    <mergeCell ref="B88:E88"/>
    <mergeCell ref="B89:E89"/>
    <mergeCell ref="B90:E90"/>
    <mergeCell ref="B91:E91"/>
    <mergeCell ref="C97:E97"/>
    <mergeCell ref="C110:E110"/>
    <mergeCell ref="C99:E99"/>
    <mergeCell ref="C100:E100"/>
    <mergeCell ref="C101:E101"/>
    <mergeCell ref="C102:E102"/>
    <mergeCell ref="C103:E103"/>
    <mergeCell ref="C104:E104"/>
    <mergeCell ref="C105:E105"/>
    <mergeCell ref="C106:E106"/>
    <mergeCell ref="C107:E107"/>
    <mergeCell ref="C108:E108"/>
    <mergeCell ref="C109:E109"/>
    <mergeCell ref="C117:E117"/>
    <mergeCell ref="C122:H122"/>
    <mergeCell ref="C123:J123"/>
    <mergeCell ref="C131:J131"/>
    <mergeCell ref="C111:E111"/>
    <mergeCell ref="C112:E112"/>
    <mergeCell ref="C113:E113"/>
    <mergeCell ref="C114:E114"/>
    <mergeCell ref="C115:E115"/>
    <mergeCell ref="C116:E116"/>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M157"/>
  <sheetViews>
    <sheetView showGridLines="0" zoomScale="70" zoomScaleNormal="7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435</v>
      </c>
      <c r="B1" s="953" t="s">
        <v>420</v>
      </c>
      <c r="C1" s="954"/>
      <c r="D1" s="294"/>
      <c r="J1" s="21"/>
    </row>
    <row r="2" spans="1:13" x14ac:dyDescent="0.3">
      <c r="I2" s="66"/>
      <c r="J2" s="66"/>
    </row>
    <row r="3" spans="1:13" x14ac:dyDescent="0.3">
      <c r="I3" s="282"/>
      <c r="J3" s="282"/>
    </row>
    <row r="4" spans="1:13" x14ac:dyDescent="0.3">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271</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t="s">
        <v>375</v>
      </c>
    </row>
    <row r="13" spans="1:13" s="29" customFormat="1" ht="18.75" customHeight="1" x14ac:dyDescent="0.3">
      <c r="A13" s="22" t="s">
        <v>161</v>
      </c>
      <c r="B13" s="220" t="s">
        <v>6</v>
      </c>
      <c r="C13" s="220"/>
      <c r="D13" s="220"/>
      <c r="E13" s="220"/>
      <c r="F13" s="495"/>
      <c r="G13" s="495"/>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3">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3">
        <v>0.04</v>
      </c>
      <c r="J21" s="400">
        <f t="shared" si="0"/>
        <v>0</v>
      </c>
    </row>
    <row r="22" spans="2:10" ht="15.75" customHeight="1" x14ac:dyDescent="0.25">
      <c r="B22" s="96"/>
      <c r="C22" s="298" t="s">
        <v>164</v>
      </c>
      <c r="D22" s="272" t="s">
        <v>268</v>
      </c>
      <c r="E22" s="272"/>
      <c r="F22" s="272"/>
      <c r="G22" s="299"/>
      <c r="H22" s="181"/>
      <c r="I22" s="183">
        <v>0.06</v>
      </c>
      <c r="J22" s="400">
        <f t="shared" si="0"/>
        <v>0</v>
      </c>
    </row>
    <row r="23" spans="2:10" ht="15.75" customHeight="1" x14ac:dyDescent="0.25">
      <c r="B23" s="99"/>
      <c r="C23" s="297" t="s">
        <v>175</v>
      </c>
      <c r="D23" s="930" t="s">
        <v>269</v>
      </c>
      <c r="E23" s="930"/>
      <c r="F23" s="930"/>
      <c r="G23" s="275"/>
      <c r="H23" s="181"/>
      <c r="I23" s="183">
        <v>0.12</v>
      </c>
      <c r="J23" s="400">
        <f t="shared" si="0"/>
        <v>0</v>
      </c>
    </row>
    <row r="24" spans="2:10" ht="15.75" customHeight="1" x14ac:dyDescent="0.25">
      <c r="B24" s="38" t="s">
        <v>213</v>
      </c>
      <c r="C24" s="897" t="s">
        <v>143</v>
      </c>
      <c r="D24" s="931"/>
      <c r="E24" s="936"/>
      <c r="F24" s="936"/>
      <c r="G24" s="936"/>
      <c r="H24" s="936"/>
      <c r="I24" s="418"/>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3">
        <v>0.04</v>
      </c>
      <c r="J26" s="401">
        <f>H26*I26</f>
        <v>0</v>
      </c>
    </row>
    <row r="27" spans="2:10" ht="15.75" customHeight="1" x14ac:dyDescent="0.25">
      <c r="B27" s="96"/>
      <c r="C27" s="297" t="s">
        <v>163</v>
      </c>
      <c r="D27" s="279" t="s">
        <v>267</v>
      </c>
      <c r="E27" s="279"/>
      <c r="F27" s="279"/>
      <c r="G27" s="279"/>
      <c r="H27" s="181"/>
      <c r="I27" s="183">
        <v>0.08</v>
      </c>
      <c r="J27" s="401">
        <f>H27*I27</f>
        <v>0</v>
      </c>
    </row>
    <row r="28" spans="2:10" ht="15.75" customHeight="1" x14ac:dyDescent="0.25">
      <c r="B28" s="99"/>
      <c r="C28" s="297" t="s">
        <v>164</v>
      </c>
      <c r="D28" s="930" t="s">
        <v>268</v>
      </c>
      <c r="E28" s="930"/>
      <c r="F28" s="930"/>
      <c r="G28" s="275"/>
      <c r="H28" s="181"/>
      <c r="I28" s="183">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3">
        <v>0.04</v>
      </c>
      <c r="J30" s="400">
        <f t="shared" si="0"/>
        <v>0</v>
      </c>
    </row>
    <row r="31" spans="2:10" ht="15" customHeight="1" x14ac:dyDescent="0.25">
      <c r="B31" s="99"/>
      <c r="C31" s="297" t="s">
        <v>162</v>
      </c>
      <c r="D31" s="930" t="s">
        <v>11</v>
      </c>
      <c r="E31" s="930"/>
      <c r="F31" s="930"/>
      <c r="G31" s="391"/>
      <c r="H31" s="181"/>
      <c r="I31" s="183">
        <v>0.12</v>
      </c>
      <c r="J31" s="400">
        <f t="shared" si="0"/>
        <v>0</v>
      </c>
    </row>
    <row r="32" spans="2:10" ht="15" customHeight="1" x14ac:dyDescent="0.25">
      <c r="B32" s="100" t="s">
        <v>243</v>
      </c>
      <c r="C32" s="907" t="s">
        <v>80</v>
      </c>
      <c r="D32" s="937"/>
      <c r="E32" s="937"/>
      <c r="F32" s="937"/>
      <c r="G32" s="938"/>
      <c r="H32" s="181"/>
      <c r="I32" s="419">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0.15" customHeight="1" x14ac:dyDescent="0.25">
      <c r="B46" s="34" t="s">
        <v>208</v>
      </c>
      <c r="C46" s="935" t="s">
        <v>617</v>
      </c>
      <c r="D46" s="936"/>
      <c r="E46" s="936"/>
      <c r="F46" s="936"/>
      <c r="G46" s="908"/>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1">
        <v>0.04</v>
      </c>
      <c r="J50" s="400">
        <f t="shared" si="1"/>
        <v>0</v>
      </c>
    </row>
    <row r="51" spans="2:10" x14ac:dyDescent="0.25">
      <c r="B51" s="96"/>
      <c r="C51" s="24" t="s">
        <v>164</v>
      </c>
      <c r="D51" s="272" t="s">
        <v>268</v>
      </c>
      <c r="E51" s="272"/>
      <c r="F51" s="272"/>
      <c r="G51" s="300"/>
      <c r="H51" s="181"/>
      <c r="I51" s="191">
        <v>0.06</v>
      </c>
      <c r="J51" s="400">
        <f t="shared" si="1"/>
        <v>0</v>
      </c>
    </row>
    <row r="52" spans="2:10" ht="15" customHeight="1" x14ac:dyDescent="0.25">
      <c r="B52" s="99"/>
      <c r="C52" s="24" t="s">
        <v>175</v>
      </c>
      <c r="D52" s="930" t="s">
        <v>269</v>
      </c>
      <c r="E52" s="930"/>
      <c r="F52" s="930"/>
      <c r="G52" s="300"/>
      <c r="H52" s="181"/>
      <c r="I52" s="191">
        <v>0.12</v>
      </c>
      <c r="J52" s="400">
        <f t="shared" si="1"/>
        <v>0</v>
      </c>
    </row>
    <row r="53" spans="2:10" ht="33" customHeight="1" x14ac:dyDescent="0.25">
      <c r="B53" s="100" t="s">
        <v>210</v>
      </c>
      <c r="C53" s="907" t="s">
        <v>551</v>
      </c>
      <c r="D53" s="928"/>
      <c r="E53" s="928"/>
      <c r="F53" s="928"/>
      <c r="G53" s="929"/>
      <c r="H53" s="181"/>
      <c r="I53" s="191">
        <v>1.6E-2</v>
      </c>
      <c r="J53" s="400">
        <f t="shared" si="1"/>
        <v>0</v>
      </c>
    </row>
    <row r="54" spans="2:10" ht="33" customHeight="1" x14ac:dyDescent="0.25">
      <c r="B54" s="101" t="s">
        <v>170</v>
      </c>
      <c r="C54" s="909" t="s">
        <v>552</v>
      </c>
      <c r="D54" s="928"/>
      <c r="E54" s="928"/>
      <c r="F54" s="928"/>
      <c r="G54" s="928"/>
      <c r="H54" s="281"/>
      <c r="I54" s="42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1">
        <v>0.04</v>
      </c>
      <c r="J57" s="400">
        <f t="shared" si="1"/>
        <v>0</v>
      </c>
    </row>
    <row r="58" spans="2:10" x14ac:dyDescent="0.25">
      <c r="B58" s="96"/>
      <c r="C58" s="24" t="s">
        <v>164</v>
      </c>
      <c r="D58" s="272" t="s">
        <v>268</v>
      </c>
      <c r="E58" s="272"/>
      <c r="F58" s="272"/>
      <c r="G58" s="98"/>
      <c r="H58" s="181"/>
      <c r="I58" s="191">
        <v>0.06</v>
      </c>
      <c r="J58" s="400">
        <f t="shared" si="1"/>
        <v>0</v>
      </c>
    </row>
    <row r="59" spans="2:10" ht="15" customHeight="1" x14ac:dyDescent="0.25">
      <c r="B59" s="99"/>
      <c r="C59" s="24" t="s">
        <v>175</v>
      </c>
      <c r="D59" s="930" t="s">
        <v>269</v>
      </c>
      <c r="E59" s="930"/>
      <c r="F59" s="930"/>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33" customHeight="1" x14ac:dyDescent="0.25">
      <c r="B61" s="96"/>
      <c r="C61" s="24" t="s">
        <v>161</v>
      </c>
      <c r="D61" s="931" t="s">
        <v>458</v>
      </c>
      <c r="E61" s="931"/>
      <c r="F61" s="931"/>
      <c r="G61" s="898"/>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822" t="s">
        <v>600</v>
      </c>
      <c r="C66" s="822"/>
      <c r="D66" s="822"/>
      <c r="E66" s="822"/>
      <c r="F66" s="822"/>
      <c r="G66" s="822"/>
      <c r="H66" s="822"/>
      <c r="I66" s="822"/>
      <c r="J66" s="452"/>
    </row>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2" t="s">
        <v>202</v>
      </c>
      <c r="C124" s="20" t="s">
        <v>556</v>
      </c>
      <c r="D124" s="20"/>
      <c r="E124" s="20"/>
      <c r="F124" s="20"/>
      <c r="G124" s="20"/>
      <c r="H124" s="20"/>
      <c r="I124" s="102"/>
      <c r="J124" s="102"/>
    </row>
    <row r="125" spans="1:10" ht="18.75" customHeight="1" x14ac:dyDescent="0.25">
      <c r="B125" s="2" t="s">
        <v>203</v>
      </c>
      <c r="C125" s="20" t="s">
        <v>557</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ht="39" customHeight="1" x14ac:dyDescent="0.25">
      <c r="B131" s="232" t="s">
        <v>27</v>
      </c>
      <c r="C131" s="915" t="s">
        <v>402</v>
      </c>
      <c r="D131" s="915"/>
      <c r="E131" s="915"/>
      <c r="F131" s="915"/>
      <c r="G131" s="915"/>
      <c r="H131" s="915"/>
      <c r="I131" s="915"/>
      <c r="J131" s="91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t="s">
        <v>161</v>
      </c>
      <c r="D135" s="197"/>
      <c r="E135" s="218"/>
      <c r="F135" s="462"/>
      <c r="G135" s="461"/>
      <c r="H135" s="218"/>
      <c r="I135" s="276"/>
    </row>
    <row r="136" spans="1:10" ht="79" customHeight="1" x14ac:dyDescent="0.25">
      <c r="B136" s="276"/>
      <c r="C136" s="460" t="s">
        <v>162</v>
      </c>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M157"/>
  <sheetViews>
    <sheetView showGridLines="0" zoomScale="80" zoomScaleNormal="8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434</v>
      </c>
      <c r="B1" s="953" t="s">
        <v>420</v>
      </c>
      <c r="C1" s="954"/>
      <c r="D1" s="294"/>
      <c r="J1" s="21"/>
    </row>
    <row r="2" spans="1:13" x14ac:dyDescent="0.3">
      <c r="I2" s="66"/>
      <c r="J2" s="66"/>
    </row>
    <row r="3" spans="1:13" x14ac:dyDescent="0.3">
      <c r="I3" s="282"/>
      <c r="J3" s="282"/>
    </row>
    <row r="4" spans="1:13" x14ac:dyDescent="0.3">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4</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t="s">
        <v>375</v>
      </c>
    </row>
    <row r="13" spans="1:13" s="29" customFormat="1" ht="18.75" customHeight="1" x14ac:dyDescent="0.3">
      <c r="A13" s="22" t="s">
        <v>161</v>
      </c>
      <c r="B13" s="220" t="s">
        <v>6</v>
      </c>
      <c r="C13" s="220"/>
      <c r="D13" s="220"/>
      <c r="E13" s="220"/>
      <c r="F13" s="495"/>
      <c r="G13" s="495"/>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3">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3">
        <v>0.04</v>
      </c>
      <c r="J21" s="400">
        <f t="shared" si="0"/>
        <v>0</v>
      </c>
    </row>
    <row r="22" spans="2:10" ht="15.75" customHeight="1" x14ac:dyDescent="0.25">
      <c r="B22" s="96"/>
      <c r="C22" s="298" t="s">
        <v>164</v>
      </c>
      <c r="D22" s="272" t="s">
        <v>268</v>
      </c>
      <c r="E22" s="272"/>
      <c r="F22" s="272"/>
      <c r="G22" s="299"/>
      <c r="H22" s="181"/>
      <c r="I22" s="183">
        <v>0.06</v>
      </c>
      <c r="J22" s="400">
        <f t="shared" si="0"/>
        <v>0</v>
      </c>
    </row>
    <row r="23" spans="2:10" ht="15.75" customHeight="1" x14ac:dyDescent="0.25">
      <c r="B23" s="99"/>
      <c r="C23" s="297" t="s">
        <v>175</v>
      </c>
      <c r="D23" s="930" t="s">
        <v>269</v>
      </c>
      <c r="E23" s="930"/>
      <c r="F23" s="930"/>
      <c r="G23" s="275"/>
      <c r="H23" s="181"/>
      <c r="I23" s="183">
        <v>0.12</v>
      </c>
      <c r="J23" s="400">
        <f t="shared" si="0"/>
        <v>0</v>
      </c>
    </row>
    <row r="24" spans="2:10" ht="15.75" customHeight="1" x14ac:dyDescent="0.25">
      <c r="B24" s="38" t="s">
        <v>213</v>
      </c>
      <c r="C24" s="897" t="s">
        <v>239</v>
      </c>
      <c r="D24" s="931"/>
      <c r="E24" s="936"/>
      <c r="F24" s="936"/>
      <c r="G24" s="936"/>
      <c r="H24" s="936"/>
      <c r="I24" s="418"/>
      <c r="J24" s="401"/>
    </row>
    <row r="25" spans="2:10" ht="15.75" customHeight="1" x14ac:dyDescent="0.25">
      <c r="B25" s="96"/>
      <c r="C25" s="297" t="s">
        <v>161</v>
      </c>
      <c r="D25" s="279" t="s">
        <v>236</v>
      </c>
      <c r="E25" s="279"/>
      <c r="F25" s="279"/>
      <c r="G25" s="275"/>
      <c r="H25" s="181"/>
      <c r="I25" s="183">
        <v>1.6E-2</v>
      </c>
      <c r="J25" s="401">
        <f>H25*I25</f>
        <v>0</v>
      </c>
    </row>
    <row r="26" spans="2:10" ht="15.75" customHeight="1" x14ac:dyDescent="0.25">
      <c r="B26" s="96"/>
      <c r="C26" s="297" t="s">
        <v>162</v>
      </c>
      <c r="D26" s="279" t="s">
        <v>237</v>
      </c>
      <c r="E26" s="279"/>
      <c r="F26" s="279"/>
      <c r="G26" s="275"/>
      <c r="H26" s="181"/>
      <c r="I26" s="183">
        <v>0.04</v>
      </c>
      <c r="J26" s="401">
        <f>H26*I26</f>
        <v>0</v>
      </c>
    </row>
    <row r="27" spans="2:10" ht="15.75" customHeight="1" x14ac:dyDescent="0.25">
      <c r="B27" s="96"/>
      <c r="C27" s="297" t="s">
        <v>163</v>
      </c>
      <c r="D27" s="279" t="s">
        <v>238</v>
      </c>
      <c r="E27" s="279"/>
      <c r="F27" s="279"/>
      <c r="G27" s="279"/>
      <c r="H27" s="181"/>
      <c r="I27" s="183">
        <v>0.08</v>
      </c>
      <c r="J27" s="401">
        <f>H27*I27</f>
        <v>0</v>
      </c>
    </row>
    <row r="28" spans="2:10" ht="15.75" customHeight="1" x14ac:dyDescent="0.25">
      <c r="B28" s="99"/>
      <c r="C28" s="297" t="s">
        <v>164</v>
      </c>
      <c r="D28" s="930" t="s">
        <v>212</v>
      </c>
      <c r="E28" s="930"/>
      <c r="F28" s="930"/>
      <c r="G28" s="275"/>
      <c r="H28" s="181"/>
      <c r="I28" s="183">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3">
        <v>0.04</v>
      </c>
      <c r="J30" s="400">
        <f t="shared" si="0"/>
        <v>0</v>
      </c>
    </row>
    <row r="31" spans="2:10" ht="15" customHeight="1" x14ac:dyDescent="0.25">
      <c r="B31" s="99"/>
      <c r="C31" s="297" t="s">
        <v>162</v>
      </c>
      <c r="D31" s="930" t="s">
        <v>11</v>
      </c>
      <c r="E31" s="930"/>
      <c r="F31" s="930"/>
      <c r="G31" s="391"/>
      <c r="H31" s="181"/>
      <c r="I31" s="183">
        <v>0.12</v>
      </c>
      <c r="J31" s="400">
        <f t="shared" si="0"/>
        <v>0</v>
      </c>
    </row>
    <row r="32" spans="2:10" ht="15" customHeight="1" x14ac:dyDescent="0.25">
      <c r="B32" s="100" t="s">
        <v>243</v>
      </c>
      <c r="C32" s="907" t="s">
        <v>80</v>
      </c>
      <c r="D32" s="937"/>
      <c r="E32" s="937"/>
      <c r="F32" s="937"/>
      <c r="G32" s="938"/>
      <c r="H32" s="181"/>
      <c r="I32" s="419">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0.15" customHeight="1" x14ac:dyDescent="0.25">
      <c r="B46" s="34" t="s">
        <v>208</v>
      </c>
      <c r="C46" s="935" t="s">
        <v>616</v>
      </c>
      <c r="D46" s="936"/>
      <c r="E46" s="936"/>
      <c r="F46" s="936"/>
      <c r="G46" s="908"/>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1">
        <v>0.04</v>
      </c>
      <c r="J50" s="400">
        <f t="shared" si="1"/>
        <v>0</v>
      </c>
    </row>
    <row r="51" spans="2:10" x14ac:dyDescent="0.25">
      <c r="B51" s="96"/>
      <c r="C51" s="24" t="s">
        <v>164</v>
      </c>
      <c r="D51" s="272" t="s">
        <v>268</v>
      </c>
      <c r="E51" s="272"/>
      <c r="F51" s="272"/>
      <c r="G51" s="300"/>
      <c r="H51" s="181"/>
      <c r="I51" s="191">
        <v>0.06</v>
      </c>
      <c r="J51" s="400">
        <f t="shared" si="1"/>
        <v>0</v>
      </c>
    </row>
    <row r="52" spans="2:10" ht="15" customHeight="1" x14ac:dyDescent="0.25">
      <c r="B52" s="99"/>
      <c r="C52" s="24" t="s">
        <v>175</v>
      </c>
      <c r="D52" s="930" t="s">
        <v>269</v>
      </c>
      <c r="E52" s="930"/>
      <c r="F52" s="930"/>
      <c r="G52" s="300"/>
      <c r="H52" s="181"/>
      <c r="I52" s="191">
        <v>0.12</v>
      </c>
      <c r="J52" s="400">
        <f t="shared" si="1"/>
        <v>0</v>
      </c>
    </row>
    <row r="53" spans="2:10" ht="28.5" customHeight="1" x14ac:dyDescent="0.25">
      <c r="B53" s="100" t="s">
        <v>210</v>
      </c>
      <c r="C53" s="907" t="s">
        <v>551</v>
      </c>
      <c r="D53" s="928"/>
      <c r="E53" s="928"/>
      <c r="F53" s="928"/>
      <c r="G53" s="929"/>
      <c r="H53" s="181"/>
      <c r="I53" s="191">
        <v>1.6E-2</v>
      </c>
      <c r="J53" s="400">
        <f t="shared" si="1"/>
        <v>0</v>
      </c>
    </row>
    <row r="54" spans="2:10" ht="45" customHeight="1" x14ac:dyDescent="0.25">
      <c r="B54" s="101" t="s">
        <v>170</v>
      </c>
      <c r="C54" s="909" t="s">
        <v>552</v>
      </c>
      <c r="D54" s="928"/>
      <c r="E54" s="928"/>
      <c r="F54" s="928"/>
      <c r="G54" s="928"/>
      <c r="H54" s="281"/>
      <c r="I54" s="42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1">
        <v>0.04</v>
      </c>
      <c r="J57" s="400">
        <f t="shared" si="1"/>
        <v>0</v>
      </c>
    </row>
    <row r="58" spans="2:10" x14ac:dyDescent="0.25">
      <c r="B58" s="96"/>
      <c r="C58" s="24" t="s">
        <v>164</v>
      </c>
      <c r="D58" s="272" t="s">
        <v>268</v>
      </c>
      <c r="E58" s="272"/>
      <c r="F58" s="272"/>
      <c r="G58" s="98"/>
      <c r="H58" s="181"/>
      <c r="I58" s="191">
        <v>0.06</v>
      </c>
      <c r="J58" s="400">
        <f t="shared" si="1"/>
        <v>0</v>
      </c>
    </row>
    <row r="59" spans="2:10" ht="15" customHeight="1" x14ac:dyDescent="0.25">
      <c r="B59" s="99"/>
      <c r="C59" s="24" t="s">
        <v>175</v>
      </c>
      <c r="D59" s="930" t="s">
        <v>269</v>
      </c>
      <c r="E59" s="930"/>
      <c r="F59" s="930"/>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3.5" customHeight="1" x14ac:dyDescent="0.25">
      <c r="B61" s="96"/>
      <c r="C61" s="24" t="s">
        <v>161</v>
      </c>
      <c r="D61" s="931" t="s">
        <v>458</v>
      </c>
      <c r="E61" s="931"/>
      <c r="F61" s="931"/>
      <c r="G61" s="898"/>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822" t="s">
        <v>600</v>
      </c>
      <c r="C66" s="822"/>
      <c r="D66" s="822"/>
      <c r="E66" s="822"/>
      <c r="F66" s="822"/>
      <c r="G66" s="822"/>
      <c r="H66" s="822"/>
      <c r="I66" s="822"/>
      <c r="J66" s="452"/>
    </row>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19" t="s">
        <v>202</v>
      </c>
      <c r="C124" s="20" t="s">
        <v>556</v>
      </c>
      <c r="D124" s="20"/>
      <c r="E124" s="20"/>
      <c r="F124" s="20"/>
      <c r="G124" s="20"/>
      <c r="H124" s="20"/>
      <c r="I124" s="102"/>
      <c r="J124" s="102"/>
    </row>
    <row r="125" spans="1:10" ht="18.75" customHeight="1" x14ac:dyDescent="0.25">
      <c r="B125" s="19" t="s">
        <v>203</v>
      </c>
      <c r="C125" s="20" t="s">
        <v>557</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ht="36" customHeight="1" x14ac:dyDescent="0.25">
      <c r="B131" s="232" t="s">
        <v>27</v>
      </c>
      <c r="C131" s="865" t="s">
        <v>402</v>
      </c>
      <c r="D131" s="865"/>
      <c r="E131" s="865"/>
      <c r="F131" s="865"/>
      <c r="G131" s="865"/>
      <c r="H131" s="865"/>
      <c r="I131" s="865"/>
      <c r="J131" s="86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M157"/>
  <sheetViews>
    <sheetView showGridLines="0" zoomScaleNormal="10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433</v>
      </c>
      <c r="B1" s="943" t="s">
        <v>420</v>
      </c>
      <c r="C1" s="944"/>
      <c r="D1" s="294"/>
      <c r="J1" s="21"/>
    </row>
    <row r="2" spans="1:13" x14ac:dyDescent="0.3">
      <c r="I2" s="66"/>
      <c r="J2" s="66"/>
    </row>
    <row r="3" spans="1:13" x14ac:dyDescent="0.3">
      <c r="I3" s="282"/>
      <c r="J3" s="282"/>
    </row>
    <row r="4" spans="1:13" x14ac:dyDescent="0.3">
      <c r="D4" s="276"/>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466</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t="s">
        <v>376</v>
      </c>
    </row>
    <row r="13" spans="1:13" s="29" customFormat="1" ht="18.75" customHeight="1" x14ac:dyDescent="0.3">
      <c r="A13" s="22" t="s">
        <v>161</v>
      </c>
      <c r="B13" s="220" t="s">
        <v>6</v>
      </c>
      <c r="C13" s="220"/>
      <c r="D13" s="220"/>
      <c r="E13" s="220"/>
      <c r="F13" s="495"/>
      <c r="G13" s="495"/>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3">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3">
        <v>0.04</v>
      </c>
      <c r="J21" s="400">
        <f t="shared" si="0"/>
        <v>0</v>
      </c>
    </row>
    <row r="22" spans="2:10" ht="15.75" customHeight="1" x14ac:dyDescent="0.25">
      <c r="B22" s="96"/>
      <c r="C22" s="298" t="s">
        <v>164</v>
      </c>
      <c r="D22" s="272" t="s">
        <v>268</v>
      </c>
      <c r="E22" s="272"/>
      <c r="F22" s="272"/>
      <c r="G22" s="299"/>
      <c r="H22" s="181"/>
      <c r="I22" s="183">
        <v>0.06</v>
      </c>
      <c r="J22" s="400">
        <f t="shared" si="0"/>
        <v>0</v>
      </c>
    </row>
    <row r="23" spans="2:10" ht="15.75" customHeight="1" x14ac:dyDescent="0.25">
      <c r="B23" s="99"/>
      <c r="C23" s="297" t="s">
        <v>175</v>
      </c>
      <c r="D23" s="930" t="s">
        <v>269</v>
      </c>
      <c r="E23" s="930"/>
      <c r="F23" s="930"/>
      <c r="G23" s="275"/>
      <c r="H23" s="181"/>
      <c r="I23" s="183">
        <v>0.12</v>
      </c>
      <c r="J23" s="400">
        <f t="shared" si="0"/>
        <v>0</v>
      </c>
    </row>
    <row r="24" spans="2:10" ht="15.75" customHeight="1" x14ac:dyDescent="0.25">
      <c r="B24" s="38" t="s">
        <v>213</v>
      </c>
      <c r="C24" s="897" t="s">
        <v>143</v>
      </c>
      <c r="D24" s="931"/>
      <c r="E24" s="936"/>
      <c r="F24" s="936"/>
      <c r="G24" s="936"/>
      <c r="H24" s="936"/>
      <c r="I24" s="418"/>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3">
        <v>0.04</v>
      </c>
      <c r="J26" s="401">
        <f>H26*I26</f>
        <v>0</v>
      </c>
    </row>
    <row r="27" spans="2:10" ht="15.75" customHeight="1" x14ac:dyDescent="0.25">
      <c r="B27" s="96"/>
      <c r="C27" s="297" t="s">
        <v>163</v>
      </c>
      <c r="D27" s="279" t="s">
        <v>267</v>
      </c>
      <c r="E27" s="279"/>
      <c r="F27" s="279"/>
      <c r="G27" s="279"/>
      <c r="H27" s="181"/>
      <c r="I27" s="183">
        <v>0.08</v>
      </c>
      <c r="J27" s="401">
        <f>H27*I27</f>
        <v>0</v>
      </c>
    </row>
    <row r="28" spans="2:10" ht="15.75" customHeight="1" x14ac:dyDescent="0.25">
      <c r="B28" s="99"/>
      <c r="C28" s="297" t="s">
        <v>164</v>
      </c>
      <c r="D28" s="930" t="s">
        <v>268</v>
      </c>
      <c r="E28" s="930"/>
      <c r="F28" s="930"/>
      <c r="G28" s="275"/>
      <c r="H28" s="181"/>
      <c r="I28" s="183">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3">
        <v>0.04</v>
      </c>
      <c r="J30" s="400">
        <f t="shared" si="0"/>
        <v>0</v>
      </c>
    </row>
    <row r="31" spans="2:10" ht="15" customHeight="1" x14ac:dyDescent="0.25">
      <c r="B31" s="99"/>
      <c r="C31" s="297" t="s">
        <v>162</v>
      </c>
      <c r="D31" s="930" t="s">
        <v>11</v>
      </c>
      <c r="E31" s="930"/>
      <c r="F31" s="930"/>
      <c r="G31" s="391"/>
      <c r="H31" s="181"/>
      <c r="I31" s="183">
        <v>0.12</v>
      </c>
      <c r="J31" s="400">
        <f t="shared" si="0"/>
        <v>0</v>
      </c>
    </row>
    <row r="32" spans="2:10" ht="15" customHeight="1" x14ac:dyDescent="0.25">
      <c r="B32" s="100" t="s">
        <v>243</v>
      </c>
      <c r="C32" s="907" t="s">
        <v>80</v>
      </c>
      <c r="D32" s="937"/>
      <c r="E32" s="937"/>
      <c r="F32" s="937"/>
      <c r="G32" s="938"/>
      <c r="H32" s="181"/>
      <c r="I32" s="419">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0.15" customHeight="1" x14ac:dyDescent="0.25">
      <c r="B46" s="34" t="s">
        <v>208</v>
      </c>
      <c r="C46" s="935" t="s">
        <v>616</v>
      </c>
      <c r="D46" s="936"/>
      <c r="E46" s="936"/>
      <c r="F46" s="936"/>
      <c r="G46" s="908"/>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1">
        <v>0.04</v>
      </c>
      <c r="J50" s="400">
        <f t="shared" si="1"/>
        <v>0</v>
      </c>
    </row>
    <row r="51" spans="2:10" x14ac:dyDescent="0.25">
      <c r="B51" s="96"/>
      <c r="C51" s="24" t="s">
        <v>164</v>
      </c>
      <c r="D51" s="272" t="s">
        <v>268</v>
      </c>
      <c r="E51" s="272"/>
      <c r="F51" s="272"/>
      <c r="G51" s="300"/>
      <c r="H51" s="181"/>
      <c r="I51" s="191">
        <v>0.06</v>
      </c>
      <c r="J51" s="400">
        <f t="shared" si="1"/>
        <v>0</v>
      </c>
    </row>
    <row r="52" spans="2:10" ht="15" customHeight="1" x14ac:dyDescent="0.25">
      <c r="B52" s="99"/>
      <c r="C52" s="24" t="s">
        <v>175</v>
      </c>
      <c r="D52" s="930" t="s">
        <v>269</v>
      </c>
      <c r="E52" s="930"/>
      <c r="F52" s="930"/>
      <c r="G52" s="300"/>
      <c r="H52" s="181"/>
      <c r="I52" s="191">
        <v>0.12</v>
      </c>
      <c r="J52" s="400">
        <f t="shared" si="1"/>
        <v>0</v>
      </c>
    </row>
    <row r="53" spans="2:10" ht="33" customHeight="1" x14ac:dyDescent="0.25">
      <c r="B53" s="100" t="s">
        <v>210</v>
      </c>
      <c r="C53" s="907" t="s">
        <v>551</v>
      </c>
      <c r="D53" s="928"/>
      <c r="E53" s="928"/>
      <c r="F53" s="928"/>
      <c r="G53" s="929"/>
      <c r="H53" s="181"/>
      <c r="I53" s="191">
        <v>1.6E-2</v>
      </c>
      <c r="J53" s="400">
        <f t="shared" si="1"/>
        <v>0</v>
      </c>
    </row>
    <row r="54" spans="2:10" ht="33" customHeight="1" x14ac:dyDescent="0.25">
      <c r="B54" s="101" t="s">
        <v>170</v>
      </c>
      <c r="C54" s="909" t="s">
        <v>552</v>
      </c>
      <c r="D54" s="928"/>
      <c r="E54" s="928"/>
      <c r="F54" s="928"/>
      <c r="G54" s="928"/>
      <c r="H54" s="281"/>
      <c r="I54" s="42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1">
        <v>0.04</v>
      </c>
      <c r="J57" s="400">
        <f t="shared" si="1"/>
        <v>0</v>
      </c>
    </row>
    <row r="58" spans="2:10" x14ac:dyDescent="0.25">
      <c r="B58" s="96"/>
      <c r="C58" s="24" t="s">
        <v>164</v>
      </c>
      <c r="D58" s="272" t="s">
        <v>268</v>
      </c>
      <c r="E58" s="272"/>
      <c r="F58" s="272"/>
      <c r="G58" s="98"/>
      <c r="H58" s="181"/>
      <c r="I58" s="191">
        <v>0.06</v>
      </c>
      <c r="J58" s="400">
        <f t="shared" si="1"/>
        <v>0</v>
      </c>
    </row>
    <row r="59" spans="2:10" ht="15" customHeight="1" x14ac:dyDescent="0.25">
      <c r="B59" s="99"/>
      <c r="C59" s="24" t="s">
        <v>175</v>
      </c>
      <c r="D59" s="930" t="s">
        <v>269</v>
      </c>
      <c r="E59" s="930"/>
      <c r="F59" s="930"/>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3.5" customHeight="1" x14ac:dyDescent="0.25">
      <c r="B61" s="96"/>
      <c r="C61" s="24" t="s">
        <v>161</v>
      </c>
      <c r="D61" s="931" t="s">
        <v>458</v>
      </c>
      <c r="E61" s="931"/>
      <c r="F61" s="931"/>
      <c r="G61" s="898"/>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822" t="s">
        <v>600</v>
      </c>
      <c r="C66" s="822"/>
      <c r="D66" s="822"/>
      <c r="E66" s="822"/>
      <c r="F66" s="822"/>
      <c r="G66" s="822"/>
      <c r="H66" s="822"/>
      <c r="I66" s="822"/>
      <c r="J66" s="452"/>
    </row>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2" t="s">
        <v>202</v>
      </c>
      <c r="C124" s="20" t="s">
        <v>556</v>
      </c>
      <c r="D124" s="20"/>
      <c r="E124" s="20"/>
      <c r="F124" s="20"/>
      <c r="G124" s="20"/>
      <c r="H124" s="20"/>
      <c r="I124" s="102"/>
      <c r="J124" s="102"/>
    </row>
    <row r="125" spans="1:10" ht="18.75" customHeight="1" x14ac:dyDescent="0.25">
      <c r="B125" s="2" t="s">
        <v>203</v>
      </c>
      <c r="C125" s="20" t="s">
        <v>557</v>
      </c>
      <c r="D125" s="20"/>
      <c r="E125" s="20"/>
      <c r="F125" s="20"/>
      <c r="G125" s="20"/>
      <c r="H125" s="20"/>
      <c r="I125" s="102"/>
      <c r="J125" s="102"/>
    </row>
    <row r="126" spans="1:10" x14ac:dyDescent="0.25">
      <c r="B126" s="2"/>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ht="50.25" customHeight="1" x14ac:dyDescent="0.25">
      <c r="B131" s="232" t="s">
        <v>27</v>
      </c>
      <c r="C131" s="865" t="s">
        <v>402</v>
      </c>
      <c r="D131" s="865"/>
      <c r="E131" s="865"/>
      <c r="F131" s="865"/>
      <c r="G131" s="865"/>
      <c r="H131" s="865"/>
      <c r="I131" s="865"/>
      <c r="J131" s="86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ignoredErrors>
    <ignoredError sqref="E5:M8"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4D6C3-1FBF-4616-89F8-2546FAC77060}">
  <dimension ref="A1:M157"/>
  <sheetViews>
    <sheetView showGridLines="0" zoomScaleNormal="10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433</v>
      </c>
      <c r="B1" s="943" t="s">
        <v>420</v>
      </c>
      <c r="C1" s="944"/>
      <c r="D1" s="294"/>
      <c r="J1" s="21"/>
    </row>
    <row r="2" spans="1:13" x14ac:dyDescent="0.3">
      <c r="I2" s="66"/>
      <c r="J2" s="66"/>
    </row>
    <row r="3" spans="1:13" x14ac:dyDescent="0.3">
      <c r="I3" s="282"/>
      <c r="J3" s="282"/>
    </row>
    <row r="4" spans="1:13" x14ac:dyDescent="0.3">
      <c r="D4" s="276"/>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467</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t="s">
        <v>376</v>
      </c>
    </row>
    <row r="13" spans="1:13" s="29" customFormat="1" ht="18.75" customHeight="1" x14ac:dyDescent="0.3">
      <c r="A13" s="22" t="s">
        <v>161</v>
      </c>
      <c r="B13" s="220" t="s">
        <v>6</v>
      </c>
      <c r="C13" s="220"/>
      <c r="D13" s="220"/>
      <c r="E13" s="220"/>
      <c r="F13" s="495"/>
      <c r="G13" s="495"/>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3">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3">
        <v>0.04</v>
      </c>
      <c r="J21" s="400">
        <f t="shared" si="0"/>
        <v>0</v>
      </c>
    </row>
    <row r="22" spans="2:10" ht="15.75" customHeight="1" x14ac:dyDescent="0.25">
      <c r="B22" s="96"/>
      <c r="C22" s="298" t="s">
        <v>164</v>
      </c>
      <c r="D22" s="272" t="s">
        <v>268</v>
      </c>
      <c r="E22" s="272"/>
      <c r="F22" s="272"/>
      <c r="G22" s="299"/>
      <c r="H22" s="181"/>
      <c r="I22" s="183">
        <v>0.06</v>
      </c>
      <c r="J22" s="400">
        <f t="shared" si="0"/>
        <v>0</v>
      </c>
    </row>
    <row r="23" spans="2:10" ht="15.75" customHeight="1" x14ac:dyDescent="0.25">
      <c r="B23" s="99"/>
      <c r="C23" s="297" t="s">
        <v>175</v>
      </c>
      <c r="D23" s="930" t="s">
        <v>269</v>
      </c>
      <c r="E23" s="930"/>
      <c r="F23" s="930"/>
      <c r="G23" s="275"/>
      <c r="H23" s="181"/>
      <c r="I23" s="183">
        <v>0.12</v>
      </c>
      <c r="J23" s="400">
        <f t="shared" si="0"/>
        <v>0</v>
      </c>
    </row>
    <row r="24" spans="2:10" ht="15.75" customHeight="1" x14ac:dyDescent="0.25">
      <c r="B24" s="38" t="s">
        <v>213</v>
      </c>
      <c r="C24" s="897" t="s">
        <v>143</v>
      </c>
      <c r="D24" s="931"/>
      <c r="E24" s="936"/>
      <c r="F24" s="936"/>
      <c r="G24" s="936"/>
      <c r="H24" s="936"/>
      <c r="I24" s="418"/>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3">
        <v>0.04</v>
      </c>
      <c r="J26" s="401">
        <f>H26*I26</f>
        <v>0</v>
      </c>
    </row>
    <row r="27" spans="2:10" ht="15.75" customHeight="1" x14ac:dyDescent="0.25">
      <c r="B27" s="96"/>
      <c r="C27" s="297" t="s">
        <v>163</v>
      </c>
      <c r="D27" s="279" t="s">
        <v>267</v>
      </c>
      <c r="E27" s="279"/>
      <c r="F27" s="279"/>
      <c r="G27" s="279"/>
      <c r="H27" s="181"/>
      <c r="I27" s="183">
        <v>0.08</v>
      </c>
      <c r="J27" s="401">
        <f>H27*I27</f>
        <v>0</v>
      </c>
    </row>
    <row r="28" spans="2:10" ht="15.75" customHeight="1" x14ac:dyDescent="0.25">
      <c r="B28" s="99"/>
      <c r="C28" s="297" t="s">
        <v>164</v>
      </c>
      <c r="D28" s="930" t="s">
        <v>268</v>
      </c>
      <c r="E28" s="930"/>
      <c r="F28" s="930"/>
      <c r="G28" s="275"/>
      <c r="H28" s="181"/>
      <c r="I28" s="183">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3">
        <v>0.04</v>
      </c>
      <c r="J30" s="400">
        <f t="shared" si="0"/>
        <v>0</v>
      </c>
    </row>
    <row r="31" spans="2:10" ht="15" customHeight="1" x14ac:dyDescent="0.25">
      <c r="B31" s="99"/>
      <c r="C31" s="297" t="s">
        <v>162</v>
      </c>
      <c r="D31" s="930" t="s">
        <v>11</v>
      </c>
      <c r="E31" s="930"/>
      <c r="F31" s="930"/>
      <c r="G31" s="391"/>
      <c r="H31" s="181"/>
      <c r="I31" s="183">
        <v>0.12</v>
      </c>
      <c r="J31" s="400">
        <f t="shared" si="0"/>
        <v>0</v>
      </c>
    </row>
    <row r="32" spans="2:10" ht="15" customHeight="1" x14ac:dyDescent="0.25">
      <c r="B32" s="100" t="s">
        <v>243</v>
      </c>
      <c r="C32" s="907" t="s">
        <v>80</v>
      </c>
      <c r="D32" s="937"/>
      <c r="E32" s="937"/>
      <c r="F32" s="937"/>
      <c r="G32" s="938"/>
      <c r="H32" s="181"/>
      <c r="I32" s="419">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0.15" customHeight="1" x14ac:dyDescent="0.25">
      <c r="B46" s="34" t="s">
        <v>208</v>
      </c>
      <c r="C46" s="935" t="s">
        <v>616</v>
      </c>
      <c r="D46" s="936"/>
      <c r="E46" s="936"/>
      <c r="F46" s="936"/>
      <c r="G46" s="908"/>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1">
        <v>0.04</v>
      </c>
      <c r="J50" s="400">
        <f t="shared" si="1"/>
        <v>0</v>
      </c>
    </row>
    <row r="51" spans="2:10" x14ac:dyDescent="0.25">
      <c r="B51" s="96"/>
      <c r="C51" s="24" t="s">
        <v>164</v>
      </c>
      <c r="D51" s="272" t="s">
        <v>268</v>
      </c>
      <c r="E51" s="272"/>
      <c r="F51" s="272"/>
      <c r="G51" s="300"/>
      <c r="H51" s="181"/>
      <c r="I51" s="191">
        <v>0.06</v>
      </c>
      <c r="J51" s="400">
        <f t="shared" si="1"/>
        <v>0</v>
      </c>
    </row>
    <row r="52" spans="2:10" ht="15" customHeight="1" x14ac:dyDescent="0.25">
      <c r="B52" s="99"/>
      <c r="C52" s="24" t="s">
        <v>175</v>
      </c>
      <c r="D52" s="930" t="s">
        <v>269</v>
      </c>
      <c r="E52" s="930"/>
      <c r="F52" s="930"/>
      <c r="G52" s="300"/>
      <c r="H52" s="181"/>
      <c r="I52" s="191">
        <v>0.12</v>
      </c>
      <c r="J52" s="400">
        <f t="shared" si="1"/>
        <v>0</v>
      </c>
    </row>
    <row r="53" spans="2:10" ht="33.75" customHeight="1" x14ac:dyDescent="0.25">
      <c r="B53" s="100" t="s">
        <v>210</v>
      </c>
      <c r="C53" s="907" t="s">
        <v>551</v>
      </c>
      <c r="D53" s="928"/>
      <c r="E53" s="928"/>
      <c r="F53" s="928"/>
      <c r="G53" s="929"/>
      <c r="H53" s="181"/>
      <c r="I53" s="191">
        <v>1.6E-2</v>
      </c>
      <c r="J53" s="400">
        <f t="shared" si="1"/>
        <v>0</v>
      </c>
    </row>
    <row r="54" spans="2:10" ht="33" customHeight="1" x14ac:dyDescent="0.25">
      <c r="B54" s="101" t="s">
        <v>170</v>
      </c>
      <c r="C54" s="909" t="s">
        <v>552</v>
      </c>
      <c r="D54" s="928"/>
      <c r="E54" s="928"/>
      <c r="F54" s="928"/>
      <c r="G54" s="928"/>
      <c r="H54" s="281"/>
      <c r="I54" s="42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1">
        <v>0.04</v>
      </c>
      <c r="J57" s="400">
        <f t="shared" si="1"/>
        <v>0</v>
      </c>
    </row>
    <row r="58" spans="2:10" x14ac:dyDescent="0.25">
      <c r="B58" s="96"/>
      <c r="C58" s="24" t="s">
        <v>164</v>
      </c>
      <c r="D58" s="272" t="s">
        <v>268</v>
      </c>
      <c r="E58" s="272"/>
      <c r="F58" s="272"/>
      <c r="G58" s="98"/>
      <c r="H58" s="181"/>
      <c r="I58" s="191">
        <v>0.06</v>
      </c>
      <c r="J58" s="400">
        <f t="shared" si="1"/>
        <v>0</v>
      </c>
    </row>
    <row r="59" spans="2:10" ht="15" customHeight="1" x14ac:dyDescent="0.25">
      <c r="B59" s="99"/>
      <c r="C59" s="24" t="s">
        <v>175</v>
      </c>
      <c r="D59" s="930" t="s">
        <v>269</v>
      </c>
      <c r="E59" s="930"/>
      <c r="F59" s="930"/>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3.5" customHeight="1" x14ac:dyDescent="0.25">
      <c r="B61" s="96"/>
      <c r="C61" s="24" t="s">
        <v>161</v>
      </c>
      <c r="D61" s="931" t="s">
        <v>458</v>
      </c>
      <c r="E61" s="931"/>
      <c r="F61" s="931"/>
      <c r="G61" s="898"/>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822" t="s">
        <v>600</v>
      </c>
      <c r="C66" s="822"/>
      <c r="D66" s="822"/>
      <c r="E66" s="822"/>
      <c r="F66" s="822"/>
      <c r="G66" s="822"/>
      <c r="H66" s="822"/>
      <c r="I66" s="822"/>
      <c r="J66" s="452"/>
    </row>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2" t="s">
        <v>202</v>
      </c>
      <c r="C124" s="20" t="s">
        <v>556</v>
      </c>
      <c r="D124" s="20"/>
      <c r="E124" s="20"/>
      <c r="F124" s="20"/>
      <c r="G124" s="20"/>
      <c r="H124" s="20"/>
      <c r="I124" s="102"/>
      <c r="J124" s="102"/>
    </row>
    <row r="125" spans="1:10" ht="18.75" customHeight="1" x14ac:dyDescent="0.25">
      <c r="B125" s="2" t="s">
        <v>203</v>
      </c>
      <c r="C125" s="20" t="s">
        <v>557</v>
      </c>
      <c r="D125" s="20"/>
      <c r="E125" s="20"/>
      <c r="F125" s="20"/>
      <c r="G125" s="20"/>
      <c r="H125" s="20"/>
      <c r="I125" s="102"/>
      <c r="J125" s="102"/>
    </row>
    <row r="126" spans="1:10" x14ac:dyDescent="0.25">
      <c r="B126" s="2"/>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ht="50.25" customHeight="1" x14ac:dyDescent="0.25">
      <c r="B131" s="232" t="s">
        <v>27</v>
      </c>
      <c r="C131" s="865" t="s">
        <v>402</v>
      </c>
      <c r="D131" s="865"/>
      <c r="E131" s="865"/>
      <c r="F131" s="865"/>
      <c r="G131" s="865"/>
      <c r="H131" s="865"/>
      <c r="I131" s="865"/>
      <c r="J131" s="86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E9:M9"/>
    <mergeCell ref="B1:C1"/>
    <mergeCell ref="E5:M5"/>
    <mergeCell ref="E6:M6"/>
    <mergeCell ref="E7:M7"/>
    <mergeCell ref="E8:M8"/>
    <mergeCell ref="D30:F30"/>
    <mergeCell ref="B11:J11"/>
    <mergeCell ref="I13:J13"/>
    <mergeCell ref="B14:G14"/>
    <mergeCell ref="C15:G15"/>
    <mergeCell ref="C16:G16"/>
    <mergeCell ref="C17:G17"/>
    <mergeCell ref="C18:H18"/>
    <mergeCell ref="D23:F23"/>
    <mergeCell ref="C24:H24"/>
    <mergeCell ref="D28:F28"/>
    <mergeCell ref="C29:F29"/>
    <mergeCell ref="B66:I66"/>
    <mergeCell ref="D31:F31"/>
    <mergeCell ref="C32:G32"/>
    <mergeCell ref="B34:G34"/>
    <mergeCell ref="B35:G35"/>
    <mergeCell ref="B45:G45"/>
    <mergeCell ref="C46:G46"/>
    <mergeCell ref="D52:F52"/>
    <mergeCell ref="C53:G53"/>
    <mergeCell ref="C54:G54"/>
    <mergeCell ref="D59:F59"/>
    <mergeCell ref="D61:G61"/>
    <mergeCell ref="B81:E81"/>
    <mergeCell ref="I70:J70"/>
    <mergeCell ref="B71:E71"/>
    <mergeCell ref="B72:E72"/>
    <mergeCell ref="B73:E73"/>
    <mergeCell ref="B74:E74"/>
    <mergeCell ref="B75:E75"/>
    <mergeCell ref="B76:E76"/>
    <mergeCell ref="B77:E77"/>
    <mergeCell ref="B78:E78"/>
    <mergeCell ref="B79:E79"/>
    <mergeCell ref="B80:E80"/>
    <mergeCell ref="C98:E98"/>
    <mergeCell ref="B82:E82"/>
    <mergeCell ref="B83:E83"/>
    <mergeCell ref="B84:E84"/>
    <mergeCell ref="B85:E85"/>
    <mergeCell ref="B86:E86"/>
    <mergeCell ref="B87:E87"/>
    <mergeCell ref="B88:E88"/>
    <mergeCell ref="B89:E89"/>
    <mergeCell ref="B90:E90"/>
    <mergeCell ref="B91:E91"/>
    <mergeCell ref="C97:E97"/>
    <mergeCell ref="C110:E110"/>
    <mergeCell ref="C99:E99"/>
    <mergeCell ref="C100:E100"/>
    <mergeCell ref="C101:E101"/>
    <mergeCell ref="C102:E102"/>
    <mergeCell ref="C103:E103"/>
    <mergeCell ref="C104:E104"/>
    <mergeCell ref="C105:E105"/>
    <mergeCell ref="C106:E106"/>
    <mergeCell ref="C107:E107"/>
    <mergeCell ref="C108:E108"/>
    <mergeCell ref="C109:E109"/>
    <mergeCell ref="C117:E117"/>
    <mergeCell ref="C122:H122"/>
    <mergeCell ref="C123:J123"/>
    <mergeCell ref="C131:J131"/>
    <mergeCell ref="C111:E111"/>
    <mergeCell ref="C112:E112"/>
    <mergeCell ref="C113:E113"/>
    <mergeCell ref="C114:E114"/>
    <mergeCell ref="C115:E115"/>
    <mergeCell ref="C116:E116"/>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M157"/>
  <sheetViews>
    <sheetView showGridLines="0" zoomScale="90" zoomScaleNormal="9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432</v>
      </c>
      <c r="B1" s="953" t="s">
        <v>420</v>
      </c>
      <c r="C1" s="954"/>
      <c r="D1" s="294"/>
      <c r="J1" s="21"/>
    </row>
    <row r="2" spans="1:13" x14ac:dyDescent="0.3">
      <c r="I2" s="66"/>
      <c r="J2" s="66"/>
    </row>
    <row r="3" spans="1:13" x14ac:dyDescent="0.3">
      <c r="I3" s="282"/>
      <c r="J3" s="282"/>
    </row>
    <row r="4" spans="1:13" x14ac:dyDescent="0.3">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468</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t="s">
        <v>376</v>
      </c>
    </row>
    <row r="13" spans="1:13" s="29" customFormat="1" ht="18.75" customHeight="1" x14ac:dyDescent="0.3">
      <c r="A13" s="22" t="s">
        <v>161</v>
      </c>
      <c r="B13" s="220" t="s">
        <v>6</v>
      </c>
      <c r="C13" s="220"/>
      <c r="D13" s="220"/>
      <c r="E13" s="220"/>
      <c r="F13" s="495"/>
      <c r="G13" s="495"/>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2">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2">
        <v>0.04</v>
      </c>
      <c r="J21" s="400">
        <f t="shared" si="0"/>
        <v>0</v>
      </c>
    </row>
    <row r="22" spans="2:10" ht="15.75" customHeight="1" x14ac:dyDescent="0.25">
      <c r="B22" s="96"/>
      <c r="C22" s="298" t="s">
        <v>164</v>
      </c>
      <c r="D22" s="272" t="s">
        <v>268</v>
      </c>
      <c r="E22" s="272"/>
      <c r="F22" s="272"/>
      <c r="G22" s="299"/>
      <c r="H22" s="181"/>
      <c r="I22" s="182">
        <v>0.06</v>
      </c>
      <c r="J22" s="400">
        <f t="shared" si="0"/>
        <v>0</v>
      </c>
    </row>
    <row r="23" spans="2:10" ht="15.75" customHeight="1" x14ac:dyDescent="0.25">
      <c r="B23" s="99"/>
      <c r="C23" s="297" t="s">
        <v>175</v>
      </c>
      <c r="D23" s="930" t="s">
        <v>269</v>
      </c>
      <c r="E23" s="930"/>
      <c r="F23" s="930"/>
      <c r="G23" s="275"/>
      <c r="H23" s="181"/>
      <c r="I23" s="182">
        <v>0.12</v>
      </c>
      <c r="J23" s="400">
        <f t="shared" si="0"/>
        <v>0</v>
      </c>
    </row>
    <row r="24" spans="2:10" ht="15.75" customHeight="1" x14ac:dyDescent="0.25">
      <c r="B24" s="38" t="s">
        <v>213</v>
      </c>
      <c r="C24" s="897" t="s">
        <v>143</v>
      </c>
      <c r="D24" s="931"/>
      <c r="E24" s="936"/>
      <c r="F24" s="936"/>
      <c r="G24" s="936"/>
      <c r="H24" s="936"/>
      <c r="I24" s="185"/>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2">
        <v>0.04</v>
      </c>
      <c r="J26" s="401">
        <f>H26*I26</f>
        <v>0</v>
      </c>
    </row>
    <row r="27" spans="2:10" ht="15.75" customHeight="1" x14ac:dyDescent="0.25">
      <c r="B27" s="96"/>
      <c r="C27" s="297" t="s">
        <v>163</v>
      </c>
      <c r="D27" s="279" t="s">
        <v>267</v>
      </c>
      <c r="E27" s="279"/>
      <c r="F27" s="279"/>
      <c r="G27" s="279"/>
      <c r="H27" s="181"/>
      <c r="I27" s="182">
        <v>0.08</v>
      </c>
      <c r="J27" s="401">
        <f>H27*I27</f>
        <v>0</v>
      </c>
    </row>
    <row r="28" spans="2:10" ht="15.75" customHeight="1" x14ac:dyDescent="0.25">
      <c r="B28" s="99"/>
      <c r="C28" s="297" t="s">
        <v>164</v>
      </c>
      <c r="D28" s="930" t="s">
        <v>268</v>
      </c>
      <c r="E28" s="930"/>
      <c r="F28" s="930"/>
      <c r="G28" s="275"/>
      <c r="H28" s="181"/>
      <c r="I28" s="182">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2">
        <v>0.04</v>
      </c>
      <c r="J30" s="400">
        <f t="shared" si="0"/>
        <v>0</v>
      </c>
    </row>
    <row r="31" spans="2:10" ht="15" customHeight="1" x14ac:dyDescent="0.25">
      <c r="B31" s="99"/>
      <c r="C31" s="297" t="s">
        <v>162</v>
      </c>
      <c r="D31" s="930" t="s">
        <v>11</v>
      </c>
      <c r="E31" s="930"/>
      <c r="F31" s="930"/>
      <c r="G31" s="391"/>
      <c r="H31" s="181"/>
      <c r="I31" s="182">
        <v>0.12</v>
      </c>
      <c r="J31" s="400">
        <f t="shared" si="0"/>
        <v>0</v>
      </c>
    </row>
    <row r="32" spans="2:10" ht="15" customHeight="1" x14ac:dyDescent="0.25">
      <c r="B32" s="100" t="s">
        <v>243</v>
      </c>
      <c r="C32" s="907" t="s">
        <v>80</v>
      </c>
      <c r="D32" s="937"/>
      <c r="E32" s="937"/>
      <c r="F32" s="937"/>
      <c r="G32" s="938"/>
      <c r="H32" s="181"/>
      <c r="I32" s="187">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0.15" customHeight="1" x14ac:dyDescent="0.25">
      <c r="B46" s="34" t="s">
        <v>208</v>
      </c>
      <c r="C46" s="935" t="s">
        <v>616</v>
      </c>
      <c r="D46" s="936"/>
      <c r="E46" s="936"/>
      <c r="F46" s="936"/>
      <c r="G46" s="908"/>
      <c r="H46" s="181"/>
      <c r="I46" s="193">
        <v>0</v>
      </c>
      <c r="J46" s="400">
        <f>H46*I46</f>
        <v>0</v>
      </c>
    </row>
    <row r="47" spans="1:10" x14ac:dyDescent="0.25">
      <c r="B47" s="100" t="s">
        <v>209</v>
      </c>
      <c r="C47" s="100" t="s">
        <v>144</v>
      </c>
      <c r="D47" s="24"/>
      <c r="E47" s="280"/>
      <c r="F47" s="281"/>
      <c r="G47" s="281"/>
      <c r="H47" s="281"/>
      <c r="I47" s="307"/>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3">
        <v>0.04</v>
      </c>
      <c r="J50" s="400">
        <f t="shared" si="1"/>
        <v>0</v>
      </c>
    </row>
    <row r="51" spans="2:10" x14ac:dyDescent="0.25">
      <c r="B51" s="96"/>
      <c r="C51" s="24" t="s">
        <v>164</v>
      </c>
      <c r="D51" s="272" t="s">
        <v>268</v>
      </c>
      <c r="E51" s="272"/>
      <c r="F51" s="272"/>
      <c r="G51" s="300"/>
      <c r="H51" s="181"/>
      <c r="I51" s="193">
        <v>0.06</v>
      </c>
      <c r="J51" s="400">
        <f t="shared" si="1"/>
        <v>0</v>
      </c>
    </row>
    <row r="52" spans="2:10" ht="15" customHeight="1" x14ac:dyDescent="0.25">
      <c r="B52" s="99"/>
      <c r="C52" s="24" t="s">
        <v>175</v>
      </c>
      <c r="D52" s="930" t="s">
        <v>269</v>
      </c>
      <c r="E52" s="930"/>
      <c r="F52" s="930"/>
      <c r="G52" s="300"/>
      <c r="H52" s="181"/>
      <c r="I52" s="193">
        <v>0.12</v>
      </c>
      <c r="J52" s="400">
        <f t="shared" si="1"/>
        <v>0</v>
      </c>
    </row>
    <row r="53" spans="2:10" ht="29.25" customHeight="1" x14ac:dyDescent="0.25">
      <c r="B53" s="100" t="s">
        <v>210</v>
      </c>
      <c r="C53" s="907" t="s">
        <v>551</v>
      </c>
      <c r="D53" s="928"/>
      <c r="E53" s="928"/>
      <c r="F53" s="928"/>
      <c r="G53" s="929"/>
      <c r="H53" s="181"/>
      <c r="I53" s="191">
        <v>1.6E-2</v>
      </c>
      <c r="J53" s="400">
        <f t="shared" si="1"/>
        <v>0</v>
      </c>
    </row>
    <row r="54" spans="2:10" ht="33" customHeight="1" x14ac:dyDescent="0.25">
      <c r="B54" s="101" t="s">
        <v>170</v>
      </c>
      <c r="C54" s="909" t="s">
        <v>552</v>
      </c>
      <c r="D54" s="928"/>
      <c r="E54" s="928"/>
      <c r="F54" s="928"/>
      <c r="G54" s="928"/>
      <c r="H54" s="281"/>
      <c r="I54" s="28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3">
        <v>0.04</v>
      </c>
      <c r="J57" s="400">
        <f t="shared" si="1"/>
        <v>0</v>
      </c>
    </row>
    <row r="58" spans="2:10" x14ac:dyDescent="0.25">
      <c r="B58" s="96"/>
      <c r="C58" s="24" t="s">
        <v>164</v>
      </c>
      <c r="D58" s="272" t="s">
        <v>268</v>
      </c>
      <c r="E58" s="272"/>
      <c r="F58" s="272"/>
      <c r="G58" s="98"/>
      <c r="H58" s="181"/>
      <c r="I58" s="193">
        <v>0.06</v>
      </c>
      <c r="J58" s="400">
        <f t="shared" si="1"/>
        <v>0</v>
      </c>
    </row>
    <row r="59" spans="2:10" ht="15" customHeight="1" x14ac:dyDescent="0.25">
      <c r="B59" s="99"/>
      <c r="C59" s="24" t="s">
        <v>175</v>
      </c>
      <c r="D59" s="930" t="s">
        <v>269</v>
      </c>
      <c r="E59" s="930"/>
      <c r="F59" s="930"/>
      <c r="G59" s="300"/>
      <c r="H59" s="181"/>
      <c r="I59" s="193">
        <v>0.12</v>
      </c>
      <c r="J59" s="400">
        <f t="shared" si="1"/>
        <v>0</v>
      </c>
    </row>
    <row r="60" spans="2:10" ht="15" customHeight="1" x14ac:dyDescent="0.25">
      <c r="B60" s="100" t="s">
        <v>213</v>
      </c>
      <c r="C60" s="280" t="s">
        <v>22</v>
      </c>
      <c r="D60" s="281"/>
      <c r="E60" s="281"/>
      <c r="F60" s="281"/>
      <c r="G60" s="281"/>
      <c r="H60" s="26"/>
      <c r="I60" s="188"/>
      <c r="J60" s="423"/>
    </row>
    <row r="61" spans="2:10" ht="47.25" customHeight="1" x14ac:dyDescent="0.25">
      <c r="B61" s="96"/>
      <c r="C61" s="24" t="s">
        <v>161</v>
      </c>
      <c r="D61" s="931" t="s">
        <v>458</v>
      </c>
      <c r="E61" s="931"/>
      <c r="F61" s="931"/>
      <c r="G61" s="898"/>
      <c r="H61" s="181"/>
      <c r="I61" s="568">
        <v>0.04</v>
      </c>
      <c r="J61" s="400">
        <f t="shared" si="1"/>
        <v>0</v>
      </c>
    </row>
    <row r="62" spans="2:10" x14ac:dyDescent="0.25">
      <c r="B62" s="99"/>
      <c r="C62" s="24" t="s">
        <v>162</v>
      </c>
      <c r="D62" s="25" t="s">
        <v>86</v>
      </c>
      <c r="E62" s="25"/>
      <c r="F62" s="25"/>
      <c r="G62" s="98"/>
      <c r="H62" s="181"/>
      <c r="I62" s="193">
        <v>0.06</v>
      </c>
      <c r="J62" s="400">
        <f t="shared" si="1"/>
        <v>0</v>
      </c>
    </row>
    <row r="63" spans="2:10" x14ac:dyDescent="0.25">
      <c r="B63" s="100" t="s">
        <v>214</v>
      </c>
      <c r="C63" s="24" t="s">
        <v>207</v>
      </c>
      <c r="D63" s="25"/>
      <c r="E63" s="25"/>
      <c r="F63" s="25"/>
      <c r="G63" s="98"/>
      <c r="H63" s="181"/>
      <c r="I63" s="193">
        <v>0.08</v>
      </c>
      <c r="J63" s="400">
        <f t="shared" si="1"/>
        <v>0</v>
      </c>
    </row>
    <row r="64" spans="2:10" ht="13.5" thickBot="1" x14ac:dyDescent="0.35">
      <c r="B64" s="30" t="s">
        <v>23</v>
      </c>
      <c r="J64" s="437">
        <f>SUM(J46,J48:J53,J55:J59,J61:J63)</f>
        <v>0</v>
      </c>
    </row>
    <row r="65" spans="1:10" ht="14" thickTop="1" thickBot="1" x14ac:dyDescent="0.35">
      <c r="I65" s="30" t="s">
        <v>196</v>
      </c>
      <c r="J65" s="440">
        <f>J42+J64</f>
        <v>0</v>
      </c>
    </row>
    <row r="66" spans="1:10" ht="63.25" customHeight="1" thickTop="1" x14ac:dyDescent="0.25">
      <c r="B66" s="822" t="s">
        <v>600</v>
      </c>
      <c r="C66" s="822"/>
      <c r="D66" s="822"/>
      <c r="E66" s="822"/>
      <c r="F66" s="822"/>
      <c r="G66" s="822"/>
      <c r="H66" s="822"/>
      <c r="I66" s="822"/>
      <c r="J66" s="452"/>
    </row>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19" t="s">
        <v>202</v>
      </c>
      <c r="C124" s="20" t="s">
        <v>556</v>
      </c>
      <c r="D124" s="20"/>
      <c r="E124" s="20"/>
      <c r="F124" s="20"/>
      <c r="G124" s="20"/>
      <c r="H124" s="20"/>
      <c r="I124" s="102"/>
      <c r="J124" s="102"/>
    </row>
    <row r="125" spans="1:10" ht="18.75" customHeight="1" x14ac:dyDescent="0.25">
      <c r="B125" s="19" t="s">
        <v>203</v>
      </c>
      <c r="C125" s="20" t="s">
        <v>557</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s="2" customFormat="1" ht="40.5" customHeight="1" x14ac:dyDescent="0.25">
      <c r="B131" s="591" t="s">
        <v>27</v>
      </c>
      <c r="C131" s="865" t="s">
        <v>402</v>
      </c>
      <c r="D131" s="865"/>
      <c r="E131" s="865"/>
      <c r="F131" s="865"/>
      <c r="G131" s="865"/>
      <c r="H131" s="865"/>
      <c r="I131" s="865"/>
      <c r="J131" s="86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7274-D1E2-4BEE-97FE-4C2DF30681E3}">
  <dimension ref="A1:M157"/>
  <sheetViews>
    <sheetView showGridLines="0" zoomScale="90" zoomScaleNormal="9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432</v>
      </c>
      <c r="B1" s="953" t="s">
        <v>420</v>
      </c>
      <c r="C1" s="954"/>
      <c r="D1" s="294"/>
      <c r="J1" s="21"/>
    </row>
    <row r="2" spans="1:13" x14ac:dyDescent="0.3">
      <c r="I2" s="66"/>
      <c r="J2" s="66"/>
    </row>
    <row r="3" spans="1:13" x14ac:dyDescent="0.3">
      <c r="I3" s="282"/>
      <c r="J3" s="282"/>
    </row>
    <row r="4" spans="1:13" x14ac:dyDescent="0.3">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469</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t="s">
        <v>376</v>
      </c>
    </row>
    <row r="13" spans="1:13" s="29" customFormat="1" ht="18.75" customHeight="1" x14ac:dyDescent="0.3">
      <c r="A13" s="22" t="s">
        <v>161</v>
      </c>
      <c r="B13" s="220" t="s">
        <v>6</v>
      </c>
      <c r="C13" s="220"/>
      <c r="D13" s="220"/>
      <c r="E13" s="220"/>
      <c r="F13" s="495"/>
      <c r="G13" s="495"/>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2">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2">
        <v>0.04</v>
      </c>
      <c r="J21" s="400">
        <f t="shared" si="0"/>
        <v>0</v>
      </c>
    </row>
    <row r="22" spans="2:10" ht="15.75" customHeight="1" x14ac:dyDescent="0.25">
      <c r="B22" s="96"/>
      <c r="C22" s="298" t="s">
        <v>164</v>
      </c>
      <c r="D22" s="272" t="s">
        <v>268</v>
      </c>
      <c r="E22" s="272"/>
      <c r="F22" s="272"/>
      <c r="G22" s="299"/>
      <c r="H22" s="181"/>
      <c r="I22" s="182">
        <v>0.06</v>
      </c>
      <c r="J22" s="400">
        <f t="shared" si="0"/>
        <v>0</v>
      </c>
    </row>
    <row r="23" spans="2:10" ht="15.75" customHeight="1" x14ac:dyDescent="0.25">
      <c r="B23" s="99"/>
      <c r="C23" s="297" t="s">
        <v>175</v>
      </c>
      <c r="D23" s="930" t="s">
        <v>269</v>
      </c>
      <c r="E23" s="930"/>
      <c r="F23" s="930"/>
      <c r="G23" s="275"/>
      <c r="H23" s="181"/>
      <c r="I23" s="182">
        <v>0.12</v>
      </c>
      <c r="J23" s="400">
        <f t="shared" si="0"/>
        <v>0</v>
      </c>
    </row>
    <row r="24" spans="2:10" ht="15.75" customHeight="1" x14ac:dyDescent="0.25">
      <c r="B24" s="38" t="s">
        <v>213</v>
      </c>
      <c r="C24" s="897" t="s">
        <v>143</v>
      </c>
      <c r="D24" s="931"/>
      <c r="E24" s="936"/>
      <c r="F24" s="936"/>
      <c r="G24" s="936"/>
      <c r="H24" s="936"/>
      <c r="I24" s="185"/>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2">
        <v>0.04</v>
      </c>
      <c r="J26" s="401">
        <f>H26*I26</f>
        <v>0</v>
      </c>
    </row>
    <row r="27" spans="2:10" ht="15.75" customHeight="1" x14ac:dyDescent="0.25">
      <c r="B27" s="96"/>
      <c r="C27" s="297" t="s">
        <v>163</v>
      </c>
      <c r="D27" s="279" t="s">
        <v>267</v>
      </c>
      <c r="E27" s="279"/>
      <c r="F27" s="279"/>
      <c r="G27" s="279"/>
      <c r="H27" s="181"/>
      <c r="I27" s="182">
        <v>0.08</v>
      </c>
      <c r="J27" s="401">
        <f>H27*I27</f>
        <v>0</v>
      </c>
    </row>
    <row r="28" spans="2:10" ht="15.75" customHeight="1" x14ac:dyDescent="0.25">
      <c r="B28" s="99"/>
      <c r="C28" s="297" t="s">
        <v>164</v>
      </c>
      <c r="D28" s="930" t="s">
        <v>268</v>
      </c>
      <c r="E28" s="930"/>
      <c r="F28" s="930"/>
      <c r="G28" s="275"/>
      <c r="H28" s="181"/>
      <c r="I28" s="182">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2">
        <v>0.04</v>
      </c>
      <c r="J30" s="400">
        <f t="shared" si="0"/>
        <v>0</v>
      </c>
    </row>
    <row r="31" spans="2:10" ht="15" customHeight="1" x14ac:dyDescent="0.25">
      <c r="B31" s="99"/>
      <c r="C31" s="297" t="s">
        <v>162</v>
      </c>
      <c r="D31" s="930" t="s">
        <v>11</v>
      </c>
      <c r="E31" s="930"/>
      <c r="F31" s="930"/>
      <c r="G31" s="391"/>
      <c r="H31" s="181"/>
      <c r="I31" s="182">
        <v>0.12</v>
      </c>
      <c r="J31" s="400">
        <f t="shared" si="0"/>
        <v>0</v>
      </c>
    </row>
    <row r="32" spans="2:10" ht="15" customHeight="1" x14ac:dyDescent="0.25">
      <c r="B32" s="100" t="s">
        <v>243</v>
      </c>
      <c r="C32" s="907" t="s">
        <v>80</v>
      </c>
      <c r="D32" s="937"/>
      <c r="E32" s="937"/>
      <c r="F32" s="937"/>
      <c r="G32" s="938"/>
      <c r="H32" s="181"/>
      <c r="I32" s="187">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0.15" customHeight="1" x14ac:dyDescent="0.25">
      <c r="B46" s="34" t="s">
        <v>208</v>
      </c>
      <c r="C46" s="935" t="s">
        <v>616</v>
      </c>
      <c r="D46" s="936"/>
      <c r="E46" s="936"/>
      <c r="F46" s="936"/>
      <c r="G46" s="908"/>
      <c r="H46" s="181"/>
      <c r="I46" s="193">
        <v>0</v>
      </c>
      <c r="J46" s="400">
        <f>H46*I46</f>
        <v>0</v>
      </c>
    </row>
    <row r="47" spans="1:10" x14ac:dyDescent="0.25">
      <c r="B47" s="100" t="s">
        <v>209</v>
      </c>
      <c r="C47" s="100" t="s">
        <v>144</v>
      </c>
      <c r="D47" s="24"/>
      <c r="E47" s="280"/>
      <c r="F47" s="281"/>
      <c r="G47" s="281"/>
      <c r="H47" s="281"/>
      <c r="I47" s="307"/>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3">
        <v>0.04</v>
      </c>
      <c r="J50" s="400">
        <f t="shared" si="1"/>
        <v>0</v>
      </c>
    </row>
    <row r="51" spans="2:10" x14ac:dyDescent="0.25">
      <c r="B51" s="96"/>
      <c r="C51" s="24" t="s">
        <v>164</v>
      </c>
      <c r="D51" s="272" t="s">
        <v>268</v>
      </c>
      <c r="E51" s="272"/>
      <c r="F51" s="272"/>
      <c r="G51" s="300"/>
      <c r="H51" s="181"/>
      <c r="I51" s="193">
        <v>0.06</v>
      </c>
      <c r="J51" s="400">
        <f t="shared" si="1"/>
        <v>0</v>
      </c>
    </row>
    <row r="52" spans="2:10" ht="15" customHeight="1" x14ac:dyDescent="0.25">
      <c r="B52" s="99"/>
      <c r="C52" s="24" t="s">
        <v>175</v>
      </c>
      <c r="D52" s="930" t="s">
        <v>269</v>
      </c>
      <c r="E52" s="930"/>
      <c r="F52" s="930"/>
      <c r="G52" s="300"/>
      <c r="H52" s="181"/>
      <c r="I52" s="193">
        <v>0.12</v>
      </c>
      <c r="J52" s="400">
        <f t="shared" si="1"/>
        <v>0</v>
      </c>
    </row>
    <row r="53" spans="2:10" ht="30" customHeight="1" x14ac:dyDescent="0.25">
      <c r="B53" s="100" t="s">
        <v>210</v>
      </c>
      <c r="C53" s="907" t="s">
        <v>551</v>
      </c>
      <c r="D53" s="928"/>
      <c r="E53" s="928"/>
      <c r="F53" s="928"/>
      <c r="G53" s="929"/>
      <c r="H53" s="181"/>
      <c r="I53" s="191">
        <v>1.6E-2</v>
      </c>
      <c r="J53" s="400">
        <f t="shared" si="1"/>
        <v>0</v>
      </c>
    </row>
    <row r="54" spans="2:10" ht="33" customHeight="1" x14ac:dyDescent="0.25">
      <c r="B54" s="101" t="s">
        <v>170</v>
      </c>
      <c r="C54" s="909" t="s">
        <v>552</v>
      </c>
      <c r="D54" s="928"/>
      <c r="E54" s="928"/>
      <c r="F54" s="928"/>
      <c r="G54" s="928"/>
      <c r="H54" s="281"/>
      <c r="I54" s="28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3">
        <v>0.04</v>
      </c>
      <c r="J57" s="400">
        <f t="shared" si="1"/>
        <v>0</v>
      </c>
    </row>
    <row r="58" spans="2:10" x14ac:dyDescent="0.25">
      <c r="B58" s="96"/>
      <c r="C58" s="24" t="s">
        <v>164</v>
      </c>
      <c r="D58" s="272" t="s">
        <v>268</v>
      </c>
      <c r="E58" s="272"/>
      <c r="F58" s="272"/>
      <c r="G58" s="98"/>
      <c r="H58" s="181"/>
      <c r="I58" s="193">
        <v>0.06</v>
      </c>
      <c r="J58" s="400">
        <f t="shared" si="1"/>
        <v>0</v>
      </c>
    </row>
    <row r="59" spans="2:10" ht="15" customHeight="1" x14ac:dyDescent="0.25">
      <c r="B59" s="99"/>
      <c r="C59" s="24" t="s">
        <v>175</v>
      </c>
      <c r="D59" s="930" t="s">
        <v>269</v>
      </c>
      <c r="E59" s="930"/>
      <c r="F59" s="930"/>
      <c r="G59" s="300"/>
      <c r="H59" s="181"/>
      <c r="I59" s="193">
        <v>0.12</v>
      </c>
      <c r="J59" s="400">
        <f t="shared" si="1"/>
        <v>0</v>
      </c>
    </row>
    <row r="60" spans="2:10" ht="15" customHeight="1" x14ac:dyDescent="0.25">
      <c r="B60" s="100" t="s">
        <v>213</v>
      </c>
      <c r="C60" s="280" t="s">
        <v>22</v>
      </c>
      <c r="D60" s="281"/>
      <c r="E60" s="281"/>
      <c r="F60" s="281"/>
      <c r="G60" s="281"/>
      <c r="H60" s="26"/>
      <c r="I60" s="188"/>
      <c r="J60" s="423"/>
    </row>
    <row r="61" spans="2:10" ht="47.25" customHeight="1" x14ac:dyDescent="0.25">
      <c r="B61" s="96"/>
      <c r="C61" s="24" t="s">
        <v>161</v>
      </c>
      <c r="D61" s="931" t="s">
        <v>458</v>
      </c>
      <c r="E61" s="931"/>
      <c r="F61" s="931"/>
      <c r="G61" s="898"/>
      <c r="H61" s="181"/>
      <c r="I61" s="568">
        <v>0.04</v>
      </c>
      <c r="J61" s="400">
        <f t="shared" si="1"/>
        <v>0</v>
      </c>
    </row>
    <row r="62" spans="2:10" x14ac:dyDescent="0.25">
      <c r="B62" s="99"/>
      <c r="C62" s="24" t="s">
        <v>162</v>
      </c>
      <c r="D62" s="25" t="s">
        <v>86</v>
      </c>
      <c r="E62" s="25"/>
      <c r="F62" s="25"/>
      <c r="G62" s="98"/>
      <c r="H62" s="181"/>
      <c r="I62" s="193">
        <v>0.06</v>
      </c>
      <c r="J62" s="400">
        <f t="shared" si="1"/>
        <v>0</v>
      </c>
    </row>
    <row r="63" spans="2:10" x14ac:dyDescent="0.25">
      <c r="B63" s="100" t="s">
        <v>214</v>
      </c>
      <c r="C63" s="24" t="s">
        <v>207</v>
      </c>
      <c r="D63" s="25"/>
      <c r="E63" s="25"/>
      <c r="F63" s="25"/>
      <c r="G63" s="98"/>
      <c r="H63" s="181"/>
      <c r="I63" s="193">
        <v>0.08</v>
      </c>
      <c r="J63" s="400">
        <f t="shared" si="1"/>
        <v>0</v>
      </c>
    </row>
    <row r="64" spans="2:10" ht="13.5" thickBot="1" x14ac:dyDescent="0.35">
      <c r="B64" s="30" t="s">
        <v>23</v>
      </c>
      <c r="J64" s="437">
        <f>SUM(J46,J48:J53,J55:J59,J61:J63)</f>
        <v>0</v>
      </c>
    </row>
    <row r="65" spans="1:10" ht="14" thickTop="1" thickBot="1" x14ac:dyDescent="0.35">
      <c r="I65" s="30" t="s">
        <v>196</v>
      </c>
      <c r="J65" s="440">
        <f>J42+J64</f>
        <v>0</v>
      </c>
    </row>
    <row r="66" spans="1:10" ht="63.25" customHeight="1" thickTop="1" x14ac:dyDescent="0.25">
      <c r="B66" s="822" t="s">
        <v>600</v>
      </c>
      <c r="C66" s="822"/>
      <c r="D66" s="822"/>
      <c r="E66" s="822"/>
      <c r="F66" s="822"/>
      <c r="G66" s="822"/>
      <c r="H66" s="822"/>
      <c r="I66" s="822"/>
      <c r="J66" s="452"/>
    </row>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19" t="s">
        <v>202</v>
      </c>
      <c r="C124" s="20" t="s">
        <v>556</v>
      </c>
      <c r="D124" s="20"/>
      <c r="E124" s="20"/>
      <c r="F124" s="20"/>
      <c r="G124" s="20"/>
      <c r="H124" s="20"/>
      <c r="I124" s="102"/>
      <c r="J124" s="102"/>
    </row>
    <row r="125" spans="1:10" ht="18.75" customHeight="1" x14ac:dyDescent="0.25">
      <c r="B125" s="19" t="s">
        <v>203</v>
      </c>
      <c r="C125" s="20" t="s">
        <v>557</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s="2" customFormat="1" ht="40.5" customHeight="1" x14ac:dyDescent="0.25">
      <c r="B131" s="591" t="s">
        <v>27</v>
      </c>
      <c r="C131" s="865" t="s">
        <v>402</v>
      </c>
      <c r="D131" s="865"/>
      <c r="E131" s="865"/>
      <c r="F131" s="865"/>
      <c r="G131" s="865"/>
      <c r="H131" s="865"/>
      <c r="I131" s="865"/>
      <c r="J131" s="86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E9:M9"/>
    <mergeCell ref="B1:C1"/>
    <mergeCell ref="E5:M5"/>
    <mergeCell ref="E6:M6"/>
    <mergeCell ref="E7:M7"/>
    <mergeCell ref="E8:M8"/>
    <mergeCell ref="D30:F30"/>
    <mergeCell ref="B11:J11"/>
    <mergeCell ref="I13:J13"/>
    <mergeCell ref="B14:G14"/>
    <mergeCell ref="C15:G15"/>
    <mergeCell ref="C16:G16"/>
    <mergeCell ref="C17:G17"/>
    <mergeCell ref="C18:H18"/>
    <mergeCell ref="D23:F23"/>
    <mergeCell ref="C24:H24"/>
    <mergeCell ref="D28:F28"/>
    <mergeCell ref="C29:F29"/>
    <mergeCell ref="B66:I66"/>
    <mergeCell ref="D31:F31"/>
    <mergeCell ref="C32:G32"/>
    <mergeCell ref="B34:G34"/>
    <mergeCell ref="B35:G35"/>
    <mergeCell ref="B45:G45"/>
    <mergeCell ref="C46:G46"/>
    <mergeCell ref="D52:F52"/>
    <mergeCell ref="C53:G53"/>
    <mergeCell ref="C54:G54"/>
    <mergeCell ref="D59:F59"/>
    <mergeCell ref="D61:G61"/>
    <mergeCell ref="B81:E81"/>
    <mergeCell ref="I70:J70"/>
    <mergeCell ref="B71:E71"/>
    <mergeCell ref="B72:E72"/>
    <mergeCell ref="B73:E73"/>
    <mergeCell ref="B74:E74"/>
    <mergeCell ref="B75:E75"/>
    <mergeCell ref="B76:E76"/>
    <mergeCell ref="B77:E77"/>
    <mergeCell ref="B78:E78"/>
    <mergeCell ref="B79:E79"/>
    <mergeCell ref="B80:E80"/>
    <mergeCell ref="C98:E98"/>
    <mergeCell ref="B82:E82"/>
    <mergeCell ref="B83:E83"/>
    <mergeCell ref="B84:E84"/>
    <mergeCell ref="B85:E85"/>
    <mergeCell ref="B86:E86"/>
    <mergeCell ref="B87:E87"/>
    <mergeCell ref="B88:E88"/>
    <mergeCell ref="B89:E89"/>
    <mergeCell ref="B90:E90"/>
    <mergeCell ref="B91:E91"/>
    <mergeCell ref="C97:E97"/>
    <mergeCell ref="C110:E110"/>
    <mergeCell ref="C99:E99"/>
    <mergeCell ref="C100:E100"/>
    <mergeCell ref="C101:E101"/>
    <mergeCell ref="C102:E102"/>
    <mergeCell ref="C103:E103"/>
    <mergeCell ref="C104:E104"/>
    <mergeCell ref="C105:E105"/>
    <mergeCell ref="C106:E106"/>
    <mergeCell ref="C107:E107"/>
    <mergeCell ref="C108:E108"/>
    <mergeCell ref="C109:E109"/>
    <mergeCell ref="C117:E117"/>
    <mergeCell ref="C122:H122"/>
    <mergeCell ref="C123:J123"/>
    <mergeCell ref="C131:J131"/>
    <mergeCell ref="C111:E111"/>
    <mergeCell ref="C112:E112"/>
    <mergeCell ref="C113:E113"/>
    <mergeCell ref="C114:E114"/>
    <mergeCell ref="C115:E115"/>
    <mergeCell ref="C116:E116"/>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M157"/>
  <sheetViews>
    <sheetView showGridLines="0" zoomScaleNormal="10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431</v>
      </c>
      <c r="B1" s="943" t="s">
        <v>420</v>
      </c>
      <c r="C1" s="944"/>
      <c r="D1" s="294"/>
      <c r="J1" s="21"/>
    </row>
    <row r="2" spans="1:13" x14ac:dyDescent="0.3">
      <c r="I2" s="66"/>
      <c r="J2" s="66"/>
    </row>
    <row r="3" spans="1:13" x14ac:dyDescent="0.3">
      <c r="A3" s="2"/>
      <c r="I3" s="282"/>
      <c r="J3" s="282"/>
    </row>
    <row r="4" spans="1:13" x14ac:dyDescent="0.3">
      <c r="D4" s="276"/>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270</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t="s">
        <v>376</v>
      </c>
    </row>
    <row r="13" spans="1:13" s="29" customFormat="1" ht="18.75" customHeight="1" x14ac:dyDescent="0.3">
      <c r="A13" s="22" t="s">
        <v>161</v>
      </c>
      <c r="B13" s="220" t="s">
        <v>6</v>
      </c>
      <c r="C13" s="220"/>
      <c r="D13" s="220"/>
      <c r="E13" s="220"/>
      <c r="F13" s="495"/>
      <c r="G13" s="495"/>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2">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2">
        <v>0.04</v>
      </c>
      <c r="J21" s="400">
        <f t="shared" si="0"/>
        <v>0</v>
      </c>
    </row>
    <row r="22" spans="2:10" ht="15.75" customHeight="1" x14ac:dyDescent="0.25">
      <c r="B22" s="96"/>
      <c r="C22" s="298" t="s">
        <v>164</v>
      </c>
      <c r="D22" s="272" t="s">
        <v>268</v>
      </c>
      <c r="E22" s="272"/>
      <c r="F22" s="272"/>
      <c r="G22" s="299"/>
      <c r="H22" s="181"/>
      <c r="I22" s="182">
        <v>0.06</v>
      </c>
      <c r="J22" s="400">
        <f t="shared" si="0"/>
        <v>0</v>
      </c>
    </row>
    <row r="23" spans="2:10" ht="15.75" customHeight="1" x14ac:dyDescent="0.25">
      <c r="B23" s="99"/>
      <c r="C23" s="297" t="s">
        <v>175</v>
      </c>
      <c r="D23" s="930" t="s">
        <v>269</v>
      </c>
      <c r="E23" s="930"/>
      <c r="F23" s="930"/>
      <c r="G23" s="275"/>
      <c r="H23" s="181"/>
      <c r="I23" s="182">
        <v>0.12</v>
      </c>
      <c r="J23" s="400">
        <f t="shared" si="0"/>
        <v>0</v>
      </c>
    </row>
    <row r="24" spans="2:10" ht="15.75" customHeight="1" x14ac:dyDescent="0.25">
      <c r="B24" s="38" t="s">
        <v>213</v>
      </c>
      <c r="C24" s="897" t="s">
        <v>143</v>
      </c>
      <c r="D24" s="931"/>
      <c r="E24" s="936"/>
      <c r="F24" s="936"/>
      <c r="G24" s="936"/>
      <c r="H24" s="936"/>
      <c r="I24" s="185"/>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2">
        <v>0.04</v>
      </c>
      <c r="J26" s="401">
        <f>H26*I26</f>
        <v>0</v>
      </c>
    </row>
    <row r="27" spans="2:10" ht="15.75" customHeight="1" x14ac:dyDescent="0.25">
      <c r="B27" s="96"/>
      <c r="C27" s="297" t="s">
        <v>163</v>
      </c>
      <c r="D27" s="279" t="s">
        <v>267</v>
      </c>
      <c r="E27" s="279"/>
      <c r="F27" s="279"/>
      <c r="G27" s="279"/>
      <c r="H27" s="181"/>
      <c r="I27" s="182">
        <v>0.08</v>
      </c>
      <c r="J27" s="401">
        <f>H27*I27</f>
        <v>0</v>
      </c>
    </row>
    <row r="28" spans="2:10" ht="15.75" customHeight="1" x14ac:dyDescent="0.25">
      <c r="B28" s="99"/>
      <c r="C28" s="297" t="s">
        <v>164</v>
      </c>
      <c r="D28" s="930" t="s">
        <v>268</v>
      </c>
      <c r="E28" s="930"/>
      <c r="F28" s="930"/>
      <c r="G28" s="275"/>
      <c r="H28" s="181"/>
      <c r="I28" s="182">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2">
        <v>0.04</v>
      </c>
      <c r="J30" s="400">
        <f t="shared" si="0"/>
        <v>0</v>
      </c>
    </row>
    <row r="31" spans="2:10" ht="15" customHeight="1" x14ac:dyDescent="0.25">
      <c r="B31" s="99"/>
      <c r="C31" s="297" t="s">
        <v>162</v>
      </c>
      <c r="D31" s="930" t="s">
        <v>11</v>
      </c>
      <c r="E31" s="930"/>
      <c r="F31" s="930"/>
      <c r="G31" s="391"/>
      <c r="H31" s="181"/>
      <c r="I31" s="182">
        <v>0.12</v>
      </c>
      <c r="J31" s="400">
        <f t="shared" si="0"/>
        <v>0</v>
      </c>
    </row>
    <row r="32" spans="2:10" ht="15" customHeight="1" x14ac:dyDescent="0.25">
      <c r="B32" s="100" t="s">
        <v>243</v>
      </c>
      <c r="C32" s="907" t="s">
        <v>80</v>
      </c>
      <c r="D32" s="937"/>
      <c r="E32" s="937"/>
      <c r="F32" s="937"/>
      <c r="G32" s="938"/>
      <c r="H32" s="181"/>
      <c r="I32" s="187">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0.15" customHeight="1" x14ac:dyDescent="0.25">
      <c r="B46" s="34" t="s">
        <v>208</v>
      </c>
      <c r="C46" s="935" t="s">
        <v>616</v>
      </c>
      <c r="D46" s="936"/>
      <c r="E46" s="936"/>
      <c r="F46" s="936"/>
      <c r="G46" s="908"/>
      <c r="H46" s="181"/>
      <c r="I46" s="193">
        <v>0</v>
      </c>
      <c r="J46" s="400">
        <f>H46*I46</f>
        <v>0</v>
      </c>
    </row>
    <row r="47" spans="1:10" x14ac:dyDescent="0.25">
      <c r="B47" s="100" t="s">
        <v>209</v>
      </c>
      <c r="C47" s="100" t="s">
        <v>144</v>
      </c>
      <c r="D47" s="24"/>
      <c r="E47" s="280"/>
      <c r="F47" s="281"/>
      <c r="G47" s="281"/>
      <c r="H47" s="281"/>
      <c r="I47" s="307"/>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3">
        <v>0.04</v>
      </c>
      <c r="J50" s="400">
        <f t="shared" si="1"/>
        <v>0</v>
      </c>
    </row>
    <row r="51" spans="2:10" x14ac:dyDescent="0.25">
      <c r="B51" s="96"/>
      <c r="C51" s="24" t="s">
        <v>164</v>
      </c>
      <c r="D51" s="272" t="s">
        <v>268</v>
      </c>
      <c r="E51" s="272"/>
      <c r="F51" s="272"/>
      <c r="G51" s="300"/>
      <c r="H51" s="181"/>
      <c r="I51" s="193">
        <v>0.06</v>
      </c>
      <c r="J51" s="400">
        <f t="shared" si="1"/>
        <v>0</v>
      </c>
    </row>
    <row r="52" spans="2:10" ht="15" customHeight="1" x14ac:dyDescent="0.25">
      <c r="B52" s="99"/>
      <c r="C52" s="24" t="s">
        <v>175</v>
      </c>
      <c r="D52" s="930" t="s">
        <v>269</v>
      </c>
      <c r="E52" s="930"/>
      <c r="F52" s="930"/>
      <c r="G52" s="300"/>
      <c r="H52" s="181"/>
      <c r="I52" s="193">
        <v>0.12</v>
      </c>
      <c r="J52" s="400">
        <f t="shared" si="1"/>
        <v>0</v>
      </c>
    </row>
    <row r="53" spans="2:10" ht="33" customHeight="1" x14ac:dyDescent="0.25">
      <c r="B53" s="100" t="s">
        <v>210</v>
      </c>
      <c r="C53" s="907" t="s">
        <v>551</v>
      </c>
      <c r="D53" s="928"/>
      <c r="E53" s="928"/>
      <c r="F53" s="928"/>
      <c r="G53" s="929"/>
      <c r="H53" s="181"/>
      <c r="I53" s="191">
        <v>1.6E-2</v>
      </c>
      <c r="J53" s="400">
        <f t="shared" si="1"/>
        <v>0</v>
      </c>
    </row>
    <row r="54" spans="2:10" ht="33" customHeight="1" x14ac:dyDescent="0.25">
      <c r="B54" s="101" t="s">
        <v>170</v>
      </c>
      <c r="C54" s="909" t="s">
        <v>552</v>
      </c>
      <c r="D54" s="928"/>
      <c r="E54" s="928"/>
      <c r="F54" s="928"/>
      <c r="G54" s="928"/>
      <c r="H54" s="281"/>
      <c r="I54" s="281"/>
      <c r="J54" s="368"/>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3">
        <v>0.04</v>
      </c>
      <c r="J57" s="400">
        <f t="shared" si="1"/>
        <v>0</v>
      </c>
    </row>
    <row r="58" spans="2:10" x14ac:dyDescent="0.25">
      <c r="B58" s="96"/>
      <c r="C58" s="24" t="s">
        <v>164</v>
      </c>
      <c r="D58" s="272" t="s">
        <v>268</v>
      </c>
      <c r="E58" s="272"/>
      <c r="F58" s="272"/>
      <c r="G58" s="98"/>
      <c r="H58" s="181"/>
      <c r="I58" s="193">
        <v>0.06</v>
      </c>
      <c r="J58" s="400">
        <f t="shared" si="1"/>
        <v>0</v>
      </c>
    </row>
    <row r="59" spans="2:10" ht="15" customHeight="1" x14ac:dyDescent="0.25">
      <c r="B59" s="99"/>
      <c r="C59" s="24" t="s">
        <v>175</v>
      </c>
      <c r="D59" s="930" t="s">
        <v>269</v>
      </c>
      <c r="E59" s="930"/>
      <c r="F59" s="930"/>
      <c r="G59" s="300"/>
      <c r="H59" s="181"/>
      <c r="I59" s="193">
        <v>0.12</v>
      </c>
      <c r="J59" s="400">
        <f t="shared" si="1"/>
        <v>0</v>
      </c>
    </row>
    <row r="60" spans="2:10" ht="15" customHeight="1" x14ac:dyDescent="0.25">
      <c r="B60" s="100" t="s">
        <v>213</v>
      </c>
      <c r="C60" s="280" t="s">
        <v>22</v>
      </c>
      <c r="D60" s="281"/>
      <c r="E60" s="281"/>
      <c r="F60" s="281"/>
      <c r="G60" s="281"/>
      <c r="H60" s="26"/>
      <c r="I60" s="188"/>
      <c r="J60" s="369"/>
    </row>
    <row r="61" spans="2:10" ht="42" customHeight="1" x14ac:dyDescent="0.25">
      <c r="B61" s="96"/>
      <c r="C61" s="24" t="s">
        <v>161</v>
      </c>
      <c r="D61" s="931" t="s">
        <v>458</v>
      </c>
      <c r="E61" s="931"/>
      <c r="F61" s="931"/>
      <c r="G61" s="898"/>
      <c r="H61" s="181"/>
      <c r="I61" s="568">
        <v>0.04</v>
      </c>
      <c r="J61" s="400">
        <f t="shared" si="1"/>
        <v>0</v>
      </c>
    </row>
    <row r="62" spans="2:10" x14ac:dyDescent="0.25">
      <c r="B62" s="99"/>
      <c r="C62" s="24" t="s">
        <v>162</v>
      </c>
      <c r="D62" s="25" t="s">
        <v>86</v>
      </c>
      <c r="E62" s="25"/>
      <c r="F62" s="25"/>
      <c r="G62" s="98"/>
      <c r="H62" s="181"/>
      <c r="I62" s="193">
        <v>0.06</v>
      </c>
      <c r="J62" s="400">
        <f t="shared" si="1"/>
        <v>0</v>
      </c>
    </row>
    <row r="63" spans="2:10" x14ac:dyDescent="0.25">
      <c r="B63" s="100" t="s">
        <v>214</v>
      </c>
      <c r="C63" s="24" t="s">
        <v>207</v>
      </c>
      <c r="D63" s="25"/>
      <c r="E63" s="25"/>
      <c r="F63" s="25"/>
      <c r="G63" s="98"/>
      <c r="H63" s="181"/>
      <c r="I63" s="193">
        <v>0.08</v>
      </c>
      <c r="J63" s="400">
        <f t="shared" si="1"/>
        <v>0</v>
      </c>
    </row>
    <row r="64" spans="2:10" ht="13.5" thickBot="1" x14ac:dyDescent="0.35">
      <c r="B64" s="30" t="s">
        <v>23</v>
      </c>
      <c r="J64" s="437">
        <f>SUM(J46,J48:J53,J55:J59,J61:J63)</f>
        <v>0</v>
      </c>
    </row>
    <row r="65" spans="1:10" ht="14" thickTop="1" thickBot="1" x14ac:dyDescent="0.35">
      <c r="I65" s="30" t="s">
        <v>196</v>
      </c>
      <c r="J65" s="440">
        <f>J42+J64</f>
        <v>0</v>
      </c>
    </row>
    <row r="66" spans="1:10" ht="63.25" customHeight="1" thickTop="1" x14ac:dyDescent="0.25">
      <c r="B66" s="822" t="s">
        <v>600</v>
      </c>
      <c r="C66" s="822"/>
      <c r="D66" s="822"/>
      <c r="E66" s="822"/>
      <c r="F66" s="822"/>
      <c r="G66" s="822"/>
      <c r="H66" s="822"/>
      <c r="I66" s="822"/>
      <c r="J66" s="452"/>
    </row>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2" t="s">
        <v>202</v>
      </c>
      <c r="C124" s="20" t="s">
        <v>556</v>
      </c>
      <c r="D124" s="20"/>
      <c r="E124" s="20"/>
      <c r="F124" s="20"/>
      <c r="G124" s="20"/>
      <c r="H124" s="20"/>
      <c r="I124" s="102"/>
      <c r="J124" s="102"/>
    </row>
    <row r="125" spans="1:10" ht="18.75" customHeight="1" x14ac:dyDescent="0.25">
      <c r="B125" s="2" t="s">
        <v>203</v>
      </c>
      <c r="C125" s="20" t="s">
        <v>557</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s="2" customFormat="1" ht="31.5" customHeight="1" x14ac:dyDescent="0.25">
      <c r="B131" s="591" t="s">
        <v>27</v>
      </c>
      <c r="C131" s="865" t="s">
        <v>402</v>
      </c>
      <c r="D131" s="865"/>
      <c r="E131" s="865"/>
      <c r="F131" s="865"/>
      <c r="G131" s="865"/>
      <c r="H131" s="865"/>
      <c r="I131" s="865"/>
      <c r="J131" s="86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M157"/>
  <sheetViews>
    <sheetView showGridLines="0" zoomScaleNormal="100" workbookViewId="0">
      <selection activeCell="B5" sqref="B5:B9"/>
    </sheetView>
  </sheetViews>
  <sheetFormatPr defaultColWidth="9.1796875" defaultRowHeight="13" x14ac:dyDescent="0.25"/>
  <cols>
    <col min="1" max="1" width="4" style="19" customWidth="1"/>
    <col min="2" max="3" width="4.7265625" style="19" customWidth="1"/>
    <col min="4" max="4" width="23.7265625" style="19" customWidth="1"/>
    <col min="5" max="5" width="21.81640625" style="19" customWidth="1"/>
    <col min="6" max="6" width="33.269531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430</v>
      </c>
      <c r="B1" s="953" t="s">
        <v>420</v>
      </c>
      <c r="C1" s="954"/>
      <c r="D1" s="294"/>
      <c r="J1" s="21"/>
    </row>
    <row r="2" spans="1:13" x14ac:dyDescent="0.3">
      <c r="I2" s="66"/>
      <c r="J2" s="66"/>
    </row>
    <row r="3" spans="1:13" x14ac:dyDescent="0.3">
      <c r="I3" s="282"/>
      <c r="J3" s="282"/>
    </row>
    <row r="4" spans="1:13" x14ac:dyDescent="0.3">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4</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t="s">
        <v>376</v>
      </c>
    </row>
    <row r="13" spans="1:13" s="29" customFormat="1" ht="18.75" customHeight="1" x14ac:dyDescent="0.3">
      <c r="A13" s="22" t="s">
        <v>161</v>
      </c>
      <c r="B13" s="220" t="s">
        <v>6</v>
      </c>
      <c r="C13" s="220"/>
      <c r="D13" s="220"/>
      <c r="E13" s="220"/>
      <c r="F13" s="220"/>
      <c r="G13" s="220"/>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2">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2">
        <v>0.04</v>
      </c>
      <c r="J21" s="400">
        <f t="shared" si="0"/>
        <v>0</v>
      </c>
    </row>
    <row r="22" spans="2:10" ht="15.75" customHeight="1" x14ac:dyDescent="0.25">
      <c r="B22" s="96"/>
      <c r="C22" s="298" t="s">
        <v>164</v>
      </c>
      <c r="D22" s="272" t="s">
        <v>268</v>
      </c>
      <c r="E22" s="272"/>
      <c r="F22" s="272"/>
      <c r="G22" s="299"/>
      <c r="H22" s="181"/>
      <c r="I22" s="182">
        <v>0.06</v>
      </c>
      <c r="J22" s="400">
        <f t="shared" si="0"/>
        <v>0</v>
      </c>
    </row>
    <row r="23" spans="2:10" ht="15.75" customHeight="1" x14ac:dyDescent="0.25">
      <c r="B23" s="99"/>
      <c r="C23" s="297" t="s">
        <v>175</v>
      </c>
      <c r="D23" s="930" t="s">
        <v>269</v>
      </c>
      <c r="E23" s="930"/>
      <c r="F23" s="930"/>
      <c r="G23" s="275"/>
      <c r="H23" s="181"/>
      <c r="I23" s="182">
        <v>0.12</v>
      </c>
      <c r="J23" s="400">
        <f t="shared" si="0"/>
        <v>0</v>
      </c>
    </row>
    <row r="24" spans="2:10" ht="15.75" customHeight="1" x14ac:dyDescent="0.25">
      <c r="B24" s="38" t="s">
        <v>213</v>
      </c>
      <c r="C24" s="897" t="s">
        <v>143</v>
      </c>
      <c r="D24" s="931"/>
      <c r="E24" s="936"/>
      <c r="F24" s="936"/>
      <c r="G24" s="936"/>
      <c r="H24" s="936"/>
      <c r="I24" s="185"/>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2">
        <v>0.04</v>
      </c>
      <c r="J26" s="401">
        <f>H26*I26</f>
        <v>0</v>
      </c>
    </row>
    <row r="27" spans="2:10" ht="15.75" customHeight="1" x14ac:dyDescent="0.25">
      <c r="B27" s="96"/>
      <c r="C27" s="297" t="s">
        <v>163</v>
      </c>
      <c r="D27" s="279" t="s">
        <v>267</v>
      </c>
      <c r="E27" s="279"/>
      <c r="F27" s="279"/>
      <c r="G27" s="279"/>
      <c r="H27" s="181"/>
      <c r="I27" s="182">
        <v>0.08</v>
      </c>
      <c r="J27" s="401">
        <f>H27*I27</f>
        <v>0</v>
      </c>
    </row>
    <row r="28" spans="2:10" ht="15.75" customHeight="1" x14ac:dyDescent="0.25">
      <c r="B28" s="99"/>
      <c r="C28" s="297" t="s">
        <v>164</v>
      </c>
      <c r="D28" s="930" t="s">
        <v>268</v>
      </c>
      <c r="E28" s="930"/>
      <c r="F28" s="930"/>
      <c r="G28" s="275"/>
      <c r="H28" s="181"/>
      <c r="I28" s="182">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2">
        <v>0.04</v>
      </c>
      <c r="J30" s="400">
        <f t="shared" si="0"/>
        <v>0</v>
      </c>
    </row>
    <row r="31" spans="2:10" ht="15" customHeight="1" x14ac:dyDescent="0.25">
      <c r="B31" s="99"/>
      <c r="C31" s="297" t="s">
        <v>162</v>
      </c>
      <c r="D31" s="930" t="s">
        <v>11</v>
      </c>
      <c r="E31" s="930"/>
      <c r="F31" s="930"/>
      <c r="G31" s="391"/>
      <c r="H31" s="181"/>
      <c r="I31" s="182">
        <v>0.12</v>
      </c>
      <c r="J31" s="400">
        <f t="shared" si="0"/>
        <v>0</v>
      </c>
    </row>
    <row r="32" spans="2:10" ht="15" customHeight="1" x14ac:dyDescent="0.25">
      <c r="B32" s="100" t="s">
        <v>243</v>
      </c>
      <c r="C32" s="907" t="s">
        <v>80</v>
      </c>
      <c r="D32" s="937"/>
      <c r="E32" s="937"/>
      <c r="F32" s="937"/>
      <c r="G32" s="938"/>
      <c r="H32" s="181"/>
      <c r="I32" s="187">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0.15" customHeight="1" x14ac:dyDescent="0.25">
      <c r="B46" s="34" t="s">
        <v>208</v>
      </c>
      <c r="C46" s="935" t="s">
        <v>616</v>
      </c>
      <c r="D46" s="936"/>
      <c r="E46" s="936"/>
      <c r="F46" s="936"/>
      <c r="G46" s="908"/>
      <c r="H46" s="181"/>
      <c r="I46" s="193">
        <v>0</v>
      </c>
      <c r="J46" s="400">
        <f>H46*I46</f>
        <v>0</v>
      </c>
    </row>
    <row r="47" spans="1:10" x14ac:dyDescent="0.25">
      <c r="B47" s="100" t="s">
        <v>209</v>
      </c>
      <c r="C47" s="100" t="s">
        <v>144</v>
      </c>
      <c r="D47" s="24"/>
      <c r="E47" s="280"/>
      <c r="F47" s="281"/>
      <c r="G47" s="281"/>
      <c r="H47" s="281"/>
      <c r="I47" s="307"/>
      <c r="J47" s="368"/>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3">
        <v>0.04</v>
      </c>
      <c r="J50" s="400">
        <f t="shared" si="1"/>
        <v>0</v>
      </c>
    </row>
    <row r="51" spans="2:10" x14ac:dyDescent="0.25">
      <c r="B51" s="96"/>
      <c r="C51" s="24" t="s">
        <v>164</v>
      </c>
      <c r="D51" s="272" t="s">
        <v>268</v>
      </c>
      <c r="E51" s="272"/>
      <c r="F51" s="272"/>
      <c r="G51" s="300"/>
      <c r="H51" s="181"/>
      <c r="I51" s="193">
        <v>0.06</v>
      </c>
      <c r="J51" s="400">
        <f t="shared" si="1"/>
        <v>0</v>
      </c>
    </row>
    <row r="52" spans="2:10" ht="15" customHeight="1" x14ac:dyDescent="0.25">
      <c r="B52" s="99"/>
      <c r="C52" s="24" t="s">
        <v>175</v>
      </c>
      <c r="D52" s="930" t="s">
        <v>269</v>
      </c>
      <c r="E52" s="930"/>
      <c r="F52" s="930"/>
      <c r="G52" s="300"/>
      <c r="H52" s="181"/>
      <c r="I52" s="193">
        <v>0.12</v>
      </c>
      <c r="J52" s="400">
        <f t="shared" si="1"/>
        <v>0</v>
      </c>
    </row>
    <row r="53" spans="2:10" ht="28.5" customHeight="1" x14ac:dyDescent="0.25">
      <c r="B53" s="100" t="s">
        <v>210</v>
      </c>
      <c r="C53" s="907" t="s">
        <v>551</v>
      </c>
      <c r="D53" s="928"/>
      <c r="E53" s="928"/>
      <c r="F53" s="928"/>
      <c r="G53" s="929"/>
      <c r="H53" s="181"/>
      <c r="I53" s="191">
        <v>1.6E-2</v>
      </c>
      <c r="J53" s="400">
        <f t="shared" si="1"/>
        <v>0</v>
      </c>
    </row>
    <row r="54" spans="2:10" ht="47.25" customHeight="1" x14ac:dyDescent="0.25">
      <c r="B54" s="101" t="s">
        <v>170</v>
      </c>
      <c r="C54" s="909" t="s">
        <v>552</v>
      </c>
      <c r="D54" s="928"/>
      <c r="E54" s="928"/>
      <c r="F54" s="928"/>
      <c r="G54" s="928"/>
      <c r="H54" s="281"/>
      <c r="I54" s="28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3">
        <v>0.04</v>
      </c>
      <c r="J57" s="400">
        <f t="shared" si="1"/>
        <v>0</v>
      </c>
    </row>
    <row r="58" spans="2:10" x14ac:dyDescent="0.25">
      <c r="B58" s="96"/>
      <c r="C58" s="24" t="s">
        <v>164</v>
      </c>
      <c r="D58" s="272" t="s">
        <v>268</v>
      </c>
      <c r="E58" s="272"/>
      <c r="F58" s="272"/>
      <c r="G58" s="98"/>
      <c r="H58" s="181"/>
      <c r="I58" s="193">
        <v>0.06</v>
      </c>
      <c r="J58" s="400">
        <f t="shared" si="1"/>
        <v>0</v>
      </c>
    </row>
    <row r="59" spans="2:10" ht="15" customHeight="1" x14ac:dyDescent="0.25">
      <c r="B59" s="99"/>
      <c r="C59" s="24" t="s">
        <v>175</v>
      </c>
      <c r="D59" s="930" t="s">
        <v>269</v>
      </c>
      <c r="E59" s="930"/>
      <c r="F59" s="930"/>
      <c r="G59" s="300"/>
      <c r="H59" s="181"/>
      <c r="I59" s="193">
        <v>0.12</v>
      </c>
      <c r="J59" s="400">
        <f t="shared" si="1"/>
        <v>0</v>
      </c>
    </row>
    <row r="60" spans="2:10" ht="15" customHeight="1" x14ac:dyDescent="0.25">
      <c r="B60" s="100" t="s">
        <v>213</v>
      </c>
      <c r="C60" s="280" t="s">
        <v>22</v>
      </c>
      <c r="D60" s="281"/>
      <c r="E60" s="281"/>
      <c r="F60" s="281"/>
      <c r="G60" s="281"/>
      <c r="H60" s="26"/>
      <c r="I60" s="188"/>
      <c r="J60" s="423"/>
    </row>
    <row r="61" spans="2:10" ht="42" customHeight="1" x14ac:dyDescent="0.25">
      <c r="B61" s="96"/>
      <c r="C61" s="24" t="s">
        <v>161</v>
      </c>
      <c r="D61" s="931" t="s">
        <v>458</v>
      </c>
      <c r="E61" s="931"/>
      <c r="F61" s="931"/>
      <c r="G61" s="898"/>
      <c r="H61" s="181"/>
      <c r="I61" s="568">
        <v>0.04</v>
      </c>
      <c r="J61" s="400">
        <f t="shared" si="1"/>
        <v>0</v>
      </c>
    </row>
    <row r="62" spans="2:10" x14ac:dyDescent="0.25">
      <c r="B62" s="99"/>
      <c r="C62" s="24" t="s">
        <v>162</v>
      </c>
      <c r="D62" s="25" t="s">
        <v>86</v>
      </c>
      <c r="E62" s="25"/>
      <c r="F62" s="25"/>
      <c r="G62" s="98"/>
      <c r="H62" s="181"/>
      <c r="I62" s="193">
        <v>0.06</v>
      </c>
      <c r="J62" s="400">
        <f t="shared" si="1"/>
        <v>0</v>
      </c>
    </row>
    <row r="63" spans="2:10" x14ac:dyDescent="0.25">
      <c r="B63" s="100" t="s">
        <v>214</v>
      </c>
      <c r="C63" s="24" t="s">
        <v>207</v>
      </c>
      <c r="D63" s="25"/>
      <c r="E63" s="25"/>
      <c r="F63" s="25"/>
      <c r="G63" s="98"/>
      <c r="H63" s="181"/>
      <c r="I63" s="193">
        <v>0.08</v>
      </c>
      <c r="J63" s="400">
        <f t="shared" si="1"/>
        <v>0</v>
      </c>
    </row>
    <row r="64" spans="2:10" ht="13.5" thickBot="1" x14ac:dyDescent="0.35">
      <c r="B64" s="30" t="s">
        <v>23</v>
      </c>
      <c r="J64" s="437">
        <f>SUM(J46,J48:J53,J55:J59,J61:J63)</f>
        <v>0</v>
      </c>
    </row>
    <row r="65" spans="1:10" ht="14" thickTop="1" thickBot="1" x14ac:dyDescent="0.35">
      <c r="I65" s="30" t="s">
        <v>196</v>
      </c>
      <c r="J65" s="440">
        <f>J42+J64</f>
        <v>0</v>
      </c>
    </row>
    <row r="66" spans="1:10" ht="63.25" customHeight="1" thickTop="1" x14ac:dyDescent="0.25">
      <c r="B66" s="822" t="s">
        <v>600</v>
      </c>
      <c r="C66" s="822"/>
      <c r="D66" s="822"/>
      <c r="E66" s="822"/>
      <c r="F66" s="822"/>
      <c r="G66" s="822"/>
      <c r="H66" s="822"/>
      <c r="I66" s="822"/>
      <c r="J66" s="452"/>
    </row>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2" t="s">
        <v>202</v>
      </c>
      <c r="C124" s="20" t="s">
        <v>556</v>
      </c>
      <c r="D124" s="20"/>
      <c r="E124" s="20"/>
      <c r="F124" s="20"/>
      <c r="G124" s="20"/>
      <c r="H124" s="20"/>
      <c r="I124" s="102"/>
      <c r="J124" s="102"/>
    </row>
    <row r="125" spans="1:10" ht="18.75" customHeight="1" x14ac:dyDescent="0.25">
      <c r="B125" s="2" t="s">
        <v>203</v>
      </c>
      <c r="C125" s="20" t="s">
        <v>557</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s="2" customFormat="1" ht="34.5" customHeight="1" x14ac:dyDescent="0.25">
      <c r="B131" s="591" t="s">
        <v>27</v>
      </c>
      <c r="C131" s="865" t="s">
        <v>402</v>
      </c>
      <c r="D131" s="865"/>
      <c r="E131" s="865"/>
      <c r="F131" s="865"/>
      <c r="G131" s="865"/>
      <c r="H131" s="865"/>
      <c r="I131" s="865"/>
      <c r="J131" s="86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67" max="9" man="1"/>
    <brk id="92" max="9" man="1"/>
    <brk id="125"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M157"/>
  <sheetViews>
    <sheetView showGridLines="0" zoomScaleNormal="10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524" t="s">
        <v>338</v>
      </c>
      <c r="B1" s="953" t="s">
        <v>420</v>
      </c>
      <c r="C1" s="954"/>
      <c r="D1" s="294"/>
      <c r="J1" s="21"/>
    </row>
    <row r="2" spans="1:13" x14ac:dyDescent="0.3">
      <c r="I2" s="66"/>
      <c r="J2" s="66"/>
    </row>
    <row r="3" spans="1:13" x14ac:dyDescent="0.3">
      <c r="I3" s="282"/>
      <c r="J3" s="282"/>
    </row>
    <row r="4" spans="1:13" x14ac:dyDescent="0.3">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79</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row>
    <row r="13" spans="1:13" s="29" customFormat="1" ht="18.75" customHeight="1" x14ac:dyDescent="0.3">
      <c r="A13" s="22" t="s">
        <v>161</v>
      </c>
      <c r="B13" s="220" t="s">
        <v>6</v>
      </c>
      <c r="C13" s="220"/>
      <c r="D13" s="220"/>
      <c r="E13" s="220"/>
      <c r="F13" s="220"/>
      <c r="G13" s="220"/>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3">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3">
        <v>0.04</v>
      </c>
      <c r="J21" s="400">
        <f t="shared" si="0"/>
        <v>0</v>
      </c>
    </row>
    <row r="22" spans="2:10" ht="15.75" customHeight="1" x14ac:dyDescent="0.25">
      <c r="B22" s="96"/>
      <c r="C22" s="298" t="s">
        <v>164</v>
      </c>
      <c r="D22" s="272" t="s">
        <v>268</v>
      </c>
      <c r="E22" s="272"/>
      <c r="F22" s="272"/>
      <c r="G22" s="299"/>
      <c r="H22" s="181"/>
      <c r="I22" s="183">
        <v>0.06</v>
      </c>
      <c r="J22" s="400">
        <f t="shared" si="0"/>
        <v>0</v>
      </c>
    </row>
    <row r="23" spans="2:10" ht="15.75" customHeight="1" x14ac:dyDescent="0.25">
      <c r="B23" s="99"/>
      <c r="C23" s="297" t="s">
        <v>175</v>
      </c>
      <c r="D23" s="930" t="s">
        <v>269</v>
      </c>
      <c r="E23" s="930"/>
      <c r="F23" s="930"/>
      <c r="G23" s="275"/>
      <c r="H23" s="181"/>
      <c r="I23" s="183">
        <v>0.12</v>
      </c>
      <c r="J23" s="400">
        <f t="shared" si="0"/>
        <v>0</v>
      </c>
    </row>
    <row r="24" spans="2:10" ht="15.75" customHeight="1" x14ac:dyDescent="0.25">
      <c r="B24" s="38" t="s">
        <v>213</v>
      </c>
      <c r="C24" s="897" t="s">
        <v>143</v>
      </c>
      <c r="D24" s="931"/>
      <c r="E24" s="936"/>
      <c r="F24" s="936"/>
      <c r="G24" s="936"/>
      <c r="H24" s="936"/>
      <c r="I24" s="418"/>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3">
        <v>0.04</v>
      </c>
      <c r="J26" s="401">
        <f>H26*I26</f>
        <v>0</v>
      </c>
    </row>
    <row r="27" spans="2:10" ht="15.75" customHeight="1" x14ac:dyDescent="0.25">
      <c r="B27" s="96"/>
      <c r="C27" s="297" t="s">
        <v>163</v>
      </c>
      <c r="D27" s="279" t="s">
        <v>267</v>
      </c>
      <c r="E27" s="279"/>
      <c r="F27" s="279"/>
      <c r="G27" s="279"/>
      <c r="H27" s="181"/>
      <c r="I27" s="183">
        <v>0.08</v>
      </c>
      <c r="J27" s="401">
        <f>H27*I27</f>
        <v>0</v>
      </c>
    </row>
    <row r="28" spans="2:10" ht="15.75" customHeight="1" x14ac:dyDescent="0.25">
      <c r="B28" s="99"/>
      <c r="C28" s="297" t="s">
        <v>164</v>
      </c>
      <c r="D28" s="930" t="s">
        <v>268</v>
      </c>
      <c r="E28" s="930"/>
      <c r="F28" s="930"/>
      <c r="G28" s="275"/>
      <c r="H28" s="181"/>
      <c r="I28" s="183">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3">
        <v>0.04</v>
      </c>
      <c r="J30" s="400">
        <f t="shared" si="0"/>
        <v>0</v>
      </c>
    </row>
    <row r="31" spans="2:10" ht="15" customHeight="1" x14ac:dyDescent="0.25">
      <c r="B31" s="99"/>
      <c r="C31" s="297" t="s">
        <v>162</v>
      </c>
      <c r="D31" s="930" t="s">
        <v>11</v>
      </c>
      <c r="E31" s="930"/>
      <c r="F31" s="930"/>
      <c r="G31" s="391"/>
      <c r="H31" s="181"/>
      <c r="I31" s="183">
        <v>0.12</v>
      </c>
      <c r="J31" s="400">
        <f t="shared" si="0"/>
        <v>0</v>
      </c>
    </row>
    <row r="32" spans="2:10" ht="15" customHeight="1" x14ac:dyDescent="0.25">
      <c r="B32" s="100" t="s">
        <v>243</v>
      </c>
      <c r="C32" s="907" t="s">
        <v>80</v>
      </c>
      <c r="D32" s="937"/>
      <c r="E32" s="937"/>
      <c r="F32" s="937"/>
      <c r="G32" s="938"/>
      <c r="H32" s="181"/>
      <c r="I32" s="419">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0.15" customHeight="1" x14ac:dyDescent="0.25">
      <c r="B46" s="34" t="s">
        <v>208</v>
      </c>
      <c r="C46" s="935" t="s">
        <v>616</v>
      </c>
      <c r="D46" s="936"/>
      <c r="E46" s="936"/>
      <c r="F46" s="936"/>
      <c r="G46" s="908"/>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1">
        <v>0.04</v>
      </c>
      <c r="J50" s="400">
        <f t="shared" si="1"/>
        <v>0</v>
      </c>
    </row>
    <row r="51" spans="2:10" x14ac:dyDescent="0.25">
      <c r="B51" s="96"/>
      <c r="C51" s="24" t="s">
        <v>164</v>
      </c>
      <c r="D51" s="272" t="s">
        <v>268</v>
      </c>
      <c r="E51" s="272"/>
      <c r="F51" s="272"/>
      <c r="G51" s="300"/>
      <c r="H51" s="181"/>
      <c r="I51" s="191">
        <v>0.06</v>
      </c>
      <c r="J51" s="400">
        <f t="shared" si="1"/>
        <v>0</v>
      </c>
    </row>
    <row r="52" spans="2:10" ht="15" customHeight="1" x14ac:dyDescent="0.25">
      <c r="B52" s="99"/>
      <c r="C52" s="24" t="s">
        <v>175</v>
      </c>
      <c r="D52" s="930" t="s">
        <v>269</v>
      </c>
      <c r="E52" s="930"/>
      <c r="F52" s="930"/>
      <c r="G52" s="300"/>
      <c r="H52" s="181"/>
      <c r="I52" s="191">
        <v>0.12</v>
      </c>
      <c r="J52" s="400">
        <f t="shared" si="1"/>
        <v>0</v>
      </c>
    </row>
    <row r="53" spans="2:10" ht="27.75" customHeight="1" x14ac:dyDescent="0.25">
      <c r="B53" s="100" t="s">
        <v>210</v>
      </c>
      <c r="C53" s="907" t="s">
        <v>551</v>
      </c>
      <c r="D53" s="928"/>
      <c r="E53" s="928"/>
      <c r="F53" s="928"/>
      <c r="G53" s="929"/>
      <c r="H53" s="181"/>
      <c r="I53" s="191">
        <v>1.6E-2</v>
      </c>
      <c r="J53" s="400">
        <f t="shared" si="1"/>
        <v>0</v>
      </c>
    </row>
    <row r="54" spans="2:10" ht="33" customHeight="1" x14ac:dyDescent="0.25">
      <c r="B54" s="101" t="s">
        <v>170</v>
      </c>
      <c r="C54" s="909" t="s">
        <v>552</v>
      </c>
      <c r="D54" s="928"/>
      <c r="E54" s="928"/>
      <c r="F54" s="928"/>
      <c r="G54" s="928"/>
      <c r="H54" s="281"/>
      <c r="I54" s="42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1">
        <v>0.04</v>
      </c>
      <c r="J57" s="400">
        <f t="shared" si="1"/>
        <v>0</v>
      </c>
    </row>
    <row r="58" spans="2:10" x14ac:dyDescent="0.25">
      <c r="B58" s="96"/>
      <c r="C58" s="24" t="s">
        <v>164</v>
      </c>
      <c r="D58" s="272" t="s">
        <v>268</v>
      </c>
      <c r="E58" s="272"/>
      <c r="F58" s="272"/>
      <c r="G58" s="98"/>
      <c r="H58" s="181"/>
      <c r="I58" s="191">
        <v>0.06</v>
      </c>
      <c r="J58" s="400">
        <f t="shared" si="1"/>
        <v>0</v>
      </c>
    </row>
    <row r="59" spans="2:10" ht="15" customHeight="1" x14ac:dyDescent="0.25">
      <c r="B59" s="99"/>
      <c r="C59" s="24" t="s">
        <v>175</v>
      </c>
      <c r="D59" s="930" t="s">
        <v>269</v>
      </c>
      <c r="E59" s="930"/>
      <c r="F59" s="930"/>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3.5" customHeight="1" x14ac:dyDescent="0.25">
      <c r="B61" s="96"/>
      <c r="C61" s="46" t="s">
        <v>161</v>
      </c>
      <c r="D61" s="931" t="s">
        <v>458</v>
      </c>
      <c r="E61" s="931"/>
      <c r="F61" s="931"/>
      <c r="G61" s="898"/>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822" t="s">
        <v>600</v>
      </c>
      <c r="C66" s="822"/>
      <c r="D66" s="822"/>
      <c r="E66" s="822"/>
      <c r="F66" s="822"/>
      <c r="G66" s="822"/>
      <c r="H66" s="822"/>
      <c r="I66" s="822"/>
      <c r="J66" s="452"/>
    </row>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s="2" customFormat="1" ht="28" customHeight="1" x14ac:dyDescent="0.25">
      <c r="B121" s="2" t="s">
        <v>199</v>
      </c>
      <c r="C121" s="20" t="s">
        <v>253</v>
      </c>
      <c r="D121" s="20"/>
      <c r="E121" s="20"/>
      <c r="F121" s="20"/>
      <c r="G121" s="20"/>
      <c r="H121" s="20"/>
      <c r="I121" s="20"/>
      <c r="J121" s="20"/>
    </row>
    <row r="122" spans="1:10" ht="30"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ht="15" customHeight="1" x14ac:dyDescent="0.25">
      <c r="B124" s="19" t="s">
        <v>202</v>
      </c>
      <c r="C124" s="20" t="s">
        <v>556</v>
      </c>
      <c r="D124" s="20"/>
      <c r="E124" s="20"/>
      <c r="F124" s="20"/>
      <c r="G124" s="20"/>
      <c r="H124" s="20"/>
      <c r="I124" s="102"/>
      <c r="J124" s="102"/>
    </row>
    <row r="125" spans="1:10" ht="31.5" customHeight="1" x14ac:dyDescent="0.25">
      <c r="B125" s="19" t="s">
        <v>203</v>
      </c>
      <c r="C125" s="20" t="s">
        <v>557</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s="2" customFormat="1" ht="32.25" customHeight="1" x14ac:dyDescent="0.25">
      <c r="B131" s="591" t="s">
        <v>27</v>
      </c>
      <c r="C131" s="865" t="s">
        <v>402</v>
      </c>
      <c r="D131" s="865"/>
      <c r="E131" s="865"/>
      <c r="F131" s="865"/>
      <c r="G131" s="865"/>
      <c r="H131" s="865"/>
      <c r="I131" s="865"/>
      <c r="J131" s="86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3:J123"/>
    <mergeCell ref="C122:H122"/>
  </mergeCells>
  <phoneticPr fontId="11"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67" max="9" man="1"/>
    <brk id="92" max="9" man="1"/>
    <brk id="12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59"/>
  <sheetViews>
    <sheetView showGridLines="0" zoomScale="75" zoomScaleNormal="75" workbookViewId="0">
      <selection activeCell="P28" sqref="P28"/>
    </sheetView>
  </sheetViews>
  <sheetFormatPr defaultColWidth="9.1796875" defaultRowHeight="13" x14ac:dyDescent="0.25"/>
  <cols>
    <col min="1" max="1" width="3.1796875" style="500" customWidth="1"/>
    <col min="2" max="2" width="16.7265625" style="500" customWidth="1"/>
    <col min="3" max="3" width="13.54296875" style="321" customWidth="1"/>
    <col min="4" max="9" width="8.26953125" style="501" customWidth="1"/>
    <col min="10" max="10" width="43.81640625" style="501" customWidth="1"/>
    <col min="11" max="16384" width="9.1796875" style="500"/>
  </cols>
  <sheetData>
    <row r="1" spans="1:19" ht="13.5" thickBot="1" x14ac:dyDescent="0.3">
      <c r="A1" s="499"/>
      <c r="B1" s="499"/>
    </row>
    <row r="2" spans="1:19" ht="63.75" customHeight="1" thickBot="1" x14ac:dyDescent="0.3">
      <c r="B2" s="761" t="s">
        <v>582</v>
      </c>
      <c r="C2" s="762"/>
      <c r="D2" s="762"/>
      <c r="E2" s="762"/>
      <c r="F2" s="762"/>
      <c r="G2" s="762"/>
      <c r="H2" s="762"/>
      <c r="I2" s="762"/>
      <c r="J2" s="763"/>
    </row>
    <row r="3" spans="1:19" ht="15.5" x14ac:dyDescent="0.25">
      <c r="B3" s="502"/>
      <c r="C3" s="503"/>
      <c r="D3" s="502"/>
      <c r="E3" s="502"/>
      <c r="F3" s="502"/>
      <c r="G3" s="502"/>
      <c r="H3" s="502"/>
      <c r="I3" s="502"/>
      <c r="J3" s="502"/>
    </row>
    <row r="4" spans="1:19" ht="15.5" x14ac:dyDescent="0.25">
      <c r="B4" s="764" t="s">
        <v>555</v>
      </c>
      <c r="C4" s="764"/>
      <c r="D4" s="764"/>
      <c r="E4" s="764"/>
      <c r="F4" s="764"/>
      <c r="G4" s="764"/>
      <c r="H4" s="764"/>
      <c r="I4" s="764"/>
      <c r="J4" s="764"/>
    </row>
    <row r="5" spans="1:19" ht="15.5" x14ac:dyDescent="0.25">
      <c r="B5" s="504"/>
      <c r="C5" s="506"/>
      <c r="D5" s="505"/>
      <c r="E5" s="505"/>
      <c r="F5" s="505"/>
      <c r="G5" s="505"/>
      <c r="H5" s="505"/>
      <c r="I5" s="505"/>
      <c r="J5" s="505"/>
    </row>
    <row r="6" spans="1:19" ht="15.5" x14ac:dyDescent="0.25">
      <c r="B6" s="708" t="s">
        <v>583</v>
      </c>
      <c r="C6" s="709" t="s">
        <v>584</v>
      </c>
      <c r="D6" s="773" t="s">
        <v>585</v>
      </c>
      <c r="E6" s="774"/>
      <c r="F6" s="774"/>
      <c r="G6" s="774"/>
      <c r="H6" s="774"/>
      <c r="I6" s="774"/>
      <c r="J6" s="775"/>
    </row>
    <row r="7" spans="1:19" ht="13" customHeight="1" x14ac:dyDescent="0.25">
      <c r="B7" s="765" t="s">
        <v>355</v>
      </c>
      <c r="C7" s="712"/>
      <c r="D7" s="510"/>
      <c r="E7" s="505"/>
      <c r="F7" s="505"/>
      <c r="G7" s="505"/>
      <c r="H7" s="505"/>
      <c r="I7" s="505"/>
      <c r="J7" s="511"/>
    </row>
    <row r="8" spans="1:19" ht="13" customHeight="1" x14ac:dyDescent="0.25">
      <c r="B8" s="766"/>
      <c r="C8" s="754" t="s">
        <v>211</v>
      </c>
      <c r="D8" s="768" t="s">
        <v>227</v>
      </c>
      <c r="E8" s="769"/>
      <c r="F8" s="769"/>
      <c r="G8" s="769"/>
      <c r="H8" s="769"/>
      <c r="I8" s="769"/>
      <c r="J8" s="770"/>
    </row>
    <row r="9" spans="1:19" ht="13" customHeight="1" x14ac:dyDescent="0.25">
      <c r="B9" s="766"/>
      <c r="C9" s="755"/>
      <c r="D9" s="512"/>
      <c r="E9" s="513"/>
      <c r="F9" s="513"/>
      <c r="G9" s="513"/>
      <c r="H9" s="513"/>
      <c r="I9" s="513"/>
      <c r="J9" s="514"/>
    </row>
    <row r="10" spans="1:19" ht="13" customHeight="1" x14ac:dyDescent="0.25">
      <c r="B10" s="766"/>
      <c r="C10" s="754"/>
      <c r="D10" s="510"/>
      <c r="E10" s="505"/>
      <c r="F10" s="505"/>
      <c r="G10" s="505"/>
      <c r="H10" s="505"/>
      <c r="I10" s="505"/>
      <c r="J10" s="511"/>
    </row>
    <row r="11" spans="1:19" ht="13" customHeight="1" x14ac:dyDescent="0.25">
      <c r="B11" s="766"/>
      <c r="C11" s="754" t="s">
        <v>215</v>
      </c>
      <c r="D11" s="768" t="s">
        <v>82</v>
      </c>
      <c r="E11" s="769"/>
      <c r="F11" s="769"/>
      <c r="G11" s="769"/>
      <c r="H11" s="769"/>
      <c r="I11" s="769"/>
      <c r="J11" s="770"/>
    </row>
    <row r="12" spans="1:19" ht="13" customHeight="1" x14ac:dyDescent="0.25">
      <c r="B12" s="766"/>
      <c r="C12" s="755"/>
      <c r="D12" s="512"/>
      <c r="E12" s="513"/>
      <c r="F12" s="513"/>
      <c r="G12" s="513"/>
      <c r="H12" s="513"/>
      <c r="I12" s="513"/>
      <c r="J12" s="514"/>
    </row>
    <row r="13" spans="1:19" ht="13" customHeight="1" x14ac:dyDescent="0.25">
      <c r="B13" s="766"/>
      <c r="C13" s="754"/>
      <c r="D13" s="510"/>
      <c r="E13" s="505"/>
      <c r="F13" s="505"/>
      <c r="G13" s="505"/>
      <c r="H13" s="505"/>
      <c r="I13" s="505"/>
      <c r="J13" s="511"/>
    </row>
    <row r="14" spans="1:19" ht="13" customHeight="1" x14ac:dyDescent="0.25">
      <c r="B14" s="766"/>
      <c r="C14" s="754" t="s">
        <v>216</v>
      </c>
      <c r="D14" s="768" t="s">
        <v>356</v>
      </c>
      <c r="E14" s="771"/>
      <c r="F14" s="771"/>
      <c r="G14" s="771"/>
      <c r="H14" s="771"/>
      <c r="I14" s="771"/>
      <c r="J14" s="772"/>
    </row>
    <row r="15" spans="1:19" ht="13" customHeight="1" x14ac:dyDescent="0.25">
      <c r="B15" s="767"/>
      <c r="C15" s="755"/>
      <c r="D15" s="512"/>
      <c r="E15" s="513"/>
      <c r="F15" s="513"/>
      <c r="G15" s="513"/>
      <c r="H15" s="513"/>
      <c r="I15" s="513"/>
      <c r="J15" s="514"/>
      <c r="R15" s="710"/>
      <c r="S15" s="711"/>
    </row>
    <row r="16" spans="1:19" ht="13" customHeight="1" x14ac:dyDescent="0.25">
      <c r="B16" s="758" t="s">
        <v>357</v>
      </c>
      <c r="C16" s="754"/>
      <c r="D16" s="510"/>
      <c r="E16" s="505"/>
      <c r="F16" s="505"/>
      <c r="G16" s="505"/>
      <c r="H16" s="505"/>
      <c r="I16" s="505"/>
      <c r="J16" s="511"/>
    </row>
    <row r="17" spans="2:10" ht="13" customHeight="1" x14ac:dyDescent="0.25">
      <c r="B17" s="759"/>
      <c r="C17" s="754" t="s">
        <v>358</v>
      </c>
      <c r="D17" s="768" t="s">
        <v>359</v>
      </c>
      <c r="E17" s="769"/>
      <c r="F17" s="769"/>
      <c r="G17" s="769"/>
      <c r="H17" s="769"/>
      <c r="I17" s="769"/>
      <c r="J17" s="770"/>
    </row>
    <row r="18" spans="2:10" ht="13" customHeight="1" x14ac:dyDescent="0.25">
      <c r="B18" s="759"/>
      <c r="C18" s="755"/>
      <c r="D18" s="512"/>
      <c r="E18" s="513"/>
      <c r="F18" s="513"/>
      <c r="G18" s="513"/>
      <c r="H18" s="513"/>
      <c r="I18" s="513"/>
      <c r="J18" s="514"/>
    </row>
    <row r="19" spans="2:10" ht="13" customHeight="1" x14ac:dyDescent="0.25">
      <c r="B19" s="759"/>
      <c r="C19" s="754"/>
      <c r="D19" s="510"/>
      <c r="E19" s="505"/>
      <c r="F19" s="505"/>
      <c r="G19" s="505"/>
      <c r="H19" s="505"/>
      <c r="I19" s="505"/>
      <c r="J19" s="511"/>
    </row>
    <row r="20" spans="2:10" ht="13" customHeight="1" x14ac:dyDescent="0.25">
      <c r="B20" s="759"/>
      <c r="C20" s="754" t="s">
        <v>360</v>
      </c>
      <c r="D20" s="776" t="s">
        <v>361</v>
      </c>
      <c r="E20" s="777"/>
      <c r="F20" s="777"/>
      <c r="G20" s="777"/>
      <c r="H20" s="777"/>
      <c r="I20" s="777"/>
      <c r="J20" s="778"/>
    </row>
    <row r="21" spans="2:10" ht="13" customHeight="1" x14ac:dyDescent="0.25">
      <c r="B21" s="759"/>
      <c r="C21" s="755"/>
      <c r="D21" s="512"/>
      <c r="E21" s="513"/>
      <c r="F21" s="513"/>
      <c r="G21" s="513"/>
      <c r="H21" s="513"/>
      <c r="I21" s="513"/>
      <c r="J21" s="514"/>
    </row>
    <row r="22" spans="2:10" ht="13" customHeight="1" x14ac:dyDescent="0.25">
      <c r="B22" s="759"/>
      <c r="C22" s="754"/>
      <c r="D22" s="510"/>
      <c r="E22" s="505"/>
      <c r="F22" s="505"/>
      <c r="G22" s="505"/>
      <c r="H22" s="505"/>
      <c r="I22" s="505"/>
      <c r="J22" s="511"/>
    </row>
    <row r="23" spans="2:10" ht="13" customHeight="1" x14ac:dyDescent="0.25">
      <c r="B23" s="759"/>
      <c r="C23" s="754" t="s">
        <v>362</v>
      </c>
      <c r="D23" s="776" t="s">
        <v>363</v>
      </c>
      <c r="E23" s="777"/>
      <c r="F23" s="777"/>
      <c r="G23" s="777"/>
      <c r="H23" s="777"/>
      <c r="I23" s="777"/>
      <c r="J23" s="778"/>
    </row>
    <row r="24" spans="2:10" ht="13" customHeight="1" x14ac:dyDescent="0.25">
      <c r="B24" s="759"/>
      <c r="C24" s="755"/>
      <c r="D24" s="512"/>
      <c r="E24" s="513"/>
      <c r="F24" s="513"/>
      <c r="G24" s="513"/>
      <c r="H24" s="513"/>
      <c r="I24" s="513"/>
      <c r="J24" s="514"/>
    </row>
    <row r="25" spans="2:10" ht="15.5" x14ac:dyDescent="0.25">
      <c r="B25" s="759"/>
      <c r="C25" s="754"/>
      <c r="D25" s="510"/>
      <c r="E25" s="505"/>
      <c r="F25" s="505"/>
      <c r="G25" s="505"/>
      <c r="H25" s="505"/>
      <c r="I25" s="505"/>
      <c r="J25" s="511"/>
    </row>
    <row r="26" spans="2:10" ht="15.5" x14ac:dyDescent="0.25">
      <c r="B26" s="759"/>
      <c r="C26" s="754" t="s">
        <v>364</v>
      </c>
      <c r="D26" s="768" t="s">
        <v>365</v>
      </c>
      <c r="E26" s="769"/>
      <c r="F26" s="769"/>
      <c r="G26" s="769"/>
      <c r="H26" s="769"/>
      <c r="I26" s="769"/>
      <c r="J26" s="770"/>
    </row>
    <row r="27" spans="2:10" ht="13" customHeight="1" x14ac:dyDescent="0.25">
      <c r="B27" s="759"/>
      <c r="C27" s="755"/>
      <c r="D27" s="512"/>
      <c r="E27" s="513"/>
      <c r="F27" s="513"/>
      <c r="G27" s="513"/>
      <c r="H27" s="513"/>
      <c r="I27" s="513"/>
      <c r="J27" s="514"/>
    </row>
    <row r="28" spans="2:10" ht="13" customHeight="1" x14ac:dyDescent="0.25">
      <c r="B28" s="759"/>
      <c r="C28" s="754"/>
      <c r="D28" s="510"/>
      <c r="E28" s="505"/>
      <c r="F28" s="505"/>
      <c r="G28" s="505"/>
      <c r="H28" s="505"/>
      <c r="I28" s="505"/>
      <c r="J28" s="511"/>
    </row>
    <row r="29" spans="2:10" ht="27.25" customHeight="1" x14ac:dyDescent="0.25">
      <c r="B29" s="759"/>
      <c r="C29" s="754" t="s">
        <v>366</v>
      </c>
      <c r="D29" s="768" t="s">
        <v>610</v>
      </c>
      <c r="E29" s="769"/>
      <c r="F29" s="769"/>
      <c r="G29" s="769"/>
      <c r="H29" s="769"/>
      <c r="I29" s="769"/>
      <c r="J29" s="770"/>
    </row>
    <row r="30" spans="2:10" ht="13" customHeight="1" x14ac:dyDescent="0.25">
      <c r="B30" s="759"/>
      <c r="C30" s="755"/>
      <c r="D30" s="512"/>
      <c r="E30" s="513"/>
      <c r="F30" s="513"/>
      <c r="G30" s="513"/>
      <c r="H30" s="513"/>
      <c r="I30" s="513"/>
      <c r="J30" s="514"/>
    </row>
    <row r="31" spans="2:10" ht="13" customHeight="1" x14ac:dyDescent="0.25">
      <c r="B31" s="759"/>
      <c r="C31" s="756"/>
      <c r="D31" s="507"/>
      <c r="E31" s="508"/>
      <c r="F31" s="508"/>
      <c r="G31" s="508"/>
      <c r="H31" s="508"/>
      <c r="I31" s="508"/>
      <c r="J31" s="509"/>
    </row>
    <row r="32" spans="2:10" ht="13" customHeight="1" x14ac:dyDescent="0.25">
      <c r="B32" s="759"/>
      <c r="C32" s="754" t="s">
        <v>367</v>
      </c>
      <c r="D32" s="768" t="s">
        <v>368</v>
      </c>
      <c r="E32" s="769"/>
      <c r="F32" s="769"/>
      <c r="G32" s="769"/>
      <c r="H32" s="769"/>
      <c r="I32" s="769"/>
      <c r="J32" s="770"/>
    </row>
    <row r="33" spans="2:10" ht="13" customHeight="1" x14ac:dyDescent="0.25">
      <c r="B33" s="760"/>
      <c r="C33" s="754"/>
      <c r="D33" s="510"/>
      <c r="E33" s="505"/>
      <c r="F33" s="505"/>
      <c r="G33" s="505"/>
      <c r="H33" s="505"/>
      <c r="I33" s="505"/>
      <c r="J33" s="511"/>
    </row>
    <row r="34" spans="2:10" ht="13" customHeight="1" x14ac:dyDescent="0.25">
      <c r="B34" s="765" t="s">
        <v>369</v>
      </c>
      <c r="C34" s="785" t="s">
        <v>217</v>
      </c>
      <c r="D34" s="788" t="s">
        <v>394</v>
      </c>
      <c r="E34" s="789"/>
      <c r="F34" s="789"/>
      <c r="G34" s="789"/>
      <c r="H34" s="789"/>
      <c r="I34" s="789"/>
      <c r="J34" s="790"/>
    </row>
    <row r="35" spans="2:10" ht="13" customHeight="1" x14ac:dyDescent="0.25">
      <c r="B35" s="766"/>
      <c r="C35" s="786"/>
      <c r="D35" s="791"/>
      <c r="E35" s="771"/>
      <c r="F35" s="771"/>
      <c r="G35" s="771"/>
      <c r="H35" s="771"/>
      <c r="I35" s="771"/>
      <c r="J35" s="772"/>
    </row>
    <row r="36" spans="2:10" x14ac:dyDescent="0.25">
      <c r="B36" s="766"/>
      <c r="C36" s="787"/>
      <c r="D36" s="792"/>
      <c r="E36" s="793"/>
      <c r="F36" s="793"/>
      <c r="G36" s="793"/>
      <c r="H36" s="793"/>
      <c r="I36" s="793"/>
      <c r="J36" s="794"/>
    </row>
    <row r="37" spans="2:10" ht="13" customHeight="1" x14ac:dyDescent="0.25">
      <c r="B37" s="766"/>
      <c r="C37" s="754"/>
      <c r="D37" s="510"/>
      <c r="E37" s="505"/>
      <c r="F37" s="505"/>
      <c r="G37" s="505"/>
      <c r="H37" s="505"/>
      <c r="I37" s="505"/>
      <c r="J37" s="511"/>
    </row>
    <row r="38" spans="2:10" ht="13" customHeight="1" x14ac:dyDescent="0.25">
      <c r="B38" s="766"/>
      <c r="C38" s="754" t="s">
        <v>218</v>
      </c>
      <c r="D38" s="768" t="s">
        <v>137</v>
      </c>
      <c r="E38" s="769"/>
      <c r="F38" s="769"/>
      <c r="G38" s="769"/>
      <c r="H38" s="769"/>
      <c r="I38" s="769"/>
      <c r="J38" s="770"/>
    </row>
    <row r="39" spans="2:10" ht="13" customHeight="1" x14ac:dyDescent="0.25">
      <c r="B39" s="766"/>
      <c r="C39" s="755"/>
      <c r="D39" s="512"/>
      <c r="E39" s="513"/>
      <c r="F39" s="513"/>
      <c r="G39" s="513"/>
      <c r="H39" s="513"/>
      <c r="I39" s="513"/>
      <c r="J39" s="514"/>
    </row>
    <row r="40" spans="2:10" ht="13" customHeight="1" x14ac:dyDescent="0.25">
      <c r="B40" s="766"/>
      <c r="C40" s="754"/>
      <c r="D40" s="510"/>
      <c r="E40" s="505"/>
      <c r="F40" s="505"/>
      <c r="G40" s="505"/>
      <c r="H40" s="505"/>
      <c r="I40" s="505"/>
      <c r="J40" s="511"/>
    </row>
    <row r="41" spans="2:10" ht="35.25" customHeight="1" x14ac:dyDescent="0.25">
      <c r="B41" s="766"/>
      <c r="C41" s="754" t="s">
        <v>620</v>
      </c>
      <c r="D41" s="779" t="s">
        <v>121</v>
      </c>
      <c r="E41" s="780"/>
      <c r="F41" s="780"/>
      <c r="G41" s="780"/>
      <c r="H41" s="780"/>
      <c r="I41" s="780"/>
      <c r="J41" s="781"/>
    </row>
    <row r="42" spans="2:10" ht="13" customHeight="1" x14ac:dyDescent="0.25">
      <c r="B42" s="766"/>
      <c r="C42" s="755"/>
      <c r="D42" s="512"/>
      <c r="E42" s="513"/>
      <c r="F42" s="513"/>
      <c r="G42" s="513"/>
      <c r="H42" s="513"/>
      <c r="I42" s="513"/>
      <c r="J42" s="514"/>
    </row>
    <row r="43" spans="2:10" ht="13" customHeight="1" x14ac:dyDescent="0.25">
      <c r="B43" s="766"/>
      <c r="C43" s="754"/>
      <c r="D43" s="510"/>
      <c r="E43" s="505"/>
      <c r="F43" s="505"/>
      <c r="G43" s="505"/>
      <c r="H43" s="505"/>
      <c r="I43" s="505"/>
      <c r="J43" s="511"/>
    </row>
    <row r="44" spans="2:10" ht="31" customHeight="1" x14ac:dyDescent="0.25">
      <c r="B44" s="766"/>
      <c r="C44" s="757" t="s">
        <v>370</v>
      </c>
      <c r="D44" s="768" t="s">
        <v>623</v>
      </c>
      <c r="E44" s="769"/>
      <c r="F44" s="769"/>
      <c r="G44" s="769"/>
      <c r="H44" s="769"/>
      <c r="I44" s="769"/>
      <c r="J44" s="770"/>
    </row>
    <row r="45" spans="2:10" ht="13" customHeight="1" x14ac:dyDescent="0.25">
      <c r="B45" s="766"/>
      <c r="C45" s="755"/>
      <c r="D45" s="512"/>
      <c r="E45" s="513"/>
      <c r="F45" s="513"/>
      <c r="G45" s="513"/>
      <c r="H45" s="513"/>
      <c r="I45" s="513"/>
      <c r="J45" s="514"/>
    </row>
    <row r="46" spans="2:10" ht="13" customHeight="1" x14ac:dyDescent="0.25">
      <c r="B46" s="766"/>
      <c r="C46" s="757"/>
      <c r="D46" s="510"/>
      <c r="E46" s="505"/>
      <c r="F46" s="505"/>
      <c r="G46" s="505"/>
      <c r="H46" s="505"/>
      <c r="I46" s="505"/>
      <c r="J46" s="511"/>
    </row>
    <row r="47" spans="2:10" ht="13" customHeight="1" x14ac:dyDescent="0.25">
      <c r="B47" s="766"/>
      <c r="C47" s="757" t="s">
        <v>371</v>
      </c>
      <c r="D47" s="782" t="s">
        <v>120</v>
      </c>
      <c r="E47" s="783"/>
      <c r="F47" s="783"/>
      <c r="G47" s="783"/>
      <c r="H47" s="783"/>
      <c r="I47" s="783"/>
      <c r="J47" s="784"/>
    </row>
    <row r="48" spans="2:10" ht="13" customHeight="1" x14ac:dyDescent="0.25">
      <c r="B48" s="766"/>
      <c r="C48" s="755"/>
      <c r="D48" s="512"/>
      <c r="E48" s="513"/>
      <c r="F48" s="513"/>
      <c r="G48" s="513"/>
      <c r="H48" s="513"/>
      <c r="I48" s="513"/>
      <c r="J48" s="514"/>
    </row>
    <row r="49" spans="2:10" ht="13" customHeight="1" x14ac:dyDescent="0.25">
      <c r="B49" s="766"/>
      <c r="C49" s="757"/>
      <c r="D49" s="510"/>
      <c r="E49" s="505"/>
      <c r="F49" s="505"/>
      <c r="G49" s="505"/>
      <c r="H49" s="505"/>
      <c r="I49" s="505"/>
      <c r="J49" s="511"/>
    </row>
    <row r="50" spans="2:10" ht="13" customHeight="1" x14ac:dyDescent="0.25">
      <c r="B50" s="766"/>
      <c r="C50" s="757" t="s">
        <v>372</v>
      </c>
      <c r="D50" s="768" t="s">
        <v>111</v>
      </c>
      <c r="E50" s="769"/>
      <c r="F50" s="769"/>
      <c r="G50" s="769"/>
      <c r="H50" s="769"/>
      <c r="I50" s="769"/>
      <c r="J50" s="770"/>
    </row>
    <row r="51" spans="2:10" ht="11.25" customHeight="1" x14ac:dyDescent="0.25">
      <c r="B51" s="767"/>
      <c r="C51" s="713"/>
      <c r="D51" s="512"/>
      <c r="E51" s="513"/>
      <c r="F51" s="513"/>
      <c r="G51" s="513"/>
      <c r="H51" s="513"/>
      <c r="I51" s="513"/>
      <c r="J51" s="514"/>
    </row>
    <row r="52" spans="2:10" ht="15.5" x14ac:dyDescent="0.25">
      <c r="B52" s="505"/>
      <c r="C52" s="506"/>
      <c r="D52" s="505"/>
      <c r="E52" s="505"/>
      <c r="F52" s="505"/>
      <c r="G52" s="505"/>
      <c r="H52" s="505"/>
      <c r="I52" s="505"/>
      <c r="J52" s="505"/>
    </row>
    <row r="53" spans="2:10" ht="15.5" x14ac:dyDescent="0.35">
      <c r="B53" s="505" t="s">
        <v>197</v>
      </c>
      <c r="C53" s="506"/>
      <c r="D53" s="515"/>
      <c r="E53" s="505"/>
      <c r="F53" s="505"/>
      <c r="G53" s="505"/>
      <c r="H53" s="505"/>
      <c r="I53" s="505"/>
      <c r="J53" s="505"/>
    </row>
    <row r="54" spans="2:10" ht="13" customHeight="1" x14ac:dyDescent="0.25">
      <c r="B54" s="777" t="s">
        <v>0</v>
      </c>
      <c r="C54" s="777"/>
      <c r="D54" s="777"/>
      <c r="E54" s="777"/>
      <c r="F54" s="777"/>
      <c r="G54" s="777"/>
      <c r="H54" s="777"/>
      <c r="I54" s="777"/>
      <c r="J54" s="777"/>
    </row>
    <row r="55" spans="2:10" ht="15" customHeight="1" x14ac:dyDescent="0.25">
      <c r="B55" s="777" t="s">
        <v>384</v>
      </c>
      <c r="C55" s="777"/>
      <c r="D55" s="777"/>
      <c r="E55" s="777"/>
      <c r="F55" s="777"/>
      <c r="G55" s="777"/>
      <c r="H55" s="777"/>
      <c r="I55" s="777"/>
      <c r="J55" s="777"/>
    </row>
    <row r="56" spans="2:10" ht="14.25" customHeight="1" x14ac:dyDescent="0.25">
      <c r="B56" s="504" t="s">
        <v>1</v>
      </c>
      <c r="C56" s="504"/>
      <c r="D56" s="504"/>
      <c r="E56" s="504"/>
      <c r="F56" s="504"/>
      <c r="G56" s="504"/>
      <c r="H56" s="504"/>
      <c r="I56" s="504"/>
      <c r="J56" s="504"/>
    </row>
    <row r="57" spans="2:10" ht="15" customHeight="1" x14ac:dyDescent="0.25">
      <c r="B57" s="777" t="s">
        <v>2</v>
      </c>
      <c r="C57" s="777"/>
      <c r="D57" s="777"/>
      <c r="E57" s="777"/>
      <c r="F57" s="777"/>
      <c r="G57" s="777"/>
      <c r="H57" s="777"/>
      <c r="I57" s="777"/>
      <c r="J57" s="777"/>
    </row>
    <row r="58" spans="2:10" x14ac:dyDescent="0.25">
      <c r="B58" s="501"/>
    </row>
    <row r="59" spans="2:10" x14ac:dyDescent="0.25">
      <c r="B59" s="501"/>
    </row>
  </sheetData>
  <mergeCells count="25">
    <mergeCell ref="B57:J57"/>
    <mergeCell ref="B54:J54"/>
    <mergeCell ref="B55:J55"/>
    <mergeCell ref="B34:B51"/>
    <mergeCell ref="D50:J50"/>
    <mergeCell ref="D41:J41"/>
    <mergeCell ref="D44:J44"/>
    <mergeCell ref="D47:J47"/>
    <mergeCell ref="C34:C36"/>
    <mergeCell ref="D34:J36"/>
    <mergeCell ref="D38:J38"/>
    <mergeCell ref="B16:B33"/>
    <mergeCell ref="B2:J2"/>
    <mergeCell ref="B4:J4"/>
    <mergeCell ref="B7:B15"/>
    <mergeCell ref="D8:J8"/>
    <mergeCell ref="D11:J11"/>
    <mergeCell ref="D14:J14"/>
    <mergeCell ref="D6:J6"/>
    <mergeCell ref="D17:J17"/>
    <mergeCell ref="D23:J23"/>
    <mergeCell ref="D26:J26"/>
    <mergeCell ref="D20:J20"/>
    <mergeCell ref="D29:J29"/>
    <mergeCell ref="D32:J32"/>
  </mergeCells>
  <phoneticPr fontId="11" type="noConversion"/>
  <hyperlinks>
    <hyperlink ref="D8:J8" location="'Form A'!Print_Area" display="COMPUTATION OF CAPITAL ADEQUACY RATIO" xr:uid="{00000000-0004-0000-0000-000000000000}"/>
    <hyperlink ref="D11:J11" location="'Form B'!Print_Area" display="TOTAL CAPITAL AVAILABLE" xr:uid="{00000000-0004-0000-0000-000001000000}"/>
    <hyperlink ref="D14:J14" location="'Form C1'!Print_Area" display="TOTAL CAPITAL REQUIRED" xr:uid="{00000000-0004-0000-0000-000002000000}"/>
    <hyperlink ref="D17:J17" location="'Form C1'!Print_Area" display="SUMMARY OF CREDIT AND MARKET RISKS CAPITAL CHARGES " xr:uid="{00000000-0004-0000-0000-000003000000}"/>
    <hyperlink ref="D26:J26" location="'Form C2'!Print_Area" display="GENERAL INSURANCE CAPITAL CHARGES" xr:uid="{00000000-0004-0000-0000-000004000000}"/>
    <hyperlink ref="D32:J32" location="'Form C4'!Print_Area" display="OPERATIONAL RISK CAPITAL CHARGES" xr:uid="{00000000-0004-0000-0000-000006000000}"/>
    <hyperlink ref="D34:J36" location="'Form D'!Print_Titles" display="GENERAL INSURANCE PREMIUM AND CLAIM LIABILITIES" xr:uid="{00000000-0004-0000-0000-000007000000}"/>
    <hyperlink ref="D41:J41" location="'Form C3-1(E1)'!Print_Titles" display="COMPOSITION OF LIFE INSURANCE VALUATION LIABILITIES AND RISK CAPITAL CHARGES" xr:uid="{00000000-0004-0000-0000-000008000000}"/>
    <hyperlink ref="D38:J38" location="'Form E'!Print_Area" display="LIFE INSURANCE LIABILITIES" xr:uid="{00000000-0004-0000-0000-000009000000}"/>
    <hyperlink ref="D44:J44" location="'Form E2 '!Print_Titles" display="LIFE INSURANCE FUND - COMPOSITION OF VALUATION LIABILITIES &amp; RISK CAPITAL CHARGES (PRODUCT-WISE DETAILS)" xr:uid="{00000000-0004-0000-0000-00000A000000}"/>
    <hyperlink ref="D50:J50" location="'Form E3-1'!A1" display="SOURCES OF SURPLUS ARISING" xr:uid="{00000000-0004-0000-0000-00000B000000}"/>
    <hyperlink ref="D47:J47" location="'Form E3'!A1" display="VALUATION RESULT, ALLOCATION AND MOVEMENT OF SURPLUS" xr:uid="{00000000-0004-0000-0000-00000C000000}"/>
    <hyperlink ref="D29:J29" location="'Form C3'!A1" display="LIFE INSURANCE CAPITAL CHARGES AND SURRENDER VALUE CAPITAL CHARGES" xr:uid="{00000000-0004-0000-0000-00000D000000}"/>
  </hyperlinks>
  <pageMargins left="0.74803149606299213" right="0.35433070866141736" top="0.98425196850393704" bottom="0.98425196850393704" header="0.51181102362204722" footer="0.51181102362204722"/>
  <pageSetup scale="6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M141"/>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429</v>
      </c>
      <c r="B1" s="943" t="s">
        <v>420</v>
      </c>
      <c r="C1" s="944"/>
      <c r="I1" s="21"/>
    </row>
    <row r="2" spans="1:13" x14ac:dyDescent="0.3">
      <c r="H2" s="926"/>
      <c r="I2" s="926"/>
    </row>
    <row r="3" spans="1:13" x14ac:dyDescent="0.3">
      <c r="B3" s="294"/>
      <c r="C3" s="294"/>
      <c r="H3" s="282"/>
      <c r="I3" s="282"/>
    </row>
    <row r="4" spans="1:13" x14ac:dyDescent="0.3">
      <c r="B4" s="294"/>
      <c r="C4" s="294"/>
      <c r="H4" s="282"/>
      <c r="I4" s="282"/>
    </row>
    <row r="5" spans="1:13" x14ac:dyDescent="0.25">
      <c r="B5" s="19" t="s">
        <v>628</v>
      </c>
      <c r="D5" s="309"/>
      <c r="E5" s="945" t="str">
        <f>IF('Form A'!D5=0,"",'Form A'!D5)</f>
        <v/>
      </c>
      <c r="F5" s="946"/>
      <c r="G5" s="946"/>
      <c r="H5" s="946"/>
      <c r="I5" s="946"/>
      <c r="J5" s="946"/>
      <c r="K5" s="946"/>
      <c r="L5" s="946"/>
      <c r="M5" s="947"/>
    </row>
    <row r="6" spans="1:13" x14ac:dyDescent="0.25">
      <c r="B6" s="19" t="s">
        <v>398</v>
      </c>
      <c r="D6" s="309"/>
      <c r="E6" s="945" t="str">
        <f>IF('Form A'!D6=0,"",'Form A'!D6)</f>
        <v/>
      </c>
      <c r="F6" s="946"/>
      <c r="G6" s="946"/>
      <c r="H6" s="946"/>
      <c r="I6" s="946"/>
      <c r="J6" s="946"/>
      <c r="K6" s="946"/>
      <c r="L6" s="946"/>
      <c r="M6" s="947"/>
    </row>
    <row r="7" spans="1:13" x14ac:dyDescent="0.25">
      <c r="B7" s="19" t="s">
        <v>273</v>
      </c>
      <c r="D7" s="309"/>
      <c r="E7" s="945" t="str">
        <f>IF('Form A'!D7=0,"",'Form A'!D7)</f>
        <v/>
      </c>
      <c r="F7" s="946"/>
      <c r="G7" s="946"/>
      <c r="H7" s="946"/>
      <c r="I7" s="946"/>
      <c r="J7" s="946"/>
      <c r="K7" s="946"/>
      <c r="L7" s="946"/>
      <c r="M7" s="947"/>
    </row>
    <row r="8" spans="1:13" x14ac:dyDescent="0.25">
      <c r="B8" s="102" t="s">
        <v>240</v>
      </c>
      <c r="D8" s="309"/>
      <c r="E8" s="948">
        <f>'Form A'!D8</f>
        <v>0</v>
      </c>
      <c r="F8" s="949"/>
      <c r="G8" s="949"/>
      <c r="H8" s="949"/>
      <c r="I8" s="949"/>
      <c r="J8" s="949"/>
      <c r="K8" s="949"/>
      <c r="L8" s="949"/>
      <c r="M8" s="950"/>
    </row>
    <row r="9" spans="1:13" x14ac:dyDescent="0.25">
      <c r="B9" s="19" t="s">
        <v>629</v>
      </c>
      <c r="E9" s="945" t="s">
        <v>466</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375</v>
      </c>
    </row>
    <row r="13" spans="1:13" x14ac:dyDescent="0.3">
      <c r="A13" s="30" t="s">
        <v>161</v>
      </c>
      <c r="B13" s="48" t="s">
        <v>34</v>
      </c>
      <c r="C13" s="48"/>
      <c r="I13" s="282" t="s">
        <v>385</v>
      </c>
    </row>
    <row r="14" spans="1:13" s="29" customFormat="1" ht="16.7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181"/>
      <c r="H15" s="201" t="s">
        <v>36</v>
      </c>
      <c r="I15" s="194">
        <f>G15*H15</f>
        <v>0</v>
      </c>
    </row>
    <row r="16" spans="1:13" ht="28" customHeight="1" x14ac:dyDescent="0.25">
      <c r="B16" s="888" t="s">
        <v>146</v>
      </c>
      <c r="C16" s="889"/>
      <c r="D16" s="889"/>
      <c r="E16" s="889"/>
      <c r="F16" s="982"/>
      <c r="G16" s="181"/>
      <c r="H16" s="182">
        <v>0.3</v>
      </c>
      <c r="I16" s="194">
        <f>G16*H16</f>
        <v>0</v>
      </c>
    </row>
    <row r="17" spans="1:9" ht="45.25" customHeight="1" x14ac:dyDescent="0.25">
      <c r="B17" s="888" t="s">
        <v>147</v>
      </c>
      <c r="C17" s="889"/>
      <c r="D17" s="889"/>
      <c r="E17" s="889"/>
      <c r="F17" s="982"/>
      <c r="G17" s="181"/>
      <c r="H17" s="182">
        <v>0.16</v>
      </c>
      <c r="I17" s="194">
        <f>G17*H17</f>
        <v>0</v>
      </c>
    </row>
    <row r="18" spans="1:9" ht="20.25" customHeight="1" x14ac:dyDescent="0.25">
      <c r="B18" s="888" t="s">
        <v>148</v>
      </c>
      <c r="C18" s="889"/>
      <c r="D18" s="889"/>
      <c r="E18" s="889"/>
      <c r="F18" s="982"/>
      <c r="G18" s="181"/>
      <c r="H18" s="182">
        <v>0.25</v>
      </c>
      <c r="I18" s="194">
        <f>G18*H18</f>
        <v>0</v>
      </c>
    </row>
    <row r="19" spans="1:9" ht="20.25" customHeight="1" x14ac:dyDescent="0.25">
      <c r="B19" s="891" t="s">
        <v>346</v>
      </c>
      <c r="C19" s="972"/>
      <c r="D19" s="972"/>
      <c r="E19" s="972"/>
      <c r="F19" s="973"/>
      <c r="G19" s="181"/>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181"/>
      <c r="H23" s="182">
        <v>0.08</v>
      </c>
      <c r="I23" s="194">
        <f>G23*H23</f>
        <v>0</v>
      </c>
    </row>
    <row r="24" spans="1:9" ht="20.25" customHeight="1" x14ac:dyDescent="0.25">
      <c r="B24" s="888" t="s">
        <v>206</v>
      </c>
      <c r="C24" s="889"/>
      <c r="D24" s="889"/>
      <c r="E24" s="889"/>
      <c r="F24" s="982"/>
      <c r="G24" s="181"/>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ht="16" x14ac:dyDescent="0.25">
      <c r="B28" s="965" t="s">
        <v>41</v>
      </c>
      <c r="C28" s="983"/>
      <c r="D28" s="983"/>
      <c r="E28" s="983"/>
      <c r="F28" s="966"/>
      <c r="G28" s="592" t="s">
        <v>405</v>
      </c>
      <c r="H28" s="592" t="s">
        <v>406</v>
      </c>
      <c r="I28" s="50" t="s">
        <v>42</v>
      </c>
    </row>
    <row r="29" spans="1:9" ht="20.25" customHeight="1" x14ac:dyDescent="0.25">
      <c r="B29" s="887" t="s">
        <v>408</v>
      </c>
      <c r="C29" s="879"/>
      <c r="D29" s="879"/>
      <c r="E29" s="879"/>
      <c r="F29" s="880"/>
      <c r="G29" s="181"/>
      <c r="H29" s="200"/>
      <c r="I29" s="194">
        <f>G29-H29</f>
        <v>0</v>
      </c>
    </row>
    <row r="30" spans="1:9" ht="20.25" customHeight="1" x14ac:dyDescent="0.25">
      <c r="B30" s="887" t="s">
        <v>43</v>
      </c>
      <c r="C30" s="879"/>
      <c r="D30" s="879"/>
      <c r="E30" s="879"/>
      <c r="F30" s="880"/>
      <c r="G30" s="181"/>
      <c r="H30" s="200"/>
      <c r="I30" s="194">
        <f>G30-H30</f>
        <v>0</v>
      </c>
    </row>
    <row r="31" spans="1:9" ht="20.25" customHeight="1" x14ac:dyDescent="0.25">
      <c r="B31" s="977" t="s">
        <v>44</v>
      </c>
      <c r="C31" s="978"/>
      <c r="D31" s="978"/>
      <c r="E31" s="978"/>
      <c r="F31" s="979"/>
      <c r="G31" s="181"/>
      <c r="H31" s="200"/>
      <c r="I31" s="194">
        <f>G31-H31</f>
        <v>0</v>
      </c>
    </row>
    <row r="32" spans="1:9" ht="20.25" customHeight="1" x14ac:dyDescent="0.25">
      <c r="B32" s="312"/>
      <c r="C32" s="312"/>
      <c r="D32" s="312"/>
      <c r="E32" s="312"/>
      <c r="F32" s="312"/>
      <c r="G32" s="969" t="s">
        <v>407</v>
      </c>
      <c r="H32" s="969"/>
      <c r="I32" s="200"/>
    </row>
    <row r="33" spans="1:11" x14ac:dyDescent="0.25">
      <c r="B33" s="102" t="s">
        <v>197</v>
      </c>
      <c r="C33" s="102"/>
      <c r="F33" s="102"/>
      <c r="G33" s="102"/>
      <c r="H33" s="102"/>
    </row>
    <row r="34" spans="1:11" ht="31.5" customHeight="1" x14ac:dyDescent="0.25">
      <c r="B34" s="102" t="s">
        <v>198</v>
      </c>
      <c r="C34" s="916" t="s">
        <v>260</v>
      </c>
      <c r="D34" s="916"/>
      <c r="E34" s="916"/>
      <c r="F34" s="916"/>
      <c r="G34" s="916"/>
      <c r="H34" s="916"/>
      <c r="I34" s="916"/>
    </row>
    <row r="35" spans="1:11" ht="31" customHeight="1" x14ac:dyDescent="0.25">
      <c r="B35" s="102" t="s">
        <v>199</v>
      </c>
      <c r="C35" s="916" t="s">
        <v>261</v>
      </c>
      <c r="D35" s="916"/>
      <c r="E35" s="916"/>
      <c r="F35" s="916"/>
      <c r="G35" s="916"/>
      <c r="H35" s="916"/>
      <c r="I35" s="916"/>
    </row>
    <row r="36" spans="1:11" ht="17.25" customHeight="1" x14ac:dyDescent="0.25">
      <c r="B36" s="19" t="s">
        <v>200</v>
      </c>
      <c r="C36" s="916" t="s">
        <v>459</v>
      </c>
      <c r="D36" s="916"/>
      <c r="E36" s="916"/>
      <c r="F36" s="916"/>
      <c r="G36" s="916"/>
      <c r="H36" s="916"/>
      <c r="I36" s="916"/>
    </row>
    <row r="37" spans="1:11" ht="18.75" customHeight="1" x14ac:dyDescent="0.25">
      <c r="C37" s="916"/>
      <c r="D37" s="916"/>
      <c r="E37" s="916"/>
      <c r="F37" s="916"/>
      <c r="G37" s="916"/>
      <c r="H37" s="916"/>
      <c r="I37" s="916"/>
    </row>
    <row r="38" spans="1:11" ht="36" customHeight="1" x14ac:dyDescent="0.25">
      <c r="B38" s="19" t="s">
        <v>201</v>
      </c>
      <c r="C38" s="832" t="s">
        <v>558</v>
      </c>
      <c r="D38" s="832"/>
      <c r="E38" s="832"/>
      <c r="F38" s="832"/>
      <c r="G38" s="832"/>
      <c r="H38" s="832"/>
      <c r="I38" s="832"/>
    </row>
    <row r="39" spans="1:11" ht="20.25" customHeight="1" x14ac:dyDescent="0.25"/>
    <row r="40" spans="1:11" x14ac:dyDescent="0.25">
      <c r="A40" s="30" t="s">
        <v>164</v>
      </c>
      <c r="B40" s="30" t="s">
        <v>61</v>
      </c>
      <c r="C40" s="30"/>
    </row>
    <row r="41" spans="1:11" x14ac:dyDescent="0.3">
      <c r="H41" s="964"/>
      <c r="I41" s="964"/>
      <c r="J41" s="310"/>
    </row>
    <row r="42" spans="1:11" ht="49" customHeight="1" x14ac:dyDescent="0.25">
      <c r="B42" s="213" t="s">
        <v>228</v>
      </c>
      <c r="C42" s="965" t="s">
        <v>62</v>
      </c>
      <c r="D42" s="966"/>
      <c r="E42" s="54" t="s">
        <v>63</v>
      </c>
      <c r="F42" s="54" t="s">
        <v>64</v>
      </c>
      <c r="G42" s="50" t="s">
        <v>65</v>
      </c>
      <c r="H42" s="50" t="s">
        <v>66</v>
      </c>
    </row>
    <row r="43" spans="1:11" ht="17.25" customHeight="1" x14ac:dyDescent="0.25">
      <c r="B43" s="34"/>
      <c r="C43" s="967" t="s">
        <v>211</v>
      </c>
      <c r="D43" s="968"/>
      <c r="E43" s="72" t="s">
        <v>215</v>
      </c>
      <c r="F43" s="45" t="s">
        <v>216</v>
      </c>
      <c r="G43" s="45" t="s">
        <v>217</v>
      </c>
      <c r="H43" s="45" t="s">
        <v>218</v>
      </c>
    </row>
    <row r="44" spans="1:11" ht="16.75" customHeight="1" x14ac:dyDescent="0.25">
      <c r="B44" s="214"/>
      <c r="C44" s="980"/>
      <c r="D44" s="981"/>
      <c r="E44" s="216"/>
      <c r="F44" s="216"/>
      <c r="G44" s="216"/>
      <c r="H44" s="216"/>
      <c r="J44" s="311"/>
      <c r="K44" s="311"/>
    </row>
    <row r="45" spans="1:11" ht="30" customHeight="1" x14ac:dyDescent="0.3">
      <c r="B45" s="445"/>
      <c r="C45" s="970"/>
      <c r="D45" s="971"/>
      <c r="E45" s="441"/>
      <c r="F45" s="441"/>
      <c r="G45" s="441"/>
      <c r="H45" s="441"/>
      <c r="J45" s="311"/>
      <c r="K45" s="311"/>
    </row>
    <row r="46" spans="1:11" ht="30" customHeight="1" x14ac:dyDescent="0.3">
      <c r="B46" s="445"/>
      <c r="C46" s="970"/>
      <c r="D46" s="971"/>
      <c r="E46" s="441"/>
      <c r="F46" s="441"/>
      <c r="G46" s="441"/>
      <c r="H46" s="441"/>
      <c r="J46" s="311"/>
      <c r="K46" s="311"/>
    </row>
    <row r="47" spans="1:11" ht="30" customHeight="1" x14ac:dyDescent="0.3">
      <c r="B47" s="445"/>
      <c r="C47" s="970"/>
      <c r="D47" s="971"/>
      <c r="E47" s="441"/>
      <c r="F47" s="441"/>
      <c r="G47" s="441"/>
      <c r="H47" s="441"/>
      <c r="J47" s="311"/>
      <c r="K47" s="311"/>
    </row>
    <row r="48" spans="1:11" ht="30" customHeight="1" x14ac:dyDescent="0.3">
      <c r="B48" s="445"/>
      <c r="C48" s="970"/>
      <c r="D48" s="971"/>
      <c r="E48" s="441"/>
      <c r="F48" s="441"/>
      <c r="G48" s="441"/>
      <c r="H48" s="441"/>
      <c r="J48" s="311"/>
      <c r="K48" s="311"/>
    </row>
    <row r="49" spans="2:11" ht="30" customHeight="1" x14ac:dyDescent="0.3">
      <c r="B49" s="445"/>
      <c r="C49" s="970"/>
      <c r="D49" s="971"/>
      <c r="E49" s="441"/>
      <c r="F49" s="441"/>
      <c r="G49" s="441"/>
      <c r="H49" s="441"/>
      <c r="J49" s="311"/>
      <c r="K49" s="311"/>
    </row>
    <row r="50" spans="2:11" ht="30" customHeight="1" x14ac:dyDescent="0.3">
      <c r="B50" s="445"/>
      <c r="C50" s="970"/>
      <c r="D50" s="971"/>
      <c r="E50" s="441"/>
      <c r="F50" s="441"/>
      <c r="G50" s="441"/>
      <c r="H50" s="441"/>
      <c r="J50" s="311"/>
      <c r="K50" s="311"/>
    </row>
    <row r="51" spans="2:11" ht="30" customHeight="1" x14ac:dyDescent="0.3">
      <c r="B51" s="445"/>
      <c r="C51" s="970"/>
      <c r="D51" s="971"/>
      <c r="E51" s="441"/>
      <c r="F51" s="441"/>
      <c r="G51" s="441"/>
      <c r="H51" s="441"/>
      <c r="J51" s="311"/>
      <c r="K51" s="311"/>
    </row>
    <row r="52" spans="2:11" ht="30" customHeight="1" x14ac:dyDescent="0.3">
      <c r="B52" s="445"/>
      <c r="C52" s="970"/>
      <c r="D52" s="971"/>
      <c r="E52" s="441"/>
      <c r="F52" s="441"/>
      <c r="G52" s="441"/>
      <c r="H52" s="441"/>
      <c r="J52" s="311"/>
      <c r="K52" s="311"/>
    </row>
    <row r="53" spans="2:11" ht="30" customHeight="1" x14ac:dyDescent="0.3">
      <c r="B53" s="445"/>
      <c r="C53" s="970"/>
      <c r="D53" s="971"/>
      <c r="E53" s="441"/>
      <c r="F53" s="441"/>
      <c r="G53" s="441"/>
      <c r="H53" s="441"/>
      <c r="J53" s="311"/>
      <c r="K53" s="311"/>
    </row>
    <row r="54" spans="2:11" ht="30" customHeight="1" x14ac:dyDescent="0.3">
      <c r="B54" s="445"/>
      <c r="C54" s="970"/>
      <c r="D54" s="971"/>
      <c r="E54" s="441"/>
      <c r="F54" s="441"/>
      <c r="G54" s="441"/>
      <c r="H54" s="441"/>
      <c r="J54" s="311"/>
      <c r="K54" s="311"/>
    </row>
    <row r="55" spans="2:11" ht="30" customHeight="1" x14ac:dyDescent="0.3">
      <c r="B55" s="445"/>
      <c r="C55" s="970"/>
      <c r="D55" s="971"/>
      <c r="E55" s="441"/>
      <c r="F55" s="441"/>
      <c r="G55" s="441"/>
      <c r="H55" s="441"/>
      <c r="J55" s="311"/>
      <c r="K55" s="311"/>
    </row>
    <row r="56" spans="2:11" ht="30" customHeight="1" x14ac:dyDescent="0.3">
      <c r="B56" s="445"/>
      <c r="C56" s="970"/>
      <c r="D56" s="971"/>
      <c r="E56" s="441"/>
      <c r="F56" s="441"/>
      <c r="G56" s="441"/>
      <c r="H56" s="441"/>
      <c r="J56" s="311"/>
      <c r="K56" s="311"/>
    </row>
    <row r="57" spans="2:11" ht="30" customHeight="1" x14ac:dyDescent="0.3">
      <c r="B57" s="445"/>
      <c r="C57" s="970"/>
      <c r="D57" s="971"/>
      <c r="E57" s="441"/>
      <c r="F57" s="441"/>
      <c r="G57" s="441"/>
      <c r="H57" s="441"/>
    </row>
    <row r="58" spans="2:11" ht="30" customHeight="1" x14ac:dyDescent="0.3">
      <c r="B58" s="445"/>
      <c r="C58" s="970"/>
      <c r="D58" s="971"/>
      <c r="E58" s="441"/>
      <c r="F58" s="441"/>
      <c r="G58" s="441"/>
      <c r="H58" s="441"/>
    </row>
    <row r="59" spans="2:11" ht="30" customHeight="1" x14ac:dyDescent="0.3">
      <c r="B59" s="445"/>
      <c r="C59" s="970"/>
      <c r="D59" s="971"/>
      <c r="E59" s="441"/>
      <c r="F59" s="441"/>
      <c r="G59" s="441"/>
      <c r="H59" s="441"/>
    </row>
    <row r="60" spans="2:11" ht="30" customHeight="1" x14ac:dyDescent="0.3">
      <c r="B60" s="445"/>
      <c r="C60" s="970"/>
      <c r="D60" s="971"/>
      <c r="E60" s="441"/>
      <c r="F60" s="441"/>
      <c r="G60" s="441"/>
      <c r="H60" s="441"/>
    </row>
    <row r="61" spans="2:11" ht="30" customHeight="1" x14ac:dyDescent="0.3">
      <c r="B61" s="445"/>
      <c r="C61" s="970"/>
      <c r="D61" s="971"/>
      <c r="E61" s="441"/>
      <c r="F61" s="441"/>
      <c r="G61" s="441"/>
      <c r="H61" s="441"/>
    </row>
    <row r="62" spans="2:11" ht="30" customHeight="1" x14ac:dyDescent="0.3">
      <c r="B62" s="445"/>
      <c r="C62" s="970"/>
      <c r="D62" s="971"/>
      <c r="E62" s="441"/>
      <c r="F62" s="441"/>
      <c r="G62" s="441"/>
      <c r="H62" s="441"/>
    </row>
    <row r="63" spans="2:11" ht="30" customHeight="1" x14ac:dyDescent="0.3">
      <c r="B63" s="445"/>
      <c r="C63" s="970"/>
      <c r="D63" s="971"/>
      <c r="E63" s="441"/>
      <c r="F63" s="441"/>
      <c r="G63" s="441"/>
      <c r="H63" s="441"/>
    </row>
    <row r="64" spans="2:11" ht="30" customHeight="1" x14ac:dyDescent="0.3">
      <c r="B64" s="445"/>
      <c r="C64" s="970"/>
      <c r="D64" s="971"/>
      <c r="E64" s="441"/>
      <c r="F64" s="441"/>
      <c r="G64" s="441"/>
      <c r="H64" s="441"/>
    </row>
    <row r="65" spans="1:9" x14ac:dyDescent="0.25">
      <c r="B65" s="214"/>
      <c r="C65" s="980"/>
      <c r="D65" s="981"/>
      <c r="E65" s="216"/>
      <c r="F65" s="216"/>
      <c r="G65" s="216"/>
      <c r="H65" s="216"/>
    </row>
    <row r="66" spans="1:9" x14ac:dyDescent="0.25">
      <c r="B66" s="34"/>
      <c r="C66" s="887" t="s">
        <v>67</v>
      </c>
      <c r="D66" s="880"/>
      <c r="E66" s="213"/>
      <c r="F66" s="430"/>
      <c r="G66" s="392">
        <f>SUM(G44:G65)</f>
        <v>0</v>
      </c>
      <c r="H66" s="392">
        <f>SUM(H44:H65)</f>
        <v>0</v>
      </c>
    </row>
    <row r="67" spans="1:9" ht="15" customHeight="1" x14ac:dyDescent="0.25">
      <c r="F67" s="984" t="s">
        <v>68</v>
      </c>
      <c r="G67" s="985"/>
      <c r="H67" s="959">
        <f>MAX(ABS(G66),ABS(H66))</f>
        <v>0</v>
      </c>
    </row>
    <row r="68" spans="1:9" x14ac:dyDescent="0.25">
      <c r="F68" s="940"/>
      <c r="G68" s="986"/>
      <c r="H68" s="960"/>
    </row>
    <row r="69" spans="1:9" x14ac:dyDescent="0.25">
      <c r="F69" s="280" t="s">
        <v>69</v>
      </c>
      <c r="G69" s="285"/>
      <c r="H69" s="313">
        <v>0.08</v>
      </c>
    </row>
    <row r="70" spans="1:9" ht="13.5" thickBot="1" x14ac:dyDescent="0.3">
      <c r="B70" s="30"/>
      <c r="C70" s="30"/>
      <c r="F70" s="280" t="s">
        <v>26</v>
      </c>
      <c r="G70" s="285"/>
      <c r="H70" s="314">
        <f>H69*H67</f>
        <v>0</v>
      </c>
    </row>
    <row r="71" spans="1:9" ht="13.5" thickTop="1" x14ac:dyDescent="0.25">
      <c r="B71" s="19" t="s">
        <v>197</v>
      </c>
    </row>
    <row r="72" spans="1:9" ht="15" customHeight="1" x14ac:dyDescent="0.25">
      <c r="B72" s="19" t="s">
        <v>198</v>
      </c>
      <c r="C72" s="916" t="s">
        <v>386</v>
      </c>
      <c r="D72" s="916"/>
      <c r="E72" s="916"/>
      <c r="F72" s="916"/>
      <c r="G72" s="916"/>
      <c r="H72" s="916"/>
      <c r="I72" s="916"/>
    </row>
    <row r="73" spans="1:9" ht="15" customHeight="1" x14ac:dyDescent="0.25">
      <c r="B73" s="19" t="s">
        <v>199</v>
      </c>
      <c r="C73" s="915" t="s">
        <v>387</v>
      </c>
      <c r="D73" s="915"/>
      <c r="E73" s="915"/>
      <c r="F73" s="915"/>
      <c r="G73" s="915"/>
      <c r="H73" s="915"/>
      <c r="I73" s="915"/>
    </row>
    <row r="74" spans="1:9" x14ac:dyDescent="0.25">
      <c r="B74" s="30"/>
      <c r="C74" s="915"/>
      <c r="D74" s="915"/>
      <c r="E74" s="915"/>
      <c r="F74" s="915"/>
      <c r="G74" s="915"/>
      <c r="H74" s="915"/>
      <c r="I74" s="915"/>
    </row>
    <row r="75" spans="1:9" x14ac:dyDescent="0.25">
      <c r="B75" s="30"/>
      <c r="C75" s="915"/>
      <c r="D75" s="915"/>
      <c r="E75" s="915"/>
      <c r="F75" s="915"/>
      <c r="G75" s="915"/>
      <c r="H75" s="915"/>
      <c r="I75" s="915"/>
    </row>
    <row r="78" spans="1:9" x14ac:dyDescent="0.25">
      <c r="A78" s="30" t="s">
        <v>175</v>
      </c>
      <c r="B78" s="30" t="s">
        <v>70</v>
      </c>
      <c r="C78" s="30"/>
    </row>
    <row r="79" spans="1:9" ht="15" customHeight="1" x14ac:dyDescent="0.25">
      <c r="B79" s="822" t="s">
        <v>350</v>
      </c>
      <c r="C79" s="822"/>
      <c r="D79" s="822"/>
      <c r="E79" s="822"/>
      <c r="F79" s="822"/>
      <c r="G79" s="822"/>
      <c r="H79" s="822"/>
      <c r="I79" s="822"/>
    </row>
    <row r="80" spans="1:9" x14ac:dyDescent="0.25">
      <c r="B80" s="822"/>
      <c r="C80" s="822"/>
      <c r="D80" s="822"/>
      <c r="E80" s="822"/>
      <c r="F80" s="822"/>
      <c r="G80" s="822"/>
      <c r="H80" s="822"/>
      <c r="I80" s="822"/>
    </row>
    <row r="81" spans="2:9" x14ac:dyDescent="0.25">
      <c r="B81" s="822"/>
      <c r="C81" s="822"/>
      <c r="D81" s="822"/>
      <c r="E81" s="822"/>
      <c r="F81" s="822"/>
      <c r="G81" s="822"/>
      <c r="H81" s="822"/>
      <c r="I81" s="822"/>
    </row>
    <row r="82" spans="2:9" ht="9.75" customHeight="1" x14ac:dyDescent="0.25">
      <c r="B82" s="822"/>
      <c r="C82" s="822"/>
      <c r="D82" s="822"/>
      <c r="E82" s="822"/>
      <c r="F82" s="822"/>
      <c r="G82" s="822"/>
      <c r="H82" s="822"/>
      <c r="I82" s="822"/>
    </row>
    <row r="83" spans="2:9" x14ac:dyDescent="0.25">
      <c r="B83" s="276"/>
      <c r="C83" s="276"/>
      <c r="D83" s="276"/>
      <c r="E83" s="276"/>
      <c r="F83" s="276"/>
      <c r="G83" s="276"/>
      <c r="H83" s="276"/>
      <c r="I83" s="276"/>
    </row>
    <row r="84" spans="2:9" ht="49.5" customHeight="1" x14ac:dyDescent="0.25">
      <c r="B84" s="213" t="s">
        <v>228</v>
      </c>
      <c r="C84" s="927" t="s">
        <v>73</v>
      </c>
      <c r="D84" s="896"/>
      <c r="E84" s="44" t="s">
        <v>74</v>
      </c>
      <c r="F84" s="955" t="s">
        <v>71</v>
      </c>
      <c r="G84" s="955"/>
      <c r="H84" s="955"/>
      <c r="I84" s="50" t="s">
        <v>72</v>
      </c>
    </row>
    <row r="85" spans="2:9" ht="38.25" customHeight="1" x14ac:dyDescent="0.25">
      <c r="B85" s="215"/>
      <c r="C85" s="923"/>
      <c r="D85" s="961"/>
      <c r="E85" s="218"/>
      <c r="F85" s="956"/>
      <c r="G85" s="962"/>
      <c r="H85" s="963"/>
      <c r="I85" s="224"/>
    </row>
    <row r="86" spans="2:9" ht="59.15" customHeight="1" x14ac:dyDescent="0.25">
      <c r="B86" s="472"/>
      <c r="C86" s="956"/>
      <c r="D86" s="958"/>
      <c r="E86" s="399"/>
      <c r="F86" s="956"/>
      <c r="G86" s="957"/>
      <c r="H86" s="958"/>
      <c r="I86" s="393"/>
    </row>
    <row r="87" spans="2:9" ht="59.15" customHeight="1" x14ac:dyDescent="0.25">
      <c r="B87" s="472"/>
      <c r="C87" s="956"/>
      <c r="D87" s="958"/>
      <c r="E87" s="399"/>
      <c r="F87" s="956"/>
      <c r="G87" s="957"/>
      <c r="H87" s="958"/>
      <c r="I87" s="393"/>
    </row>
    <row r="88" spans="2:9" ht="59.15" customHeight="1" x14ac:dyDescent="0.25">
      <c r="B88" s="472"/>
      <c r="C88" s="956"/>
      <c r="D88" s="958"/>
      <c r="E88" s="399"/>
      <c r="F88" s="956"/>
      <c r="G88" s="957"/>
      <c r="H88" s="958"/>
      <c r="I88" s="393"/>
    </row>
    <row r="89" spans="2:9" ht="59.15" customHeight="1" x14ac:dyDescent="0.25">
      <c r="B89" s="472"/>
      <c r="C89" s="956"/>
      <c r="D89" s="958"/>
      <c r="E89" s="399"/>
      <c r="F89" s="956"/>
      <c r="G89" s="957"/>
      <c r="H89" s="958"/>
      <c r="I89" s="393"/>
    </row>
    <row r="90" spans="2:9" ht="59.15" customHeight="1" x14ac:dyDescent="0.25">
      <c r="B90" s="472"/>
      <c r="C90" s="956"/>
      <c r="D90" s="958"/>
      <c r="E90" s="399"/>
      <c r="F90" s="956"/>
      <c r="G90" s="957"/>
      <c r="H90" s="958"/>
      <c r="I90" s="393"/>
    </row>
    <row r="91" spans="2:9" ht="59.15" customHeight="1" x14ac:dyDescent="0.25">
      <c r="B91" s="472"/>
      <c r="C91" s="956"/>
      <c r="D91" s="958"/>
      <c r="E91" s="399"/>
      <c r="F91" s="956"/>
      <c r="G91" s="957"/>
      <c r="H91" s="958"/>
      <c r="I91" s="393"/>
    </row>
    <row r="92" spans="2:9" ht="59.15" customHeight="1" x14ac:dyDescent="0.25">
      <c r="B92" s="472"/>
      <c r="C92" s="956"/>
      <c r="D92" s="958"/>
      <c r="E92" s="399"/>
      <c r="F92" s="956"/>
      <c r="G92" s="957"/>
      <c r="H92" s="958"/>
      <c r="I92" s="393"/>
    </row>
    <row r="93" spans="2:9" ht="59.15" customHeight="1" x14ac:dyDescent="0.25">
      <c r="B93" s="472"/>
      <c r="C93" s="956"/>
      <c r="D93" s="958"/>
      <c r="E93" s="399"/>
      <c r="F93" s="956"/>
      <c r="G93" s="957"/>
      <c r="H93" s="958"/>
      <c r="I93" s="393"/>
    </row>
    <row r="94" spans="2:9" ht="59.15" customHeight="1" x14ac:dyDescent="0.25">
      <c r="B94" s="472"/>
      <c r="C94" s="956"/>
      <c r="D94" s="958"/>
      <c r="E94" s="399"/>
      <c r="F94" s="956"/>
      <c r="G94" s="957"/>
      <c r="H94" s="958"/>
      <c r="I94" s="393"/>
    </row>
    <row r="95" spans="2:9" ht="59.15" customHeight="1" x14ac:dyDescent="0.25">
      <c r="B95" s="472"/>
      <c r="C95" s="956"/>
      <c r="D95" s="958"/>
      <c r="E95" s="399"/>
      <c r="F95" s="956"/>
      <c r="G95" s="957"/>
      <c r="H95" s="958"/>
      <c r="I95" s="393"/>
    </row>
    <row r="96" spans="2:9" ht="59.15" customHeight="1" x14ac:dyDescent="0.25">
      <c r="B96" s="472"/>
      <c r="C96" s="956"/>
      <c r="D96" s="958"/>
      <c r="E96" s="399"/>
      <c r="F96" s="956"/>
      <c r="G96" s="957"/>
      <c r="H96" s="958"/>
      <c r="I96" s="393"/>
    </row>
    <row r="97" spans="1:9" ht="59.15" customHeight="1" x14ac:dyDescent="0.25">
      <c r="B97" s="472"/>
      <c r="C97" s="956"/>
      <c r="D97" s="958"/>
      <c r="E97" s="399"/>
      <c r="F97" s="956"/>
      <c r="G97" s="957"/>
      <c r="H97" s="958"/>
      <c r="I97" s="393"/>
    </row>
    <row r="98" spans="1:9" ht="59.15" customHeight="1" x14ac:dyDescent="0.25">
      <c r="B98" s="472"/>
      <c r="C98" s="956"/>
      <c r="D98" s="958"/>
      <c r="E98" s="399"/>
      <c r="F98" s="956"/>
      <c r="G98" s="957"/>
      <c r="H98" s="958"/>
      <c r="I98" s="393"/>
    </row>
    <row r="99" spans="1:9" ht="59.15" customHeight="1" x14ac:dyDescent="0.25">
      <c r="B99" s="472"/>
      <c r="C99" s="956"/>
      <c r="D99" s="958"/>
      <c r="E99" s="399"/>
      <c r="F99" s="956"/>
      <c r="G99" s="957"/>
      <c r="H99" s="958"/>
      <c r="I99" s="393"/>
    </row>
    <row r="100" spans="1:9" ht="59.15" customHeight="1" x14ac:dyDescent="0.25">
      <c r="B100" s="472"/>
      <c r="C100" s="956"/>
      <c r="D100" s="958"/>
      <c r="E100" s="399"/>
      <c r="F100" s="956"/>
      <c r="G100" s="957"/>
      <c r="H100" s="958"/>
      <c r="I100" s="393"/>
    </row>
    <row r="101" spans="1:9" ht="59.15" customHeight="1" x14ac:dyDescent="0.25">
      <c r="B101" s="472"/>
      <c r="C101" s="956"/>
      <c r="D101" s="958"/>
      <c r="E101" s="399"/>
      <c r="F101" s="956"/>
      <c r="G101" s="957"/>
      <c r="H101" s="958"/>
      <c r="I101" s="393"/>
    </row>
    <row r="102" spans="1:9" ht="59.15" customHeight="1" x14ac:dyDescent="0.25">
      <c r="B102" s="472"/>
      <c r="C102" s="956"/>
      <c r="D102" s="958"/>
      <c r="E102" s="399"/>
      <c r="F102" s="956"/>
      <c r="G102" s="957"/>
      <c r="H102" s="958"/>
      <c r="I102" s="393"/>
    </row>
    <row r="103" spans="1:9" ht="59.15" customHeight="1" x14ac:dyDescent="0.25">
      <c r="B103" s="472"/>
      <c r="C103" s="956"/>
      <c r="D103" s="958"/>
      <c r="E103" s="399"/>
      <c r="F103" s="956"/>
      <c r="G103" s="957"/>
      <c r="H103" s="958"/>
      <c r="I103" s="393"/>
    </row>
    <row r="104" spans="1:9" ht="59.15" customHeight="1" x14ac:dyDescent="0.25">
      <c r="B104" s="472"/>
      <c r="C104" s="956"/>
      <c r="D104" s="958"/>
      <c r="E104" s="399"/>
      <c r="F104" s="956"/>
      <c r="G104" s="957"/>
      <c r="H104" s="958"/>
      <c r="I104" s="393"/>
    </row>
    <row r="105" spans="1:9" ht="59.15" customHeight="1" x14ac:dyDescent="0.25">
      <c r="B105" s="472"/>
      <c r="C105" s="956"/>
      <c r="D105" s="958"/>
      <c r="E105" s="399"/>
      <c r="F105" s="956"/>
      <c r="G105" s="957"/>
      <c r="H105" s="958"/>
      <c r="I105" s="393"/>
    </row>
    <row r="106" spans="1:9" ht="38.25" customHeight="1" x14ac:dyDescent="0.25">
      <c r="B106" s="215"/>
      <c r="C106" s="923"/>
      <c r="D106" s="961"/>
      <c r="E106" s="218"/>
      <c r="F106" s="956"/>
      <c r="G106" s="962"/>
      <c r="H106" s="963"/>
      <c r="I106" s="424"/>
    </row>
    <row r="107" spans="1:9" ht="13.5" thickBot="1" x14ac:dyDescent="0.3">
      <c r="E107" s="414">
        <f>SUM(E85:E106)</f>
        <v>0</v>
      </c>
      <c r="G107" s="301"/>
      <c r="H107" s="301"/>
      <c r="I107" s="425">
        <f>SUM(I85:I106)</f>
        <v>0</v>
      </c>
    </row>
    <row r="108" spans="1:9" ht="13.5" thickTop="1" x14ac:dyDescent="0.3">
      <c r="H108" s="926"/>
      <c r="I108" s="926"/>
    </row>
    <row r="109" spans="1:9" ht="39.75" customHeight="1" x14ac:dyDescent="0.25">
      <c r="B109" s="19" t="s">
        <v>60</v>
      </c>
      <c r="C109" s="832" t="s">
        <v>559</v>
      </c>
      <c r="D109" s="832"/>
      <c r="E109" s="832"/>
      <c r="F109" s="832"/>
      <c r="G109" s="832"/>
      <c r="H109" s="832"/>
      <c r="I109" s="832"/>
    </row>
    <row r="112" spans="1:9" x14ac:dyDescent="0.25">
      <c r="A112" s="30" t="s">
        <v>176</v>
      </c>
      <c r="B112" s="30" t="s">
        <v>348</v>
      </c>
      <c r="C112" s="30"/>
    </row>
    <row r="113" spans="2:12" x14ac:dyDescent="0.25">
      <c r="B113" s="276"/>
      <c r="C113" s="276"/>
      <c r="D113" s="276"/>
      <c r="E113" s="276"/>
      <c r="F113" s="276"/>
      <c r="G113" s="276"/>
      <c r="H113" s="276"/>
      <c r="I113" s="276"/>
    </row>
    <row r="114" spans="2:12" ht="48" customHeight="1" x14ac:dyDescent="0.25">
      <c r="B114" s="213" t="s">
        <v>228</v>
      </c>
      <c r="C114" s="927" t="s">
        <v>95</v>
      </c>
      <c r="D114" s="896"/>
      <c r="E114" s="955" t="s">
        <v>351</v>
      </c>
      <c r="F114" s="955"/>
      <c r="G114" s="955"/>
      <c r="H114" s="44" t="s">
        <v>96</v>
      </c>
      <c r="I114" s="54" t="s">
        <v>99</v>
      </c>
      <c r="J114" s="54" t="s">
        <v>100</v>
      </c>
      <c r="K114" s="50" t="s">
        <v>101</v>
      </c>
      <c r="L114" s="50" t="s">
        <v>102</v>
      </c>
    </row>
    <row r="115" spans="2:12" ht="59.15" customHeight="1" x14ac:dyDescent="0.25">
      <c r="B115" s="215"/>
      <c r="C115" s="923"/>
      <c r="D115" s="987"/>
      <c r="E115" s="956"/>
      <c r="F115" s="988"/>
      <c r="G115" s="989"/>
      <c r="H115" s="218"/>
      <c r="I115" s="449"/>
      <c r="J115" s="449"/>
      <c r="K115" s="448"/>
      <c r="L115" s="468">
        <f>MAX((I115-J115),0)*K115</f>
        <v>0</v>
      </c>
    </row>
    <row r="116" spans="2:12" ht="59.15" customHeight="1" x14ac:dyDescent="0.25">
      <c r="B116" s="215"/>
      <c r="C116" s="923"/>
      <c r="D116" s="989"/>
      <c r="E116" s="956"/>
      <c r="F116" s="988"/>
      <c r="G116" s="989"/>
      <c r="H116" s="218"/>
      <c r="I116" s="525"/>
      <c r="J116" s="525"/>
      <c r="K116" s="526"/>
      <c r="L116" s="468">
        <f t="shared" ref="L116:L136" si="0">MAX((I116-J116),0)*K116</f>
        <v>0</v>
      </c>
    </row>
    <row r="117" spans="2:12" ht="59.15" customHeight="1" x14ac:dyDescent="0.25">
      <c r="B117" s="215"/>
      <c r="C117" s="923"/>
      <c r="D117" s="989"/>
      <c r="E117" s="956"/>
      <c r="F117" s="988"/>
      <c r="G117" s="989"/>
      <c r="H117" s="218"/>
      <c r="I117" s="525"/>
      <c r="J117" s="525"/>
      <c r="K117" s="526"/>
      <c r="L117" s="468">
        <f t="shared" si="0"/>
        <v>0</v>
      </c>
    </row>
    <row r="118" spans="2:12" ht="59.15" customHeight="1" x14ac:dyDescent="0.25">
      <c r="B118" s="215"/>
      <c r="C118" s="923"/>
      <c r="D118" s="989"/>
      <c r="E118" s="956"/>
      <c r="F118" s="988"/>
      <c r="G118" s="989"/>
      <c r="H118" s="218"/>
      <c r="I118" s="525"/>
      <c r="J118" s="525"/>
      <c r="K118" s="526"/>
      <c r="L118" s="468">
        <f t="shared" si="0"/>
        <v>0</v>
      </c>
    </row>
    <row r="119" spans="2:12" ht="59.15" customHeight="1" x14ac:dyDescent="0.25">
      <c r="B119" s="215"/>
      <c r="C119" s="923"/>
      <c r="D119" s="989"/>
      <c r="E119" s="956"/>
      <c r="F119" s="988"/>
      <c r="G119" s="989"/>
      <c r="H119" s="218"/>
      <c r="I119" s="525"/>
      <c r="J119" s="525"/>
      <c r="K119" s="526"/>
      <c r="L119" s="468">
        <f t="shared" si="0"/>
        <v>0</v>
      </c>
    </row>
    <row r="120" spans="2:12" ht="59.15" customHeight="1" x14ac:dyDescent="0.25">
      <c r="B120" s="215"/>
      <c r="C120" s="923"/>
      <c r="D120" s="989"/>
      <c r="E120" s="956"/>
      <c r="F120" s="988"/>
      <c r="G120" s="989"/>
      <c r="H120" s="218"/>
      <c r="I120" s="525"/>
      <c r="J120" s="525"/>
      <c r="K120" s="526"/>
      <c r="L120" s="468">
        <f t="shared" si="0"/>
        <v>0</v>
      </c>
    </row>
    <row r="121" spans="2:12" ht="59.15" customHeight="1" x14ac:dyDescent="0.25">
      <c r="B121" s="215"/>
      <c r="C121" s="923"/>
      <c r="D121" s="987"/>
      <c r="E121" s="956"/>
      <c r="F121" s="988"/>
      <c r="G121" s="989"/>
      <c r="H121" s="218"/>
      <c r="I121" s="525"/>
      <c r="J121" s="525"/>
      <c r="K121" s="526"/>
      <c r="L121" s="468">
        <f t="shared" si="0"/>
        <v>0</v>
      </c>
    </row>
    <row r="122" spans="2:12" ht="59.15" customHeight="1" x14ac:dyDescent="0.25">
      <c r="B122" s="215"/>
      <c r="C122" s="923"/>
      <c r="D122" s="989"/>
      <c r="E122" s="956"/>
      <c r="F122" s="988"/>
      <c r="G122" s="989"/>
      <c r="H122" s="218"/>
      <c r="I122" s="525"/>
      <c r="J122" s="525"/>
      <c r="K122" s="526"/>
      <c r="L122" s="468">
        <f t="shared" si="0"/>
        <v>0</v>
      </c>
    </row>
    <row r="123" spans="2:12" ht="59.15" customHeight="1" x14ac:dyDescent="0.25">
      <c r="B123" s="215"/>
      <c r="C123" s="923"/>
      <c r="D123" s="989"/>
      <c r="E123" s="956"/>
      <c r="F123" s="988"/>
      <c r="G123" s="989"/>
      <c r="H123" s="218"/>
      <c r="I123" s="525"/>
      <c r="J123" s="525"/>
      <c r="K123" s="526"/>
      <c r="L123" s="468">
        <f t="shared" si="0"/>
        <v>0</v>
      </c>
    </row>
    <row r="124" spans="2:12" ht="59.15" customHeight="1" x14ac:dyDescent="0.25">
      <c r="B124" s="215"/>
      <c r="C124" s="923"/>
      <c r="D124" s="989"/>
      <c r="E124" s="956"/>
      <c r="F124" s="988"/>
      <c r="G124" s="989"/>
      <c r="H124" s="218"/>
      <c r="I124" s="525"/>
      <c r="J124" s="525"/>
      <c r="K124" s="526"/>
      <c r="L124" s="468">
        <f t="shared" si="0"/>
        <v>0</v>
      </c>
    </row>
    <row r="125" spans="2:12" ht="59.15" customHeight="1" x14ac:dyDescent="0.25">
      <c r="B125" s="215"/>
      <c r="C125" s="923"/>
      <c r="D125" s="989"/>
      <c r="E125" s="956"/>
      <c r="F125" s="988"/>
      <c r="G125" s="989"/>
      <c r="H125" s="218"/>
      <c r="I125" s="525"/>
      <c r="J125" s="525"/>
      <c r="K125" s="526"/>
      <c r="L125" s="468">
        <f t="shared" si="0"/>
        <v>0</v>
      </c>
    </row>
    <row r="126" spans="2:12" ht="59.15" customHeight="1" x14ac:dyDescent="0.25">
      <c r="B126" s="215"/>
      <c r="C126" s="923"/>
      <c r="D126" s="989"/>
      <c r="E126" s="956"/>
      <c r="F126" s="988"/>
      <c r="G126" s="989"/>
      <c r="H126" s="218"/>
      <c r="I126" s="525"/>
      <c r="J126" s="525"/>
      <c r="K126" s="526"/>
      <c r="L126" s="468">
        <f t="shared" si="0"/>
        <v>0</v>
      </c>
    </row>
    <row r="127" spans="2:12" ht="59.15" customHeight="1" x14ac:dyDescent="0.25">
      <c r="B127" s="215"/>
      <c r="C127" s="923"/>
      <c r="D127" s="989"/>
      <c r="E127" s="956"/>
      <c r="F127" s="988"/>
      <c r="G127" s="989"/>
      <c r="H127" s="218"/>
      <c r="I127" s="525"/>
      <c r="J127" s="525"/>
      <c r="K127" s="526"/>
      <c r="L127" s="468">
        <f t="shared" si="0"/>
        <v>0</v>
      </c>
    </row>
    <row r="128" spans="2:12" ht="59.15" customHeight="1" x14ac:dyDescent="0.25">
      <c r="B128" s="215"/>
      <c r="C128" s="923"/>
      <c r="D128" s="989"/>
      <c r="E128" s="956"/>
      <c r="F128" s="988"/>
      <c r="G128" s="989"/>
      <c r="H128" s="218"/>
      <c r="I128" s="525"/>
      <c r="J128" s="525"/>
      <c r="K128" s="526"/>
      <c r="L128" s="468">
        <f t="shared" si="0"/>
        <v>0</v>
      </c>
    </row>
    <row r="129" spans="2:12" ht="59.15" customHeight="1" x14ac:dyDescent="0.25">
      <c r="B129" s="215"/>
      <c r="C129" s="923"/>
      <c r="D129" s="989"/>
      <c r="E129" s="956"/>
      <c r="F129" s="988"/>
      <c r="G129" s="989"/>
      <c r="H129" s="218"/>
      <c r="I129" s="525"/>
      <c r="J129" s="525"/>
      <c r="K129" s="526"/>
      <c r="L129" s="468">
        <f t="shared" si="0"/>
        <v>0</v>
      </c>
    </row>
    <row r="130" spans="2:12" ht="59.15" customHeight="1" x14ac:dyDescent="0.25">
      <c r="B130" s="215"/>
      <c r="C130" s="923"/>
      <c r="D130" s="989"/>
      <c r="E130" s="956"/>
      <c r="F130" s="988"/>
      <c r="G130" s="989"/>
      <c r="H130" s="218"/>
      <c r="I130" s="525"/>
      <c r="J130" s="525"/>
      <c r="K130" s="526"/>
      <c r="L130" s="468">
        <f t="shared" si="0"/>
        <v>0</v>
      </c>
    </row>
    <row r="131" spans="2:12" ht="59.15" customHeight="1" x14ac:dyDescent="0.25">
      <c r="B131" s="215"/>
      <c r="C131" s="923"/>
      <c r="D131" s="989"/>
      <c r="E131" s="956"/>
      <c r="F131" s="988"/>
      <c r="G131" s="989"/>
      <c r="H131" s="218"/>
      <c r="I131" s="525"/>
      <c r="J131" s="525"/>
      <c r="K131" s="526"/>
      <c r="L131" s="468">
        <f t="shared" si="0"/>
        <v>0</v>
      </c>
    </row>
    <row r="132" spans="2:12" ht="59.15" customHeight="1" x14ac:dyDescent="0.25">
      <c r="B132" s="215"/>
      <c r="C132" s="923"/>
      <c r="D132" s="989"/>
      <c r="E132" s="956"/>
      <c r="F132" s="988"/>
      <c r="G132" s="989"/>
      <c r="H132" s="218"/>
      <c r="I132" s="525"/>
      <c r="J132" s="525"/>
      <c r="K132" s="526"/>
      <c r="L132" s="468">
        <f t="shared" si="0"/>
        <v>0</v>
      </c>
    </row>
    <row r="133" spans="2:12" ht="59.15" customHeight="1" x14ac:dyDescent="0.25">
      <c r="B133" s="215"/>
      <c r="C133" s="923"/>
      <c r="D133" s="989"/>
      <c r="E133" s="956"/>
      <c r="F133" s="988"/>
      <c r="G133" s="989"/>
      <c r="H133" s="218"/>
      <c r="I133" s="525"/>
      <c r="J133" s="525"/>
      <c r="K133" s="526"/>
      <c r="L133" s="468">
        <f t="shared" si="0"/>
        <v>0</v>
      </c>
    </row>
    <row r="134" spans="2:12" ht="59.15" customHeight="1" x14ac:dyDescent="0.25">
      <c r="B134" s="215"/>
      <c r="C134" s="923"/>
      <c r="D134" s="989"/>
      <c r="E134" s="956"/>
      <c r="F134" s="988"/>
      <c r="G134" s="989"/>
      <c r="H134" s="218"/>
      <c r="I134" s="525"/>
      <c r="J134" s="525"/>
      <c r="K134" s="526"/>
      <c r="L134" s="468">
        <f t="shared" si="0"/>
        <v>0</v>
      </c>
    </row>
    <row r="135" spans="2:12" ht="59.15" customHeight="1" x14ac:dyDescent="0.25">
      <c r="B135" s="215"/>
      <c r="C135" s="923"/>
      <c r="D135" s="989"/>
      <c r="E135" s="956"/>
      <c r="F135" s="988"/>
      <c r="G135" s="989"/>
      <c r="H135" s="218"/>
      <c r="I135" s="525"/>
      <c r="J135" s="525"/>
      <c r="K135" s="526"/>
      <c r="L135" s="468">
        <f t="shared" si="0"/>
        <v>0</v>
      </c>
    </row>
    <row r="136" spans="2:12" ht="59.15" customHeight="1" x14ac:dyDescent="0.25">
      <c r="B136" s="215"/>
      <c r="C136" s="923"/>
      <c r="D136" s="989"/>
      <c r="E136" s="956"/>
      <c r="F136" s="988"/>
      <c r="G136" s="989"/>
      <c r="H136" s="218"/>
      <c r="I136" s="449"/>
      <c r="J136" s="449"/>
      <c r="K136" s="448"/>
      <c r="L136" s="468">
        <f t="shared" si="0"/>
        <v>0</v>
      </c>
    </row>
    <row r="137" spans="2:12" ht="13.5" thickBot="1" x14ac:dyDescent="0.3">
      <c r="F137" s="301"/>
      <c r="G137" s="301"/>
      <c r="H137" s="414">
        <f>SUM(H115:H136)</f>
        <v>0</v>
      </c>
      <c r="I137" s="414">
        <f>SUM(I115:I136)</f>
        <v>0</v>
      </c>
      <c r="J137" s="414">
        <f>SUM(J115:J136)</f>
        <v>0</v>
      </c>
      <c r="K137" s="301"/>
      <c r="L137" s="394">
        <f>SUM(L115:L136)</f>
        <v>0</v>
      </c>
    </row>
    <row r="138" spans="2:12" ht="9.25" customHeight="1" thickTop="1" x14ac:dyDescent="0.3">
      <c r="H138" s="282"/>
    </row>
    <row r="139" spans="2:12" x14ac:dyDescent="0.25">
      <c r="B139" s="19" t="s">
        <v>60</v>
      </c>
      <c r="C139" s="916" t="s">
        <v>262</v>
      </c>
      <c r="D139" s="916"/>
      <c r="E139" s="916"/>
      <c r="F139" s="916"/>
      <c r="G139" s="916"/>
      <c r="H139" s="916"/>
      <c r="I139" s="916"/>
      <c r="J139" s="916"/>
      <c r="K139" s="916"/>
    </row>
    <row r="140" spans="2:12" ht="30" customHeight="1" x14ac:dyDescent="0.25">
      <c r="C140" s="822" t="s">
        <v>263</v>
      </c>
      <c r="D140" s="822"/>
      <c r="E140" s="822"/>
      <c r="F140" s="822"/>
      <c r="G140" s="822"/>
      <c r="H140" s="822"/>
      <c r="I140" s="822"/>
      <c r="J140" s="822"/>
      <c r="K140" s="822"/>
    </row>
    <row r="141" spans="2:12" ht="15" customHeight="1" x14ac:dyDescent="0.25">
      <c r="C141" s="832" t="s">
        <v>411</v>
      </c>
      <c r="D141" s="832"/>
      <c r="E141" s="832"/>
      <c r="F141" s="832"/>
      <c r="G141" s="832"/>
      <c r="H141" s="832"/>
      <c r="I141" s="832"/>
    </row>
  </sheetData>
  <sheetProtection insertRows="0"/>
  <mergeCells count="154">
    <mergeCell ref="E134:G134"/>
    <mergeCell ref="C135:D135"/>
    <mergeCell ref="C141:I141"/>
    <mergeCell ref="C136:D136"/>
    <mergeCell ref="E136:G136"/>
    <mergeCell ref="C139:K139"/>
    <mergeCell ref="C140:K140"/>
    <mergeCell ref="E135:G135"/>
    <mergeCell ref="C134:D134"/>
    <mergeCell ref="C133:D133"/>
    <mergeCell ref="E133:G133"/>
    <mergeCell ref="C130:D130"/>
    <mergeCell ref="E130:G130"/>
    <mergeCell ref="C131:D131"/>
    <mergeCell ref="E131:G131"/>
    <mergeCell ref="C128:D128"/>
    <mergeCell ref="E128:G128"/>
    <mergeCell ref="C129:D129"/>
    <mergeCell ref="E129:G129"/>
    <mergeCell ref="C132:D132"/>
    <mergeCell ref="E132:G132"/>
    <mergeCell ref="C125:D125"/>
    <mergeCell ref="E125:G125"/>
    <mergeCell ref="C126:D126"/>
    <mergeCell ref="E126:G126"/>
    <mergeCell ref="C127:D127"/>
    <mergeCell ref="E127:G127"/>
    <mergeCell ref="C122:D122"/>
    <mergeCell ref="E122:G122"/>
    <mergeCell ref="C123:D123"/>
    <mergeCell ref="E123:G123"/>
    <mergeCell ref="C124:D124"/>
    <mergeCell ref="E124:G124"/>
    <mergeCell ref="C119:D119"/>
    <mergeCell ref="E119:G119"/>
    <mergeCell ref="C120:D120"/>
    <mergeCell ref="E120:G120"/>
    <mergeCell ref="C121:D121"/>
    <mergeCell ref="E121:G121"/>
    <mergeCell ref="C116:D116"/>
    <mergeCell ref="E116:G116"/>
    <mergeCell ref="C117:D117"/>
    <mergeCell ref="E117:G117"/>
    <mergeCell ref="C118:D118"/>
    <mergeCell ref="E118:G118"/>
    <mergeCell ref="F91:H91"/>
    <mergeCell ref="F92:H92"/>
    <mergeCell ref="C97:D97"/>
    <mergeCell ref="C89:D89"/>
    <mergeCell ref="C90:D90"/>
    <mergeCell ref="C91:D91"/>
    <mergeCell ref="C115:D115"/>
    <mergeCell ref="C102:D102"/>
    <mergeCell ref="E115:G115"/>
    <mergeCell ref="F103:H103"/>
    <mergeCell ref="F104:H104"/>
    <mergeCell ref="C114:D114"/>
    <mergeCell ref="E114:G114"/>
    <mergeCell ref="H108:I108"/>
    <mergeCell ref="C109:I109"/>
    <mergeCell ref="C104:D104"/>
    <mergeCell ref="F106:H106"/>
    <mergeCell ref="C106:D106"/>
    <mergeCell ref="C65:D65"/>
    <mergeCell ref="C66:D66"/>
    <mergeCell ref="B79:I82"/>
    <mergeCell ref="F86:H86"/>
    <mergeCell ref="F99:H99"/>
    <mergeCell ref="C94:D94"/>
    <mergeCell ref="C95:D95"/>
    <mergeCell ref="C96:D96"/>
    <mergeCell ref="C58:D58"/>
    <mergeCell ref="C59:D59"/>
    <mergeCell ref="C72:I72"/>
    <mergeCell ref="C73:I75"/>
    <mergeCell ref="F93:H93"/>
    <mergeCell ref="C60:D60"/>
    <mergeCell ref="C61:D61"/>
    <mergeCell ref="C86:D86"/>
    <mergeCell ref="C87:D87"/>
    <mergeCell ref="C64:D64"/>
    <mergeCell ref="C62:D62"/>
    <mergeCell ref="C63:D63"/>
    <mergeCell ref="C92:D92"/>
    <mergeCell ref="C93:D93"/>
    <mergeCell ref="F67:G68"/>
    <mergeCell ref="C84:D84"/>
    <mergeCell ref="B30:F30"/>
    <mergeCell ref="B31:F31"/>
    <mergeCell ref="C44:D44"/>
    <mergeCell ref="C52:D52"/>
    <mergeCell ref="B15:F15"/>
    <mergeCell ref="B16:F16"/>
    <mergeCell ref="B17:F17"/>
    <mergeCell ref="B18:F18"/>
    <mergeCell ref="B28:F28"/>
    <mergeCell ref="B29:F29"/>
    <mergeCell ref="B23:F23"/>
    <mergeCell ref="B24:F24"/>
    <mergeCell ref="B1:C1"/>
    <mergeCell ref="H2:I2"/>
    <mergeCell ref="B19:F19"/>
    <mergeCell ref="B22:F22"/>
    <mergeCell ref="B11:I11"/>
    <mergeCell ref="B14:F14"/>
    <mergeCell ref="E5:M5"/>
    <mergeCell ref="E6:M6"/>
    <mergeCell ref="E7:M7"/>
    <mergeCell ref="E8:M8"/>
    <mergeCell ref="E9:M9"/>
    <mergeCell ref="H41:I41"/>
    <mergeCell ref="C42:D42"/>
    <mergeCell ref="C43:D43"/>
    <mergeCell ref="C38:I38"/>
    <mergeCell ref="G32:H32"/>
    <mergeCell ref="C34:I34"/>
    <mergeCell ref="C35:I35"/>
    <mergeCell ref="C36:I37"/>
    <mergeCell ref="C57:D57"/>
    <mergeCell ref="C45:D45"/>
    <mergeCell ref="C46:D46"/>
    <mergeCell ref="C47:D47"/>
    <mergeCell ref="C48:D48"/>
    <mergeCell ref="C49:D49"/>
    <mergeCell ref="C50:D50"/>
    <mergeCell ref="C51:D51"/>
    <mergeCell ref="C53:D53"/>
    <mergeCell ref="C54:D54"/>
    <mergeCell ref="C55:D55"/>
    <mergeCell ref="C56:D56"/>
    <mergeCell ref="F84:H84"/>
    <mergeCell ref="F87:H87"/>
    <mergeCell ref="H67:H68"/>
    <mergeCell ref="F88:H88"/>
    <mergeCell ref="C99:D99"/>
    <mergeCell ref="F102:H102"/>
    <mergeCell ref="C105:D105"/>
    <mergeCell ref="F105:H105"/>
    <mergeCell ref="C103:D103"/>
    <mergeCell ref="C85:D85"/>
    <mergeCell ref="F85:H85"/>
    <mergeCell ref="C98:D98"/>
    <mergeCell ref="F98:H98"/>
    <mergeCell ref="C88:D88"/>
    <mergeCell ref="F94:H94"/>
    <mergeCell ref="F95:H95"/>
    <mergeCell ref="F96:H96"/>
    <mergeCell ref="F97:H97"/>
    <mergeCell ref="F100:H100"/>
    <mergeCell ref="F101:H101"/>
    <mergeCell ref="C100:D100"/>
    <mergeCell ref="C101:D101"/>
    <mergeCell ref="F89:H89"/>
    <mergeCell ref="F90:H90"/>
  </mergeCells>
  <phoneticPr fontId="11" type="noConversion"/>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6" max="11" man="1"/>
    <brk id="110" max="1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C302-2EE2-44A7-BEEA-A561336E64F0}">
  <dimension ref="A1:M141"/>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429</v>
      </c>
      <c r="B1" s="943" t="s">
        <v>420</v>
      </c>
      <c r="C1" s="944"/>
      <c r="I1" s="21"/>
    </row>
    <row r="2" spans="1:13" x14ac:dyDescent="0.3">
      <c r="H2" s="926"/>
      <c r="I2" s="926"/>
    </row>
    <row r="3" spans="1:13" x14ac:dyDescent="0.3">
      <c r="B3" s="294"/>
      <c r="C3" s="294"/>
      <c r="H3" s="282"/>
      <c r="I3" s="282"/>
    </row>
    <row r="4" spans="1:13" x14ac:dyDescent="0.3">
      <c r="B4" s="294"/>
      <c r="C4" s="294"/>
      <c r="H4" s="282"/>
      <c r="I4" s="282"/>
    </row>
    <row r="5" spans="1:13" x14ac:dyDescent="0.25">
      <c r="B5" s="19" t="s">
        <v>628</v>
      </c>
      <c r="D5" s="309"/>
      <c r="E5" s="945" t="str">
        <f>IF('Form A'!D5=0,"",'Form A'!D5)</f>
        <v/>
      </c>
      <c r="F5" s="946"/>
      <c r="G5" s="946"/>
      <c r="H5" s="946"/>
      <c r="I5" s="946"/>
      <c r="J5" s="946"/>
      <c r="K5" s="946"/>
      <c r="L5" s="946"/>
      <c r="M5" s="947"/>
    </row>
    <row r="6" spans="1:13" x14ac:dyDescent="0.25">
      <c r="B6" s="19" t="s">
        <v>398</v>
      </c>
      <c r="D6" s="309"/>
      <c r="E6" s="945" t="str">
        <f>IF('Form A'!D6=0,"",'Form A'!D6)</f>
        <v/>
      </c>
      <c r="F6" s="946"/>
      <c r="G6" s="946"/>
      <c r="H6" s="946"/>
      <c r="I6" s="946"/>
      <c r="J6" s="946"/>
      <c r="K6" s="946"/>
      <c r="L6" s="946"/>
      <c r="M6" s="947"/>
    </row>
    <row r="7" spans="1:13" x14ac:dyDescent="0.25">
      <c r="B7" s="19" t="s">
        <v>273</v>
      </c>
      <c r="D7" s="309"/>
      <c r="E7" s="945" t="str">
        <f>IF('Form A'!D7=0,"",'Form A'!D7)</f>
        <v/>
      </c>
      <c r="F7" s="946"/>
      <c r="G7" s="946"/>
      <c r="H7" s="946"/>
      <c r="I7" s="946"/>
      <c r="J7" s="946"/>
      <c r="K7" s="946"/>
      <c r="L7" s="946"/>
      <c r="M7" s="947"/>
    </row>
    <row r="8" spans="1:13" x14ac:dyDescent="0.25">
      <c r="B8" s="102" t="s">
        <v>240</v>
      </c>
      <c r="D8" s="309"/>
      <c r="E8" s="948">
        <f>'Form A'!D8</f>
        <v>0</v>
      </c>
      <c r="F8" s="949"/>
      <c r="G8" s="949"/>
      <c r="H8" s="949"/>
      <c r="I8" s="949"/>
      <c r="J8" s="949"/>
      <c r="K8" s="949"/>
      <c r="L8" s="949"/>
      <c r="M8" s="950"/>
    </row>
    <row r="9" spans="1:13" x14ac:dyDescent="0.25">
      <c r="B9" s="19" t="s">
        <v>629</v>
      </c>
      <c r="E9" s="945" t="s">
        <v>467</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375</v>
      </c>
    </row>
    <row r="13" spans="1:13" x14ac:dyDescent="0.3">
      <c r="A13" s="30" t="s">
        <v>161</v>
      </c>
      <c r="B13" s="48" t="s">
        <v>34</v>
      </c>
      <c r="C13" s="48"/>
      <c r="I13" s="282" t="s">
        <v>385</v>
      </c>
    </row>
    <row r="14" spans="1:13" s="29" customFormat="1" ht="16.7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181"/>
      <c r="H15" s="201" t="s">
        <v>36</v>
      </c>
      <c r="I15" s="194">
        <f>G15*H15</f>
        <v>0</v>
      </c>
    </row>
    <row r="16" spans="1:13" ht="28" customHeight="1" x14ac:dyDescent="0.25">
      <c r="B16" s="888" t="s">
        <v>146</v>
      </c>
      <c r="C16" s="889"/>
      <c r="D16" s="889"/>
      <c r="E16" s="889"/>
      <c r="F16" s="982"/>
      <c r="G16" s="181"/>
      <c r="H16" s="182">
        <v>0.3</v>
      </c>
      <c r="I16" s="194">
        <f>G16*H16</f>
        <v>0</v>
      </c>
    </row>
    <row r="17" spans="1:9" ht="45.25" customHeight="1" x14ac:dyDescent="0.25">
      <c r="B17" s="888" t="s">
        <v>147</v>
      </c>
      <c r="C17" s="889"/>
      <c r="D17" s="889"/>
      <c r="E17" s="889"/>
      <c r="F17" s="982"/>
      <c r="G17" s="181"/>
      <c r="H17" s="182">
        <v>0.16</v>
      </c>
      <c r="I17" s="194">
        <f>G17*H17</f>
        <v>0</v>
      </c>
    </row>
    <row r="18" spans="1:9" ht="20.25" customHeight="1" x14ac:dyDescent="0.25">
      <c r="B18" s="888" t="s">
        <v>148</v>
      </c>
      <c r="C18" s="889"/>
      <c r="D18" s="889"/>
      <c r="E18" s="889"/>
      <c r="F18" s="982"/>
      <c r="G18" s="181"/>
      <c r="H18" s="182">
        <v>0.25</v>
      </c>
      <c r="I18" s="194">
        <f>G18*H18</f>
        <v>0</v>
      </c>
    </row>
    <row r="19" spans="1:9" ht="20.25" customHeight="1" x14ac:dyDescent="0.25">
      <c r="B19" s="891" t="s">
        <v>346</v>
      </c>
      <c r="C19" s="972"/>
      <c r="D19" s="972"/>
      <c r="E19" s="972"/>
      <c r="F19" s="973"/>
      <c r="G19" s="181"/>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181"/>
      <c r="H23" s="182">
        <v>0.08</v>
      </c>
      <c r="I23" s="194">
        <f>G23*H23</f>
        <v>0</v>
      </c>
    </row>
    <row r="24" spans="1:9" ht="20.25" customHeight="1" x14ac:dyDescent="0.25">
      <c r="B24" s="888" t="s">
        <v>206</v>
      </c>
      <c r="C24" s="889"/>
      <c r="D24" s="889"/>
      <c r="E24" s="889"/>
      <c r="F24" s="982"/>
      <c r="G24" s="181"/>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ht="16" x14ac:dyDescent="0.25">
      <c r="B28" s="965" t="s">
        <v>41</v>
      </c>
      <c r="C28" s="983"/>
      <c r="D28" s="983"/>
      <c r="E28" s="983"/>
      <c r="F28" s="966"/>
      <c r="G28" s="592" t="s">
        <v>405</v>
      </c>
      <c r="H28" s="592" t="s">
        <v>406</v>
      </c>
      <c r="I28" s="50" t="s">
        <v>42</v>
      </c>
    </row>
    <row r="29" spans="1:9" ht="20.25" customHeight="1" x14ac:dyDescent="0.25">
      <c r="B29" s="887" t="s">
        <v>408</v>
      </c>
      <c r="C29" s="879"/>
      <c r="D29" s="879"/>
      <c r="E29" s="879"/>
      <c r="F29" s="880"/>
      <c r="G29" s="181"/>
      <c r="H29" s="200"/>
      <c r="I29" s="194">
        <f>G29-H29</f>
        <v>0</v>
      </c>
    </row>
    <row r="30" spans="1:9" ht="20.25" customHeight="1" x14ac:dyDescent="0.25">
      <c r="B30" s="887" t="s">
        <v>43</v>
      </c>
      <c r="C30" s="879"/>
      <c r="D30" s="879"/>
      <c r="E30" s="879"/>
      <c r="F30" s="880"/>
      <c r="G30" s="181"/>
      <c r="H30" s="200"/>
      <c r="I30" s="194">
        <f>G30-H30</f>
        <v>0</v>
      </c>
    </row>
    <row r="31" spans="1:9" ht="20.25" customHeight="1" x14ac:dyDescent="0.25">
      <c r="B31" s="977" t="s">
        <v>44</v>
      </c>
      <c r="C31" s="978"/>
      <c r="D31" s="978"/>
      <c r="E31" s="978"/>
      <c r="F31" s="979"/>
      <c r="G31" s="181"/>
      <c r="H31" s="200"/>
      <c r="I31" s="194">
        <f>G31-H31</f>
        <v>0</v>
      </c>
    </row>
    <row r="32" spans="1:9" ht="20.25" customHeight="1" x14ac:dyDescent="0.25">
      <c r="B32" s="312"/>
      <c r="C32" s="312"/>
      <c r="D32" s="312"/>
      <c r="E32" s="312"/>
      <c r="F32" s="312"/>
      <c r="G32" s="969" t="s">
        <v>407</v>
      </c>
      <c r="H32" s="969"/>
      <c r="I32" s="200"/>
    </row>
    <row r="33" spans="1:11" x14ac:dyDescent="0.25">
      <c r="B33" s="102" t="s">
        <v>197</v>
      </c>
      <c r="C33" s="102"/>
      <c r="F33" s="102"/>
      <c r="G33" s="102"/>
      <c r="H33" s="102"/>
    </row>
    <row r="34" spans="1:11" ht="31.5" customHeight="1" x14ac:dyDescent="0.25">
      <c r="B34" s="102" t="s">
        <v>198</v>
      </c>
      <c r="C34" s="916" t="s">
        <v>260</v>
      </c>
      <c r="D34" s="916"/>
      <c r="E34" s="916"/>
      <c r="F34" s="916"/>
      <c r="G34" s="916"/>
      <c r="H34" s="916"/>
      <c r="I34" s="916"/>
    </row>
    <row r="35" spans="1:11" ht="31" customHeight="1" x14ac:dyDescent="0.25">
      <c r="B35" s="102" t="s">
        <v>199</v>
      </c>
      <c r="C35" s="916" t="s">
        <v>261</v>
      </c>
      <c r="D35" s="916"/>
      <c r="E35" s="916"/>
      <c r="F35" s="916"/>
      <c r="G35" s="916"/>
      <c r="H35" s="916"/>
      <c r="I35" s="916"/>
    </row>
    <row r="36" spans="1:11" ht="17.25" customHeight="1" x14ac:dyDescent="0.25">
      <c r="B36" s="19" t="s">
        <v>200</v>
      </c>
      <c r="C36" s="916" t="s">
        <v>459</v>
      </c>
      <c r="D36" s="916"/>
      <c r="E36" s="916"/>
      <c r="F36" s="916"/>
      <c r="G36" s="916"/>
      <c r="H36" s="916"/>
      <c r="I36" s="916"/>
    </row>
    <row r="37" spans="1:11" ht="18.75" customHeight="1" x14ac:dyDescent="0.25">
      <c r="C37" s="916"/>
      <c r="D37" s="916"/>
      <c r="E37" s="916"/>
      <c r="F37" s="916"/>
      <c r="G37" s="916"/>
      <c r="H37" s="916"/>
      <c r="I37" s="916"/>
    </row>
    <row r="38" spans="1:11" ht="36" customHeight="1" x14ac:dyDescent="0.25">
      <c r="B38" s="19" t="s">
        <v>201</v>
      </c>
      <c r="C38" s="832" t="s">
        <v>558</v>
      </c>
      <c r="D38" s="832"/>
      <c r="E38" s="832"/>
      <c r="F38" s="832"/>
      <c r="G38" s="832"/>
      <c r="H38" s="832"/>
      <c r="I38" s="832"/>
    </row>
    <row r="39" spans="1:11" ht="20.25" customHeight="1" x14ac:dyDescent="0.25"/>
    <row r="40" spans="1:11" x14ac:dyDescent="0.25">
      <c r="A40" s="30" t="s">
        <v>164</v>
      </c>
      <c r="B40" s="30" t="s">
        <v>61</v>
      </c>
      <c r="C40" s="30"/>
    </row>
    <row r="41" spans="1:11" x14ac:dyDescent="0.3">
      <c r="H41" s="964"/>
      <c r="I41" s="964"/>
      <c r="J41" s="310"/>
    </row>
    <row r="42" spans="1:11" ht="49" customHeight="1" x14ac:dyDescent="0.25">
      <c r="B42" s="213" t="s">
        <v>228</v>
      </c>
      <c r="C42" s="965" t="s">
        <v>62</v>
      </c>
      <c r="D42" s="966"/>
      <c r="E42" s="54" t="s">
        <v>63</v>
      </c>
      <c r="F42" s="54" t="s">
        <v>64</v>
      </c>
      <c r="G42" s="50" t="s">
        <v>65</v>
      </c>
      <c r="H42" s="50" t="s">
        <v>66</v>
      </c>
    </row>
    <row r="43" spans="1:11" ht="17.25" customHeight="1" x14ac:dyDescent="0.25">
      <c r="B43" s="34"/>
      <c r="C43" s="967" t="s">
        <v>211</v>
      </c>
      <c r="D43" s="968"/>
      <c r="E43" s="72" t="s">
        <v>215</v>
      </c>
      <c r="F43" s="45" t="s">
        <v>216</v>
      </c>
      <c r="G43" s="45" t="s">
        <v>217</v>
      </c>
      <c r="H43" s="45" t="s">
        <v>218</v>
      </c>
    </row>
    <row r="44" spans="1:11" ht="16.75" customHeight="1" x14ac:dyDescent="0.25">
      <c r="B44" s="214"/>
      <c r="C44" s="980"/>
      <c r="D44" s="981"/>
      <c r="E44" s="216"/>
      <c r="F44" s="216"/>
      <c r="G44" s="216"/>
      <c r="H44" s="216"/>
      <c r="J44" s="311"/>
      <c r="K44" s="311"/>
    </row>
    <row r="45" spans="1:11" ht="30" customHeight="1" x14ac:dyDescent="0.3">
      <c r="B45" s="445"/>
      <c r="C45" s="970"/>
      <c r="D45" s="971"/>
      <c r="E45" s="441"/>
      <c r="F45" s="441"/>
      <c r="G45" s="441"/>
      <c r="H45" s="441"/>
      <c r="J45" s="311"/>
      <c r="K45" s="311"/>
    </row>
    <row r="46" spans="1:11" ht="30" customHeight="1" x14ac:dyDescent="0.3">
      <c r="B46" s="445"/>
      <c r="C46" s="970"/>
      <c r="D46" s="971"/>
      <c r="E46" s="441"/>
      <c r="F46" s="441"/>
      <c r="G46" s="441"/>
      <c r="H46" s="441"/>
      <c r="J46" s="311"/>
      <c r="K46" s="311"/>
    </row>
    <row r="47" spans="1:11" ht="30" customHeight="1" x14ac:dyDescent="0.3">
      <c r="B47" s="445"/>
      <c r="C47" s="970"/>
      <c r="D47" s="971"/>
      <c r="E47" s="441"/>
      <c r="F47" s="441"/>
      <c r="G47" s="441"/>
      <c r="H47" s="441"/>
      <c r="J47" s="311"/>
      <c r="K47" s="311"/>
    </row>
    <row r="48" spans="1:11" ht="30" customHeight="1" x14ac:dyDescent="0.3">
      <c r="B48" s="445"/>
      <c r="C48" s="970"/>
      <c r="D48" s="971"/>
      <c r="E48" s="441"/>
      <c r="F48" s="441"/>
      <c r="G48" s="441"/>
      <c r="H48" s="441"/>
      <c r="J48" s="311"/>
      <c r="K48" s="311"/>
    </row>
    <row r="49" spans="2:11" ht="30" customHeight="1" x14ac:dyDescent="0.3">
      <c r="B49" s="445"/>
      <c r="C49" s="970"/>
      <c r="D49" s="971"/>
      <c r="E49" s="441"/>
      <c r="F49" s="441"/>
      <c r="G49" s="441"/>
      <c r="H49" s="441"/>
      <c r="J49" s="311"/>
      <c r="K49" s="311"/>
    </row>
    <row r="50" spans="2:11" ht="30" customHeight="1" x14ac:dyDescent="0.3">
      <c r="B50" s="445"/>
      <c r="C50" s="970"/>
      <c r="D50" s="971"/>
      <c r="E50" s="441"/>
      <c r="F50" s="441"/>
      <c r="G50" s="441"/>
      <c r="H50" s="441"/>
      <c r="J50" s="311"/>
      <c r="K50" s="311"/>
    </row>
    <row r="51" spans="2:11" ht="30" customHeight="1" x14ac:dyDescent="0.3">
      <c r="B51" s="445"/>
      <c r="C51" s="970"/>
      <c r="D51" s="971"/>
      <c r="E51" s="441"/>
      <c r="F51" s="441"/>
      <c r="G51" s="441"/>
      <c r="H51" s="441"/>
      <c r="J51" s="311"/>
      <c r="K51" s="311"/>
    </row>
    <row r="52" spans="2:11" ht="30" customHeight="1" x14ac:dyDescent="0.3">
      <c r="B52" s="445"/>
      <c r="C52" s="970"/>
      <c r="D52" s="971"/>
      <c r="E52" s="441"/>
      <c r="F52" s="441"/>
      <c r="G52" s="441"/>
      <c r="H52" s="441"/>
      <c r="J52" s="311"/>
      <c r="K52" s="311"/>
    </row>
    <row r="53" spans="2:11" ht="30" customHeight="1" x14ac:dyDescent="0.3">
      <c r="B53" s="445"/>
      <c r="C53" s="970"/>
      <c r="D53" s="971"/>
      <c r="E53" s="441"/>
      <c r="F53" s="441"/>
      <c r="G53" s="441"/>
      <c r="H53" s="441"/>
      <c r="J53" s="311"/>
      <c r="K53" s="311"/>
    </row>
    <row r="54" spans="2:11" ht="30" customHeight="1" x14ac:dyDescent="0.3">
      <c r="B54" s="445"/>
      <c r="C54" s="970"/>
      <c r="D54" s="971"/>
      <c r="E54" s="441"/>
      <c r="F54" s="441"/>
      <c r="G54" s="441"/>
      <c r="H54" s="441"/>
      <c r="J54" s="311"/>
      <c r="K54" s="311"/>
    </row>
    <row r="55" spans="2:11" ht="30" customHeight="1" x14ac:dyDescent="0.3">
      <c r="B55" s="445"/>
      <c r="C55" s="970"/>
      <c r="D55" s="971"/>
      <c r="E55" s="441"/>
      <c r="F55" s="441"/>
      <c r="G55" s="441"/>
      <c r="H55" s="441"/>
      <c r="J55" s="311"/>
      <c r="K55" s="311"/>
    </row>
    <row r="56" spans="2:11" ht="30" customHeight="1" x14ac:dyDescent="0.3">
      <c r="B56" s="445"/>
      <c r="C56" s="970"/>
      <c r="D56" s="971"/>
      <c r="E56" s="441"/>
      <c r="F56" s="441"/>
      <c r="G56" s="441"/>
      <c r="H56" s="441"/>
      <c r="J56" s="311"/>
      <c r="K56" s="311"/>
    </row>
    <row r="57" spans="2:11" ht="30" customHeight="1" x14ac:dyDescent="0.3">
      <c r="B57" s="445"/>
      <c r="C57" s="970"/>
      <c r="D57" s="971"/>
      <c r="E57" s="441"/>
      <c r="F57" s="441"/>
      <c r="G57" s="441"/>
      <c r="H57" s="441"/>
    </row>
    <row r="58" spans="2:11" ht="30" customHeight="1" x14ac:dyDescent="0.3">
      <c r="B58" s="445"/>
      <c r="C58" s="970"/>
      <c r="D58" s="971"/>
      <c r="E58" s="441"/>
      <c r="F58" s="441"/>
      <c r="G58" s="441"/>
      <c r="H58" s="441"/>
    </row>
    <row r="59" spans="2:11" ht="30" customHeight="1" x14ac:dyDescent="0.3">
      <c r="B59" s="445"/>
      <c r="C59" s="970"/>
      <c r="D59" s="971"/>
      <c r="E59" s="441"/>
      <c r="F59" s="441"/>
      <c r="G59" s="441"/>
      <c r="H59" s="441"/>
    </row>
    <row r="60" spans="2:11" ht="30" customHeight="1" x14ac:dyDescent="0.3">
      <c r="B60" s="445"/>
      <c r="C60" s="970"/>
      <c r="D60" s="971"/>
      <c r="E60" s="441"/>
      <c r="F60" s="441"/>
      <c r="G60" s="441"/>
      <c r="H60" s="441"/>
    </row>
    <row r="61" spans="2:11" ht="30" customHeight="1" x14ac:dyDescent="0.3">
      <c r="B61" s="445"/>
      <c r="C61" s="970"/>
      <c r="D61" s="971"/>
      <c r="E61" s="441"/>
      <c r="F61" s="441"/>
      <c r="G61" s="441"/>
      <c r="H61" s="441"/>
    </row>
    <row r="62" spans="2:11" ht="30" customHeight="1" x14ac:dyDescent="0.3">
      <c r="B62" s="445"/>
      <c r="C62" s="970"/>
      <c r="D62" s="971"/>
      <c r="E62" s="441"/>
      <c r="F62" s="441"/>
      <c r="G62" s="441"/>
      <c r="H62" s="441"/>
    </row>
    <row r="63" spans="2:11" ht="30" customHeight="1" x14ac:dyDescent="0.3">
      <c r="B63" s="445"/>
      <c r="C63" s="970"/>
      <c r="D63" s="971"/>
      <c r="E63" s="441"/>
      <c r="F63" s="441"/>
      <c r="G63" s="441"/>
      <c r="H63" s="441"/>
    </row>
    <row r="64" spans="2:11" ht="30" customHeight="1" x14ac:dyDescent="0.3">
      <c r="B64" s="445"/>
      <c r="C64" s="970"/>
      <c r="D64" s="971"/>
      <c r="E64" s="441"/>
      <c r="F64" s="441"/>
      <c r="G64" s="441"/>
      <c r="H64" s="441"/>
    </row>
    <row r="65" spans="1:9" x14ac:dyDescent="0.25">
      <c r="B65" s="214"/>
      <c r="C65" s="980"/>
      <c r="D65" s="981"/>
      <c r="E65" s="216"/>
      <c r="F65" s="216"/>
      <c r="G65" s="216"/>
      <c r="H65" s="216"/>
    </row>
    <row r="66" spans="1:9" x14ac:dyDescent="0.25">
      <c r="B66" s="34"/>
      <c r="C66" s="887" t="s">
        <v>67</v>
      </c>
      <c r="D66" s="880"/>
      <c r="E66" s="213"/>
      <c r="F66" s="430"/>
      <c r="G66" s="392">
        <f>SUM(G44:G65)</f>
        <v>0</v>
      </c>
      <c r="H66" s="392">
        <f>SUM(H44:H65)</f>
        <v>0</v>
      </c>
    </row>
    <row r="67" spans="1:9" ht="15" customHeight="1" x14ac:dyDescent="0.25">
      <c r="F67" s="984" t="s">
        <v>68</v>
      </c>
      <c r="G67" s="985"/>
      <c r="H67" s="959">
        <f>MAX(ABS(G66),ABS(H66))</f>
        <v>0</v>
      </c>
    </row>
    <row r="68" spans="1:9" x14ac:dyDescent="0.25">
      <c r="F68" s="940"/>
      <c r="G68" s="986"/>
      <c r="H68" s="960"/>
    </row>
    <row r="69" spans="1:9" x14ac:dyDescent="0.25">
      <c r="F69" s="280" t="s">
        <v>69</v>
      </c>
      <c r="G69" s="285"/>
      <c r="H69" s="313">
        <v>0.08</v>
      </c>
    </row>
    <row r="70" spans="1:9" ht="13.5" thickBot="1" x14ac:dyDescent="0.3">
      <c r="B70" s="30"/>
      <c r="C70" s="30"/>
      <c r="F70" s="280" t="s">
        <v>26</v>
      </c>
      <c r="G70" s="285"/>
      <c r="H70" s="314">
        <f>H69*H67</f>
        <v>0</v>
      </c>
    </row>
    <row r="71" spans="1:9" ht="13.5" thickTop="1" x14ac:dyDescent="0.25">
      <c r="B71" s="19" t="s">
        <v>197</v>
      </c>
    </row>
    <row r="72" spans="1:9" ht="15" customHeight="1" x14ac:dyDescent="0.25">
      <c r="B72" s="19" t="s">
        <v>198</v>
      </c>
      <c r="C72" s="916" t="s">
        <v>386</v>
      </c>
      <c r="D72" s="916"/>
      <c r="E72" s="916"/>
      <c r="F72" s="916"/>
      <c r="G72" s="916"/>
      <c r="H72" s="916"/>
      <c r="I72" s="916"/>
    </row>
    <row r="73" spans="1:9" ht="15" customHeight="1" x14ac:dyDescent="0.25">
      <c r="B73" s="19" t="s">
        <v>199</v>
      </c>
      <c r="C73" s="915" t="s">
        <v>387</v>
      </c>
      <c r="D73" s="915"/>
      <c r="E73" s="915"/>
      <c r="F73" s="915"/>
      <c r="G73" s="915"/>
      <c r="H73" s="915"/>
      <c r="I73" s="915"/>
    </row>
    <row r="74" spans="1:9" x14ac:dyDescent="0.25">
      <c r="B74" s="30"/>
      <c r="C74" s="915"/>
      <c r="D74" s="915"/>
      <c r="E74" s="915"/>
      <c r="F74" s="915"/>
      <c r="G74" s="915"/>
      <c r="H74" s="915"/>
      <c r="I74" s="915"/>
    </row>
    <row r="75" spans="1:9" x14ac:dyDescent="0.25">
      <c r="B75" s="30"/>
      <c r="C75" s="915"/>
      <c r="D75" s="915"/>
      <c r="E75" s="915"/>
      <c r="F75" s="915"/>
      <c r="G75" s="915"/>
      <c r="H75" s="915"/>
      <c r="I75" s="915"/>
    </row>
    <row r="78" spans="1:9" x14ac:dyDescent="0.25">
      <c r="A78" s="30" t="s">
        <v>175</v>
      </c>
      <c r="B78" s="30" t="s">
        <v>70</v>
      </c>
      <c r="C78" s="30"/>
    </row>
    <row r="79" spans="1:9" ht="15" customHeight="1" x14ac:dyDescent="0.25">
      <c r="B79" s="822" t="s">
        <v>350</v>
      </c>
      <c r="C79" s="822"/>
      <c r="D79" s="822"/>
      <c r="E79" s="822"/>
      <c r="F79" s="822"/>
      <c r="G79" s="822"/>
      <c r="H79" s="822"/>
      <c r="I79" s="822"/>
    </row>
    <row r="80" spans="1:9" x14ac:dyDescent="0.25">
      <c r="B80" s="822"/>
      <c r="C80" s="822"/>
      <c r="D80" s="822"/>
      <c r="E80" s="822"/>
      <c r="F80" s="822"/>
      <c r="G80" s="822"/>
      <c r="H80" s="822"/>
      <c r="I80" s="822"/>
    </row>
    <row r="81" spans="2:9" x14ac:dyDescent="0.25">
      <c r="B81" s="822"/>
      <c r="C81" s="822"/>
      <c r="D81" s="822"/>
      <c r="E81" s="822"/>
      <c r="F81" s="822"/>
      <c r="G81" s="822"/>
      <c r="H81" s="822"/>
      <c r="I81" s="822"/>
    </row>
    <row r="82" spans="2:9" ht="9.75" customHeight="1" x14ac:dyDescent="0.25">
      <c r="B82" s="822"/>
      <c r="C82" s="822"/>
      <c r="D82" s="822"/>
      <c r="E82" s="822"/>
      <c r="F82" s="822"/>
      <c r="G82" s="822"/>
      <c r="H82" s="822"/>
      <c r="I82" s="822"/>
    </row>
    <row r="83" spans="2:9" x14ac:dyDescent="0.25">
      <c r="B83" s="276"/>
      <c r="C83" s="276"/>
      <c r="D83" s="276"/>
      <c r="E83" s="276"/>
      <c r="F83" s="276"/>
      <c r="G83" s="276"/>
      <c r="H83" s="276"/>
      <c r="I83" s="276"/>
    </row>
    <row r="84" spans="2:9" ht="49.5" customHeight="1" x14ac:dyDescent="0.25">
      <c r="B84" s="213" t="s">
        <v>228</v>
      </c>
      <c r="C84" s="927" t="s">
        <v>73</v>
      </c>
      <c r="D84" s="896"/>
      <c r="E84" s="44" t="s">
        <v>74</v>
      </c>
      <c r="F84" s="955" t="s">
        <v>71</v>
      </c>
      <c r="G84" s="955"/>
      <c r="H84" s="955"/>
      <c r="I84" s="50" t="s">
        <v>72</v>
      </c>
    </row>
    <row r="85" spans="2:9" ht="38.25" customHeight="1" x14ac:dyDescent="0.25">
      <c r="B85" s="215"/>
      <c r="C85" s="923"/>
      <c r="D85" s="961"/>
      <c r="E85" s="218"/>
      <c r="F85" s="956"/>
      <c r="G85" s="962"/>
      <c r="H85" s="963"/>
      <c r="I85" s="224"/>
    </row>
    <row r="86" spans="2:9" ht="59.15" customHeight="1" x14ac:dyDescent="0.25">
      <c r="B86" s="472"/>
      <c r="C86" s="956"/>
      <c r="D86" s="958"/>
      <c r="E86" s="399"/>
      <c r="F86" s="956"/>
      <c r="G86" s="957"/>
      <c r="H86" s="958"/>
      <c r="I86" s="393"/>
    </row>
    <row r="87" spans="2:9" ht="59.15" customHeight="1" x14ac:dyDescent="0.25">
      <c r="B87" s="472"/>
      <c r="C87" s="956"/>
      <c r="D87" s="958"/>
      <c r="E87" s="399"/>
      <c r="F87" s="956"/>
      <c r="G87" s="957"/>
      <c r="H87" s="958"/>
      <c r="I87" s="393"/>
    </row>
    <row r="88" spans="2:9" ht="59.15" customHeight="1" x14ac:dyDescent="0.25">
      <c r="B88" s="472"/>
      <c r="C88" s="956"/>
      <c r="D88" s="958"/>
      <c r="E88" s="399"/>
      <c r="F88" s="956"/>
      <c r="G88" s="957"/>
      <c r="H88" s="958"/>
      <c r="I88" s="393"/>
    </row>
    <row r="89" spans="2:9" ht="59.15" customHeight="1" x14ac:dyDescent="0.25">
      <c r="B89" s="472"/>
      <c r="C89" s="956"/>
      <c r="D89" s="958"/>
      <c r="E89" s="399"/>
      <c r="F89" s="956"/>
      <c r="G89" s="957"/>
      <c r="H89" s="958"/>
      <c r="I89" s="393"/>
    </row>
    <row r="90" spans="2:9" ht="59.15" customHeight="1" x14ac:dyDescent="0.25">
      <c r="B90" s="472"/>
      <c r="C90" s="956"/>
      <c r="D90" s="958"/>
      <c r="E90" s="399"/>
      <c r="F90" s="956"/>
      <c r="G90" s="957"/>
      <c r="H90" s="958"/>
      <c r="I90" s="393"/>
    </row>
    <row r="91" spans="2:9" ht="59.15" customHeight="1" x14ac:dyDescent="0.25">
      <c r="B91" s="472"/>
      <c r="C91" s="956"/>
      <c r="D91" s="958"/>
      <c r="E91" s="399"/>
      <c r="F91" s="956"/>
      <c r="G91" s="957"/>
      <c r="H91" s="958"/>
      <c r="I91" s="393"/>
    </row>
    <row r="92" spans="2:9" ht="59.15" customHeight="1" x14ac:dyDescent="0.25">
      <c r="B92" s="472"/>
      <c r="C92" s="956"/>
      <c r="D92" s="958"/>
      <c r="E92" s="399"/>
      <c r="F92" s="956"/>
      <c r="G92" s="957"/>
      <c r="H92" s="958"/>
      <c r="I92" s="393"/>
    </row>
    <row r="93" spans="2:9" ht="59.15" customHeight="1" x14ac:dyDescent="0.25">
      <c r="B93" s="472"/>
      <c r="C93" s="956"/>
      <c r="D93" s="958"/>
      <c r="E93" s="399"/>
      <c r="F93" s="956"/>
      <c r="G93" s="957"/>
      <c r="H93" s="958"/>
      <c r="I93" s="393"/>
    </row>
    <row r="94" spans="2:9" ht="59.15" customHeight="1" x14ac:dyDescent="0.25">
      <c r="B94" s="472"/>
      <c r="C94" s="956"/>
      <c r="D94" s="958"/>
      <c r="E94" s="399"/>
      <c r="F94" s="956"/>
      <c r="G94" s="957"/>
      <c r="H94" s="958"/>
      <c r="I94" s="393"/>
    </row>
    <row r="95" spans="2:9" ht="59.15" customHeight="1" x14ac:dyDescent="0.25">
      <c r="B95" s="472"/>
      <c r="C95" s="956"/>
      <c r="D95" s="958"/>
      <c r="E95" s="399"/>
      <c r="F95" s="956"/>
      <c r="G95" s="957"/>
      <c r="H95" s="958"/>
      <c r="I95" s="393"/>
    </row>
    <row r="96" spans="2:9" ht="59.15" customHeight="1" x14ac:dyDescent="0.25">
      <c r="B96" s="472"/>
      <c r="C96" s="956"/>
      <c r="D96" s="958"/>
      <c r="E96" s="399"/>
      <c r="F96" s="956"/>
      <c r="G96" s="957"/>
      <c r="H96" s="958"/>
      <c r="I96" s="393"/>
    </row>
    <row r="97" spans="1:9" ht="59.15" customHeight="1" x14ac:dyDescent="0.25">
      <c r="B97" s="472"/>
      <c r="C97" s="956"/>
      <c r="D97" s="958"/>
      <c r="E97" s="399"/>
      <c r="F97" s="956"/>
      <c r="G97" s="957"/>
      <c r="H97" s="958"/>
      <c r="I97" s="393"/>
    </row>
    <row r="98" spans="1:9" ht="59.15" customHeight="1" x14ac:dyDescent="0.25">
      <c r="B98" s="472"/>
      <c r="C98" s="956"/>
      <c r="D98" s="958"/>
      <c r="E98" s="399"/>
      <c r="F98" s="956"/>
      <c r="G98" s="957"/>
      <c r="H98" s="958"/>
      <c r="I98" s="393"/>
    </row>
    <row r="99" spans="1:9" ht="59.15" customHeight="1" x14ac:dyDescent="0.25">
      <c r="B99" s="472"/>
      <c r="C99" s="956"/>
      <c r="D99" s="958"/>
      <c r="E99" s="399"/>
      <c r="F99" s="956"/>
      <c r="G99" s="957"/>
      <c r="H99" s="958"/>
      <c r="I99" s="393"/>
    </row>
    <row r="100" spans="1:9" ht="59.15" customHeight="1" x14ac:dyDescent="0.25">
      <c r="B100" s="472"/>
      <c r="C100" s="956"/>
      <c r="D100" s="958"/>
      <c r="E100" s="399"/>
      <c r="F100" s="956"/>
      <c r="G100" s="957"/>
      <c r="H100" s="958"/>
      <c r="I100" s="393"/>
    </row>
    <row r="101" spans="1:9" ht="59.15" customHeight="1" x14ac:dyDescent="0.25">
      <c r="B101" s="472"/>
      <c r="C101" s="956"/>
      <c r="D101" s="958"/>
      <c r="E101" s="399"/>
      <c r="F101" s="956"/>
      <c r="G101" s="957"/>
      <c r="H101" s="958"/>
      <c r="I101" s="393"/>
    </row>
    <row r="102" spans="1:9" ht="59.15" customHeight="1" x14ac:dyDescent="0.25">
      <c r="B102" s="472"/>
      <c r="C102" s="956"/>
      <c r="D102" s="958"/>
      <c r="E102" s="399"/>
      <c r="F102" s="956"/>
      <c r="G102" s="957"/>
      <c r="H102" s="958"/>
      <c r="I102" s="393"/>
    </row>
    <row r="103" spans="1:9" ht="59.15" customHeight="1" x14ac:dyDescent="0.25">
      <c r="B103" s="472"/>
      <c r="C103" s="956"/>
      <c r="D103" s="958"/>
      <c r="E103" s="399"/>
      <c r="F103" s="956"/>
      <c r="G103" s="957"/>
      <c r="H103" s="958"/>
      <c r="I103" s="393"/>
    </row>
    <row r="104" spans="1:9" ht="59.15" customHeight="1" x14ac:dyDescent="0.25">
      <c r="B104" s="472"/>
      <c r="C104" s="956"/>
      <c r="D104" s="958"/>
      <c r="E104" s="399"/>
      <c r="F104" s="956"/>
      <c r="G104" s="957"/>
      <c r="H104" s="958"/>
      <c r="I104" s="393"/>
    </row>
    <row r="105" spans="1:9" ht="59.15" customHeight="1" x14ac:dyDescent="0.25">
      <c r="B105" s="472"/>
      <c r="C105" s="956"/>
      <c r="D105" s="958"/>
      <c r="E105" s="399"/>
      <c r="F105" s="956"/>
      <c r="G105" s="957"/>
      <c r="H105" s="958"/>
      <c r="I105" s="393"/>
    </row>
    <row r="106" spans="1:9" ht="38.25" customHeight="1" x14ac:dyDescent="0.25">
      <c r="B106" s="215"/>
      <c r="C106" s="923"/>
      <c r="D106" s="961"/>
      <c r="E106" s="218"/>
      <c r="F106" s="956"/>
      <c r="G106" s="962"/>
      <c r="H106" s="963"/>
      <c r="I106" s="424"/>
    </row>
    <row r="107" spans="1:9" ht="13.5" thickBot="1" x14ac:dyDescent="0.3">
      <c r="E107" s="414">
        <f>SUM(E85:E106)</f>
        <v>0</v>
      </c>
      <c r="G107" s="301"/>
      <c r="H107" s="301"/>
      <c r="I107" s="425">
        <f>SUM(I85:I106)</f>
        <v>0</v>
      </c>
    </row>
    <row r="108" spans="1:9" ht="13.5" thickTop="1" x14ac:dyDescent="0.3">
      <c r="H108" s="926"/>
      <c r="I108" s="926"/>
    </row>
    <row r="109" spans="1:9" ht="39.75" customHeight="1" x14ac:dyDescent="0.25">
      <c r="B109" s="19" t="s">
        <v>60</v>
      </c>
      <c r="C109" s="832" t="s">
        <v>559</v>
      </c>
      <c r="D109" s="832"/>
      <c r="E109" s="832"/>
      <c r="F109" s="832"/>
      <c r="G109" s="832"/>
      <c r="H109" s="832"/>
      <c r="I109" s="832"/>
    </row>
    <row r="112" spans="1:9" x14ac:dyDescent="0.25">
      <c r="A112" s="30" t="s">
        <v>176</v>
      </c>
      <c r="B112" s="30" t="s">
        <v>348</v>
      </c>
      <c r="C112" s="30"/>
    </row>
    <row r="113" spans="2:12" x14ac:dyDescent="0.25">
      <c r="B113" s="276"/>
      <c r="C113" s="276"/>
      <c r="D113" s="276"/>
      <c r="E113" s="276"/>
      <c r="F113" s="276"/>
      <c r="G113" s="276"/>
      <c r="H113" s="276"/>
      <c r="I113" s="276"/>
    </row>
    <row r="114" spans="2:12" ht="48" customHeight="1" x14ac:dyDescent="0.25">
      <c r="B114" s="213" t="s">
        <v>228</v>
      </c>
      <c r="C114" s="927" t="s">
        <v>95</v>
      </c>
      <c r="D114" s="896"/>
      <c r="E114" s="955" t="s">
        <v>351</v>
      </c>
      <c r="F114" s="955"/>
      <c r="G114" s="955"/>
      <c r="H114" s="44" t="s">
        <v>96</v>
      </c>
      <c r="I114" s="54" t="s">
        <v>99</v>
      </c>
      <c r="J114" s="54" t="s">
        <v>100</v>
      </c>
      <c r="K114" s="50" t="s">
        <v>101</v>
      </c>
      <c r="L114" s="50" t="s">
        <v>102</v>
      </c>
    </row>
    <row r="115" spans="2:12" ht="59.15" customHeight="1" x14ac:dyDescent="0.25">
      <c r="B115" s="215"/>
      <c r="C115" s="923"/>
      <c r="D115" s="987"/>
      <c r="E115" s="956"/>
      <c r="F115" s="988"/>
      <c r="G115" s="989"/>
      <c r="H115" s="218"/>
      <c r="I115" s="449"/>
      <c r="J115" s="449"/>
      <c r="K115" s="448"/>
      <c r="L115" s="468">
        <f>MAX((I115-J115),0)*K115</f>
        <v>0</v>
      </c>
    </row>
    <row r="116" spans="2:12" ht="59.15" customHeight="1" x14ac:dyDescent="0.25">
      <c r="B116" s="215"/>
      <c r="C116" s="923"/>
      <c r="D116" s="989"/>
      <c r="E116" s="956"/>
      <c r="F116" s="988"/>
      <c r="G116" s="989"/>
      <c r="H116" s="218"/>
      <c r="I116" s="525"/>
      <c r="J116" s="525"/>
      <c r="K116" s="526"/>
      <c r="L116" s="468">
        <f t="shared" ref="L116:L136" si="0">MAX((I116-J116),0)*K116</f>
        <v>0</v>
      </c>
    </row>
    <row r="117" spans="2:12" ht="59.15" customHeight="1" x14ac:dyDescent="0.25">
      <c r="B117" s="215"/>
      <c r="C117" s="923"/>
      <c r="D117" s="989"/>
      <c r="E117" s="956"/>
      <c r="F117" s="988"/>
      <c r="G117" s="989"/>
      <c r="H117" s="218"/>
      <c r="I117" s="525"/>
      <c r="J117" s="525"/>
      <c r="K117" s="526"/>
      <c r="L117" s="468">
        <f t="shared" si="0"/>
        <v>0</v>
      </c>
    </row>
    <row r="118" spans="2:12" ht="59.15" customHeight="1" x14ac:dyDescent="0.25">
      <c r="B118" s="215"/>
      <c r="C118" s="923"/>
      <c r="D118" s="989"/>
      <c r="E118" s="956"/>
      <c r="F118" s="988"/>
      <c r="G118" s="989"/>
      <c r="H118" s="218"/>
      <c r="I118" s="525"/>
      <c r="J118" s="525"/>
      <c r="K118" s="526"/>
      <c r="L118" s="468">
        <f t="shared" si="0"/>
        <v>0</v>
      </c>
    </row>
    <row r="119" spans="2:12" ht="59.15" customHeight="1" x14ac:dyDescent="0.25">
      <c r="B119" s="215"/>
      <c r="C119" s="923"/>
      <c r="D119" s="989"/>
      <c r="E119" s="956"/>
      <c r="F119" s="988"/>
      <c r="G119" s="989"/>
      <c r="H119" s="218"/>
      <c r="I119" s="525"/>
      <c r="J119" s="525"/>
      <c r="K119" s="526"/>
      <c r="L119" s="468">
        <f t="shared" si="0"/>
        <v>0</v>
      </c>
    </row>
    <row r="120" spans="2:12" ht="59.15" customHeight="1" x14ac:dyDescent="0.25">
      <c r="B120" s="215"/>
      <c r="C120" s="923"/>
      <c r="D120" s="989"/>
      <c r="E120" s="956"/>
      <c r="F120" s="988"/>
      <c r="G120" s="989"/>
      <c r="H120" s="218"/>
      <c r="I120" s="525"/>
      <c r="J120" s="525"/>
      <c r="K120" s="526"/>
      <c r="L120" s="468">
        <f t="shared" si="0"/>
        <v>0</v>
      </c>
    </row>
    <row r="121" spans="2:12" ht="59.15" customHeight="1" x14ac:dyDescent="0.25">
      <c r="B121" s="215"/>
      <c r="C121" s="923"/>
      <c r="D121" s="987"/>
      <c r="E121" s="956"/>
      <c r="F121" s="988"/>
      <c r="G121" s="989"/>
      <c r="H121" s="218"/>
      <c r="I121" s="525"/>
      <c r="J121" s="525"/>
      <c r="K121" s="526"/>
      <c r="L121" s="468">
        <f t="shared" si="0"/>
        <v>0</v>
      </c>
    </row>
    <row r="122" spans="2:12" ht="59.15" customHeight="1" x14ac:dyDescent="0.25">
      <c r="B122" s="215"/>
      <c r="C122" s="923"/>
      <c r="D122" s="989"/>
      <c r="E122" s="956"/>
      <c r="F122" s="988"/>
      <c r="G122" s="989"/>
      <c r="H122" s="218"/>
      <c r="I122" s="525"/>
      <c r="J122" s="525"/>
      <c r="K122" s="526"/>
      <c r="L122" s="468">
        <f t="shared" si="0"/>
        <v>0</v>
      </c>
    </row>
    <row r="123" spans="2:12" ht="59.15" customHeight="1" x14ac:dyDescent="0.25">
      <c r="B123" s="215"/>
      <c r="C123" s="923"/>
      <c r="D123" s="989"/>
      <c r="E123" s="956"/>
      <c r="F123" s="988"/>
      <c r="G123" s="989"/>
      <c r="H123" s="218"/>
      <c r="I123" s="525"/>
      <c r="J123" s="525"/>
      <c r="K123" s="526"/>
      <c r="L123" s="468">
        <f t="shared" si="0"/>
        <v>0</v>
      </c>
    </row>
    <row r="124" spans="2:12" ht="59.15" customHeight="1" x14ac:dyDescent="0.25">
      <c r="B124" s="215"/>
      <c r="C124" s="923"/>
      <c r="D124" s="989"/>
      <c r="E124" s="956"/>
      <c r="F124" s="988"/>
      <c r="G124" s="989"/>
      <c r="H124" s="218"/>
      <c r="I124" s="525"/>
      <c r="J124" s="525"/>
      <c r="K124" s="526"/>
      <c r="L124" s="468">
        <f t="shared" si="0"/>
        <v>0</v>
      </c>
    </row>
    <row r="125" spans="2:12" ht="59.15" customHeight="1" x14ac:dyDescent="0.25">
      <c r="B125" s="215"/>
      <c r="C125" s="923"/>
      <c r="D125" s="989"/>
      <c r="E125" s="956"/>
      <c r="F125" s="988"/>
      <c r="G125" s="989"/>
      <c r="H125" s="218"/>
      <c r="I125" s="525"/>
      <c r="J125" s="525"/>
      <c r="K125" s="526"/>
      <c r="L125" s="468">
        <f t="shared" si="0"/>
        <v>0</v>
      </c>
    </row>
    <row r="126" spans="2:12" ht="59.15" customHeight="1" x14ac:dyDescent="0.25">
      <c r="B126" s="215"/>
      <c r="C126" s="923"/>
      <c r="D126" s="989"/>
      <c r="E126" s="956"/>
      <c r="F126" s="988"/>
      <c r="G126" s="989"/>
      <c r="H126" s="218"/>
      <c r="I126" s="525"/>
      <c r="J126" s="525"/>
      <c r="K126" s="526"/>
      <c r="L126" s="468">
        <f t="shared" si="0"/>
        <v>0</v>
      </c>
    </row>
    <row r="127" spans="2:12" ht="59.15" customHeight="1" x14ac:dyDescent="0.25">
      <c r="B127" s="215"/>
      <c r="C127" s="923"/>
      <c r="D127" s="989"/>
      <c r="E127" s="956"/>
      <c r="F127" s="988"/>
      <c r="G127" s="989"/>
      <c r="H127" s="218"/>
      <c r="I127" s="525"/>
      <c r="J127" s="525"/>
      <c r="K127" s="526"/>
      <c r="L127" s="468">
        <f t="shared" si="0"/>
        <v>0</v>
      </c>
    </row>
    <row r="128" spans="2:12" ht="59.15" customHeight="1" x14ac:dyDescent="0.25">
      <c r="B128" s="215"/>
      <c r="C128" s="923"/>
      <c r="D128" s="989"/>
      <c r="E128" s="956"/>
      <c r="F128" s="988"/>
      <c r="G128" s="989"/>
      <c r="H128" s="218"/>
      <c r="I128" s="525"/>
      <c r="J128" s="525"/>
      <c r="K128" s="526"/>
      <c r="L128" s="468">
        <f t="shared" si="0"/>
        <v>0</v>
      </c>
    </row>
    <row r="129" spans="2:12" ht="59.15" customHeight="1" x14ac:dyDescent="0.25">
      <c r="B129" s="215"/>
      <c r="C129" s="923"/>
      <c r="D129" s="989"/>
      <c r="E129" s="956"/>
      <c r="F129" s="988"/>
      <c r="G129" s="989"/>
      <c r="H129" s="218"/>
      <c r="I129" s="525"/>
      <c r="J129" s="525"/>
      <c r="K129" s="526"/>
      <c r="L129" s="468">
        <f t="shared" si="0"/>
        <v>0</v>
      </c>
    </row>
    <row r="130" spans="2:12" ht="59.15" customHeight="1" x14ac:dyDescent="0.25">
      <c r="B130" s="215"/>
      <c r="C130" s="923"/>
      <c r="D130" s="989"/>
      <c r="E130" s="956"/>
      <c r="F130" s="988"/>
      <c r="G130" s="989"/>
      <c r="H130" s="218"/>
      <c r="I130" s="525"/>
      <c r="J130" s="525"/>
      <c r="K130" s="526"/>
      <c r="L130" s="468">
        <f t="shared" si="0"/>
        <v>0</v>
      </c>
    </row>
    <row r="131" spans="2:12" ht="59.15" customHeight="1" x14ac:dyDescent="0.25">
      <c r="B131" s="215"/>
      <c r="C131" s="923"/>
      <c r="D131" s="989"/>
      <c r="E131" s="956"/>
      <c r="F131" s="988"/>
      <c r="G131" s="989"/>
      <c r="H131" s="218"/>
      <c r="I131" s="525"/>
      <c r="J131" s="525"/>
      <c r="K131" s="526"/>
      <c r="L131" s="468">
        <f t="shared" si="0"/>
        <v>0</v>
      </c>
    </row>
    <row r="132" spans="2:12" ht="59.15" customHeight="1" x14ac:dyDescent="0.25">
      <c r="B132" s="215"/>
      <c r="C132" s="923"/>
      <c r="D132" s="989"/>
      <c r="E132" s="956"/>
      <c r="F132" s="988"/>
      <c r="G132" s="989"/>
      <c r="H132" s="218"/>
      <c r="I132" s="525"/>
      <c r="J132" s="525"/>
      <c r="K132" s="526"/>
      <c r="L132" s="468">
        <f t="shared" si="0"/>
        <v>0</v>
      </c>
    </row>
    <row r="133" spans="2:12" ht="59.15" customHeight="1" x14ac:dyDescent="0.25">
      <c r="B133" s="215"/>
      <c r="C133" s="923"/>
      <c r="D133" s="989"/>
      <c r="E133" s="956"/>
      <c r="F133" s="988"/>
      <c r="G133" s="989"/>
      <c r="H133" s="218"/>
      <c r="I133" s="525"/>
      <c r="J133" s="525"/>
      <c r="K133" s="526"/>
      <c r="L133" s="468">
        <f t="shared" si="0"/>
        <v>0</v>
      </c>
    </row>
    <row r="134" spans="2:12" ht="59.15" customHeight="1" x14ac:dyDescent="0.25">
      <c r="B134" s="215"/>
      <c r="C134" s="923"/>
      <c r="D134" s="989"/>
      <c r="E134" s="956"/>
      <c r="F134" s="988"/>
      <c r="G134" s="989"/>
      <c r="H134" s="218"/>
      <c r="I134" s="525"/>
      <c r="J134" s="525"/>
      <c r="K134" s="526"/>
      <c r="L134" s="468">
        <f t="shared" si="0"/>
        <v>0</v>
      </c>
    </row>
    <row r="135" spans="2:12" ht="59.15" customHeight="1" x14ac:dyDescent="0.25">
      <c r="B135" s="215"/>
      <c r="C135" s="923"/>
      <c r="D135" s="989"/>
      <c r="E135" s="956"/>
      <c r="F135" s="988"/>
      <c r="G135" s="989"/>
      <c r="H135" s="218"/>
      <c r="I135" s="525"/>
      <c r="J135" s="525"/>
      <c r="K135" s="526"/>
      <c r="L135" s="468">
        <f t="shared" si="0"/>
        <v>0</v>
      </c>
    </row>
    <row r="136" spans="2:12" ht="59.15" customHeight="1" x14ac:dyDescent="0.25">
      <c r="B136" s="215"/>
      <c r="C136" s="923"/>
      <c r="D136" s="989"/>
      <c r="E136" s="956"/>
      <c r="F136" s="988"/>
      <c r="G136" s="989"/>
      <c r="H136" s="218"/>
      <c r="I136" s="449"/>
      <c r="J136" s="449"/>
      <c r="K136" s="448"/>
      <c r="L136" s="468">
        <f t="shared" si="0"/>
        <v>0</v>
      </c>
    </row>
    <row r="137" spans="2:12" ht="13.5" thickBot="1" x14ac:dyDescent="0.3">
      <c r="F137" s="301"/>
      <c r="G137" s="301"/>
      <c r="H137" s="414">
        <f>SUM(H115:H136)</f>
        <v>0</v>
      </c>
      <c r="I137" s="414">
        <f>SUM(I115:I136)</f>
        <v>0</v>
      </c>
      <c r="J137" s="414">
        <f>SUM(J115:J136)</f>
        <v>0</v>
      </c>
      <c r="K137" s="301"/>
      <c r="L137" s="394">
        <f>SUM(L115:L136)</f>
        <v>0</v>
      </c>
    </row>
    <row r="138" spans="2:12" ht="9.25" customHeight="1" thickTop="1" x14ac:dyDescent="0.3">
      <c r="H138" s="282"/>
    </row>
    <row r="139" spans="2:12" x14ac:dyDescent="0.25">
      <c r="B139" s="19" t="s">
        <v>60</v>
      </c>
      <c r="C139" s="916" t="s">
        <v>262</v>
      </c>
      <c r="D139" s="916"/>
      <c r="E139" s="916"/>
      <c r="F139" s="916"/>
      <c r="G139" s="916"/>
      <c r="H139" s="916"/>
      <c r="I139" s="916"/>
      <c r="J139" s="916"/>
      <c r="K139" s="916"/>
    </row>
    <row r="140" spans="2:12" ht="30" customHeight="1" x14ac:dyDescent="0.25">
      <c r="C140" s="822" t="s">
        <v>263</v>
      </c>
      <c r="D140" s="822"/>
      <c r="E140" s="822"/>
      <c r="F140" s="822"/>
      <c r="G140" s="822"/>
      <c r="H140" s="822"/>
      <c r="I140" s="822"/>
      <c r="J140" s="822"/>
      <c r="K140" s="822"/>
    </row>
    <row r="141" spans="2:12" ht="15" customHeight="1" x14ac:dyDescent="0.25">
      <c r="C141" s="832" t="s">
        <v>411</v>
      </c>
      <c r="D141" s="832"/>
      <c r="E141" s="832"/>
      <c r="F141" s="832"/>
      <c r="G141" s="832"/>
      <c r="H141" s="832"/>
      <c r="I141" s="832"/>
    </row>
  </sheetData>
  <sheetProtection insertRows="0"/>
  <mergeCells count="154">
    <mergeCell ref="E9:M9"/>
    <mergeCell ref="B11:I11"/>
    <mergeCell ref="B14:F14"/>
    <mergeCell ref="B15:F15"/>
    <mergeCell ref="B16:F16"/>
    <mergeCell ref="B17:F17"/>
    <mergeCell ref="B1:C1"/>
    <mergeCell ref="H2:I2"/>
    <mergeCell ref="E5:M5"/>
    <mergeCell ref="E6:M6"/>
    <mergeCell ref="E7:M7"/>
    <mergeCell ref="E8:M8"/>
    <mergeCell ref="B29:F29"/>
    <mergeCell ref="B30:F30"/>
    <mergeCell ref="B31:F31"/>
    <mergeCell ref="G32:H32"/>
    <mergeCell ref="C34:I34"/>
    <mergeCell ref="C35:I35"/>
    <mergeCell ref="B18:F18"/>
    <mergeCell ref="B19:F19"/>
    <mergeCell ref="B22:F22"/>
    <mergeCell ref="B23:F23"/>
    <mergeCell ref="B24:F24"/>
    <mergeCell ref="B28:F28"/>
    <mergeCell ref="C45:D45"/>
    <mergeCell ref="C46:D46"/>
    <mergeCell ref="C47:D47"/>
    <mergeCell ref="C48:D48"/>
    <mergeCell ref="C49:D49"/>
    <mergeCell ref="C50:D50"/>
    <mergeCell ref="C36:I37"/>
    <mergeCell ref="C38:I38"/>
    <mergeCell ref="H41:I41"/>
    <mergeCell ref="C42:D42"/>
    <mergeCell ref="C43:D43"/>
    <mergeCell ref="C44:D44"/>
    <mergeCell ref="C57:D57"/>
    <mergeCell ref="C58:D58"/>
    <mergeCell ref="C59:D59"/>
    <mergeCell ref="C60:D60"/>
    <mergeCell ref="C61:D61"/>
    <mergeCell ref="C62:D62"/>
    <mergeCell ref="C51:D51"/>
    <mergeCell ref="C52:D52"/>
    <mergeCell ref="C53:D53"/>
    <mergeCell ref="C54:D54"/>
    <mergeCell ref="C55:D55"/>
    <mergeCell ref="C56:D56"/>
    <mergeCell ref="C72:I72"/>
    <mergeCell ref="C73:I75"/>
    <mergeCell ref="B79:I82"/>
    <mergeCell ref="C84:D84"/>
    <mergeCell ref="F84:H84"/>
    <mergeCell ref="C85:D85"/>
    <mergeCell ref="F85:H85"/>
    <mergeCell ref="C63:D63"/>
    <mergeCell ref="C64:D64"/>
    <mergeCell ref="C65:D65"/>
    <mergeCell ref="C66:D66"/>
    <mergeCell ref="F67:G68"/>
    <mergeCell ref="H67:H68"/>
    <mergeCell ref="C89:D89"/>
    <mergeCell ref="F89:H89"/>
    <mergeCell ref="C90:D90"/>
    <mergeCell ref="F90:H90"/>
    <mergeCell ref="C91:D91"/>
    <mergeCell ref="F91:H91"/>
    <mergeCell ref="C86:D86"/>
    <mergeCell ref="F86:H86"/>
    <mergeCell ref="C87:D87"/>
    <mergeCell ref="F87:H87"/>
    <mergeCell ref="C88:D88"/>
    <mergeCell ref="F88:H88"/>
    <mergeCell ref="C95:D95"/>
    <mergeCell ref="F95:H95"/>
    <mergeCell ref="C96:D96"/>
    <mergeCell ref="F96:H96"/>
    <mergeCell ref="C97:D97"/>
    <mergeCell ref="F97:H97"/>
    <mergeCell ref="C92:D92"/>
    <mergeCell ref="F92:H92"/>
    <mergeCell ref="C93:D93"/>
    <mergeCell ref="F93:H93"/>
    <mergeCell ref="C94:D94"/>
    <mergeCell ref="F94:H94"/>
    <mergeCell ref="C101:D101"/>
    <mergeCell ref="F101:H101"/>
    <mergeCell ref="C102:D102"/>
    <mergeCell ref="F102:H102"/>
    <mergeCell ref="C103:D103"/>
    <mergeCell ref="F103:H103"/>
    <mergeCell ref="C98:D98"/>
    <mergeCell ref="F98:H98"/>
    <mergeCell ref="C99:D99"/>
    <mergeCell ref="F99:H99"/>
    <mergeCell ref="C100:D100"/>
    <mergeCell ref="F100:H100"/>
    <mergeCell ref="H108:I108"/>
    <mergeCell ref="C109:I109"/>
    <mergeCell ref="C114:D114"/>
    <mergeCell ref="E114:G114"/>
    <mergeCell ref="C115:D115"/>
    <mergeCell ref="E115:G115"/>
    <mergeCell ref="C104:D104"/>
    <mergeCell ref="F104:H104"/>
    <mergeCell ref="C105:D105"/>
    <mergeCell ref="F105:H105"/>
    <mergeCell ref="C106:D106"/>
    <mergeCell ref="F106:H106"/>
    <mergeCell ref="C119:D119"/>
    <mergeCell ref="E119:G119"/>
    <mergeCell ref="C120:D120"/>
    <mergeCell ref="E120:G120"/>
    <mergeCell ref="C121:D121"/>
    <mergeCell ref="E121:G121"/>
    <mergeCell ref="C116:D116"/>
    <mergeCell ref="E116:G116"/>
    <mergeCell ref="C117:D117"/>
    <mergeCell ref="E117:G117"/>
    <mergeCell ref="C118:D118"/>
    <mergeCell ref="E118:G118"/>
    <mergeCell ref="C125:D125"/>
    <mergeCell ref="E125:G125"/>
    <mergeCell ref="C126:D126"/>
    <mergeCell ref="E126:G126"/>
    <mergeCell ref="C127:D127"/>
    <mergeCell ref="E127:G127"/>
    <mergeCell ref="C122:D122"/>
    <mergeCell ref="E122:G122"/>
    <mergeCell ref="C123:D123"/>
    <mergeCell ref="E123:G123"/>
    <mergeCell ref="C124:D124"/>
    <mergeCell ref="E124:G124"/>
    <mergeCell ref="C131:D131"/>
    <mergeCell ref="E131:G131"/>
    <mergeCell ref="C132:D132"/>
    <mergeCell ref="E132:G132"/>
    <mergeCell ref="C133:D133"/>
    <mergeCell ref="E133:G133"/>
    <mergeCell ref="C128:D128"/>
    <mergeCell ref="E128:G128"/>
    <mergeCell ref="C129:D129"/>
    <mergeCell ref="E129:G129"/>
    <mergeCell ref="C130:D130"/>
    <mergeCell ref="E130:G130"/>
    <mergeCell ref="C139:K139"/>
    <mergeCell ref="C140:K140"/>
    <mergeCell ref="C141:I141"/>
    <mergeCell ref="C134:D134"/>
    <mergeCell ref="E134:G134"/>
    <mergeCell ref="C135:D135"/>
    <mergeCell ref="E135:G135"/>
    <mergeCell ref="C136:D136"/>
    <mergeCell ref="E136:G136"/>
  </mergeCells>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6" max="11" man="1"/>
    <brk id="110"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dimension ref="A1:M141"/>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23.45312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428</v>
      </c>
      <c r="B1" s="943" t="s">
        <v>420</v>
      </c>
      <c r="C1" s="944"/>
      <c r="I1" s="21"/>
    </row>
    <row r="2" spans="1:13" x14ac:dyDescent="0.3">
      <c r="H2" s="926"/>
      <c r="I2" s="926"/>
    </row>
    <row r="3" spans="1:13" x14ac:dyDescent="0.3">
      <c r="B3" s="294"/>
      <c r="C3" s="294"/>
      <c r="H3" s="282"/>
      <c r="I3" s="282"/>
    </row>
    <row r="4" spans="1:13" x14ac:dyDescent="0.3">
      <c r="B4" s="294"/>
      <c r="C4" s="294"/>
      <c r="H4" s="282"/>
      <c r="I4" s="282"/>
    </row>
    <row r="5" spans="1:13" x14ac:dyDescent="0.25">
      <c r="B5" s="19" t="s">
        <v>628</v>
      </c>
      <c r="D5" s="309"/>
      <c r="E5" s="945" t="str">
        <f>IF('Form A'!D5=0,"",'Form A'!D5)</f>
        <v/>
      </c>
      <c r="F5" s="946"/>
      <c r="G5" s="946"/>
      <c r="H5" s="946"/>
      <c r="I5" s="946"/>
      <c r="J5" s="946"/>
      <c r="K5" s="946"/>
      <c r="L5" s="946"/>
      <c r="M5" s="947"/>
    </row>
    <row r="6" spans="1:13" x14ac:dyDescent="0.25">
      <c r="B6" s="19" t="s">
        <v>398</v>
      </c>
      <c r="D6" s="309"/>
      <c r="E6" s="945" t="str">
        <f>IF('Form A'!D6=0,"",'Form A'!D6)</f>
        <v/>
      </c>
      <c r="F6" s="946"/>
      <c r="G6" s="946"/>
      <c r="H6" s="946"/>
      <c r="I6" s="946"/>
      <c r="J6" s="946"/>
      <c r="K6" s="946"/>
      <c r="L6" s="946"/>
      <c r="M6" s="947"/>
    </row>
    <row r="7" spans="1:13" x14ac:dyDescent="0.25">
      <c r="B7" s="19" t="s">
        <v>273</v>
      </c>
      <c r="D7" s="309"/>
      <c r="E7" s="945" t="str">
        <f>IF('Form A'!D7=0,"",'Form A'!D7)</f>
        <v/>
      </c>
      <c r="F7" s="946"/>
      <c r="G7" s="946"/>
      <c r="H7" s="946"/>
      <c r="I7" s="946"/>
      <c r="J7" s="946"/>
      <c r="K7" s="946"/>
      <c r="L7" s="946"/>
      <c r="M7" s="947"/>
    </row>
    <row r="8" spans="1:13" x14ac:dyDescent="0.25">
      <c r="B8" s="102" t="s">
        <v>240</v>
      </c>
      <c r="D8" s="309"/>
      <c r="E8" s="948">
        <f>'Form A'!D8</f>
        <v>0</v>
      </c>
      <c r="F8" s="949"/>
      <c r="G8" s="949"/>
      <c r="H8" s="949"/>
      <c r="I8" s="949"/>
      <c r="J8" s="949"/>
      <c r="K8" s="949"/>
      <c r="L8" s="949"/>
      <c r="M8" s="950"/>
    </row>
    <row r="9" spans="1:13" x14ac:dyDescent="0.25">
      <c r="B9" s="19" t="s">
        <v>629</v>
      </c>
      <c r="E9" s="945" t="s">
        <v>468</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375</v>
      </c>
    </row>
    <row r="13" spans="1:13" x14ac:dyDescent="0.3">
      <c r="A13" s="30" t="s">
        <v>161</v>
      </c>
      <c r="B13" s="48" t="s">
        <v>34</v>
      </c>
      <c r="C13" s="48"/>
      <c r="I13" s="282" t="s">
        <v>385</v>
      </c>
    </row>
    <row r="14" spans="1:13" s="29" customFormat="1" ht="16.7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200"/>
      <c r="H15" s="201" t="s">
        <v>36</v>
      </c>
      <c r="I15" s="194">
        <f>G15*H15</f>
        <v>0</v>
      </c>
    </row>
    <row r="16" spans="1:13" ht="28" customHeight="1" x14ac:dyDescent="0.25">
      <c r="B16" s="888" t="s">
        <v>146</v>
      </c>
      <c r="C16" s="889"/>
      <c r="D16" s="889"/>
      <c r="E16" s="889"/>
      <c r="F16" s="982"/>
      <c r="G16" s="200"/>
      <c r="H16" s="182">
        <v>0.3</v>
      </c>
      <c r="I16" s="194">
        <f>G16*H16</f>
        <v>0</v>
      </c>
    </row>
    <row r="17" spans="1:9" ht="45.25" customHeight="1" x14ac:dyDescent="0.25">
      <c r="B17" s="888" t="s">
        <v>147</v>
      </c>
      <c r="C17" s="889"/>
      <c r="D17" s="889"/>
      <c r="E17" s="889"/>
      <c r="F17" s="982"/>
      <c r="G17" s="200"/>
      <c r="H17" s="182">
        <v>0.16</v>
      </c>
      <c r="I17" s="194">
        <f>G17*H17</f>
        <v>0</v>
      </c>
    </row>
    <row r="18" spans="1:9" ht="20.25" customHeight="1" x14ac:dyDescent="0.25">
      <c r="B18" s="888" t="s">
        <v>148</v>
      </c>
      <c r="C18" s="889"/>
      <c r="D18" s="889"/>
      <c r="E18" s="889"/>
      <c r="F18" s="982"/>
      <c r="G18" s="200"/>
      <c r="H18" s="182">
        <v>0.25</v>
      </c>
      <c r="I18" s="194">
        <f>G18*H18</f>
        <v>0</v>
      </c>
    </row>
    <row r="19" spans="1:9" ht="20.25" customHeight="1" x14ac:dyDescent="0.25">
      <c r="B19" s="891" t="s">
        <v>346</v>
      </c>
      <c r="C19" s="972"/>
      <c r="D19" s="972"/>
      <c r="E19" s="972"/>
      <c r="F19" s="973"/>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200"/>
      <c r="H23" s="182">
        <v>0.08</v>
      </c>
      <c r="I23" s="194">
        <f>G23*H23</f>
        <v>0</v>
      </c>
    </row>
    <row r="24" spans="1:9" ht="20.25" customHeight="1" x14ac:dyDescent="0.25">
      <c r="B24" s="888" t="s">
        <v>206</v>
      </c>
      <c r="C24" s="889"/>
      <c r="D24" s="889"/>
      <c r="E24" s="889"/>
      <c r="F24" s="982"/>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ht="16" x14ac:dyDescent="0.25">
      <c r="B28" s="965" t="s">
        <v>41</v>
      </c>
      <c r="C28" s="983"/>
      <c r="D28" s="983"/>
      <c r="E28" s="983"/>
      <c r="F28" s="966"/>
      <c r="G28" s="592" t="s">
        <v>405</v>
      </c>
      <c r="H28" s="592" t="s">
        <v>406</v>
      </c>
      <c r="I28" s="50" t="s">
        <v>42</v>
      </c>
    </row>
    <row r="29" spans="1:9" ht="20.25" customHeight="1" x14ac:dyDescent="0.25">
      <c r="B29" s="887" t="s">
        <v>408</v>
      </c>
      <c r="C29" s="879"/>
      <c r="D29" s="879"/>
      <c r="E29" s="879"/>
      <c r="F29" s="880"/>
      <c r="G29" s="200"/>
      <c r="H29" s="200"/>
      <c r="I29" s="194">
        <f>G29-H29</f>
        <v>0</v>
      </c>
    </row>
    <row r="30" spans="1:9" ht="20.25" customHeight="1" x14ac:dyDescent="0.25">
      <c r="B30" s="887" t="s">
        <v>43</v>
      </c>
      <c r="C30" s="879"/>
      <c r="D30" s="879"/>
      <c r="E30" s="879"/>
      <c r="F30" s="880"/>
      <c r="G30" s="200"/>
      <c r="H30" s="200"/>
      <c r="I30" s="194">
        <f>G30-H30</f>
        <v>0</v>
      </c>
    </row>
    <row r="31" spans="1:9" ht="20.25" customHeight="1" x14ac:dyDescent="0.25">
      <c r="B31" s="977" t="s">
        <v>44</v>
      </c>
      <c r="C31" s="978"/>
      <c r="D31" s="978"/>
      <c r="E31" s="978"/>
      <c r="F31" s="979"/>
      <c r="G31" s="200"/>
      <c r="H31" s="200"/>
      <c r="I31" s="194">
        <f>G31-H31</f>
        <v>0</v>
      </c>
    </row>
    <row r="32" spans="1:9" ht="20.25" customHeight="1" x14ac:dyDescent="0.25">
      <c r="B32" s="312"/>
      <c r="C32" s="312"/>
      <c r="D32" s="312"/>
      <c r="E32" s="312"/>
      <c r="F32" s="312"/>
      <c r="G32" s="969" t="s">
        <v>407</v>
      </c>
      <c r="H32" s="969"/>
      <c r="I32" s="200"/>
    </row>
    <row r="33" spans="1:11" x14ac:dyDescent="0.25">
      <c r="B33" s="102" t="s">
        <v>197</v>
      </c>
      <c r="C33" s="102"/>
      <c r="F33" s="102"/>
      <c r="G33" s="102"/>
      <c r="H33" s="102"/>
    </row>
    <row r="34" spans="1:11" ht="31.5" customHeight="1" x14ac:dyDescent="0.25">
      <c r="B34" s="102" t="s">
        <v>198</v>
      </c>
      <c r="C34" s="916" t="s">
        <v>260</v>
      </c>
      <c r="D34" s="916"/>
      <c r="E34" s="916"/>
      <c r="F34" s="916"/>
      <c r="G34" s="916"/>
      <c r="H34" s="916"/>
      <c r="I34" s="916"/>
    </row>
    <row r="35" spans="1:11" ht="31" customHeight="1" x14ac:dyDescent="0.25">
      <c r="B35" s="102" t="s">
        <v>199</v>
      </c>
      <c r="C35" s="916" t="s">
        <v>261</v>
      </c>
      <c r="D35" s="916"/>
      <c r="E35" s="916"/>
      <c r="F35" s="916"/>
      <c r="G35" s="916"/>
      <c r="H35" s="916"/>
      <c r="I35" s="916"/>
    </row>
    <row r="36" spans="1:11" ht="17.25" customHeight="1" x14ac:dyDescent="0.25">
      <c r="B36" s="19" t="s">
        <v>200</v>
      </c>
      <c r="C36" s="916" t="s">
        <v>459</v>
      </c>
      <c r="D36" s="916"/>
      <c r="E36" s="916"/>
      <c r="F36" s="916"/>
      <c r="G36" s="916"/>
      <c r="H36" s="916"/>
      <c r="I36" s="916"/>
    </row>
    <row r="37" spans="1:11" ht="18.75" customHeight="1" x14ac:dyDescent="0.25">
      <c r="C37" s="916"/>
      <c r="D37" s="916"/>
      <c r="E37" s="916"/>
      <c r="F37" s="916"/>
      <c r="G37" s="916"/>
      <c r="H37" s="916"/>
      <c r="I37" s="916"/>
    </row>
    <row r="38" spans="1:11" ht="36" customHeight="1" x14ac:dyDescent="0.25">
      <c r="B38" s="19" t="s">
        <v>201</v>
      </c>
      <c r="C38" s="832" t="s">
        <v>558</v>
      </c>
      <c r="D38" s="832"/>
      <c r="E38" s="832"/>
      <c r="F38" s="832"/>
      <c r="G38" s="832"/>
      <c r="H38" s="832"/>
      <c r="I38" s="832"/>
    </row>
    <row r="39" spans="1:11" ht="20.25" customHeight="1" x14ac:dyDescent="0.25"/>
    <row r="40" spans="1:11" x14ac:dyDescent="0.25">
      <c r="A40" s="30" t="s">
        <v>164</v>
      </c>
      <c r="B40" s="30" t="s">
        <v>61</v>
      </c>
      <c r="C40" s="30"/>
    </row>
    <row r="41" spans="1:11" x14ac:dyDescent="0.3">
      <c r="H41" s="964"/>
      <c r="I41" s="964"/>
      <c r="J41" s="310"/>
    </row>
    <row r="42" spans="1:11" ht="49" customHeight="1" x14ac:dyDescent="0.25">
      <c r="B42" s="213" t="s">
        <v>228</v>
      </c>
      <c r="C42" s="965" t="s">
        <v>62</v>
      </c>
      <c r="D42" s="966"/>
      <c r="E42" s="54" t="s">
        <v>63</v>
      </c>
      <c r="F42" s="54" t="s">
        <v>64</v>
      </c>
      <c r="G42" s="50" t="s">
        <v>65</v>
      </c>
      <c r="H42" s="50" t="s">
        <v>66</v>
      </c>
    </row>
    <row r="43" spans="1:11" ht="17.25" customHeight="1" x14ac:dyDescent="0.25">
      <c r="B43" s="34"/>
      <c r="C43" s="967" t="s">
        <v>211</v>
      </c>
      <c r="D43" s="968"/>
      <c r="E43" s="72" t="s">
        <v>215</v>
      </c>
      <c r="F43" s="45" t="s">
        <v>216</v>
      </c>
      <c r="G43" s="45" t="s">
        <v>217</v>
      </c>
      <c r="H43" s="45" t="s">
        <v>218</v>
      </c>
    </row>
    <row r="44" spans="1:11" ht="16.75" customHeight="1" x14ac:dyDescent="0.25">
      <c r="B44" s="214"/>
      <c r="C44" s="980"/>
      <c r="D44" s="981"/>
      <c r="E44" s="216"/>
      <c r="F44" s="216"/>
      <c r="G44" s="216"/>
      <c r="H44" s="216"/>
      <c r="J44" s="311"/>
      <c r="K44" s="311"/>
    </row>
    <row r="45" spans="1:11" ht="30" customHeight="1" x14ac:dyDescent="0.3">
      <c r="B45" s="445"/>
      <c r="C45" s="970"/>
      <c r="D45" s="971"/>
      <c r="E45" s="442"/>
      <c r="F45" s="442"/>
      <c r="G45" s="442"/>
      <c r="H45" s="442"/>
      <c r="J45" s="311"/>
      <c r="K45" s="311"/>
    </row>
    <row r="46" spans="1:11" ht="30" customHeight="1" x14ac:dyDescent="0.3">
      <c r="B46" s="445"/>
      <c r="C46" s="970"/>
      <c r="D46" s="971"/>
      <c r="E46" s="442"/>
      <c r="F46" s="442"/>
      <c r="G46" s="442"/>
      <c r="H46" s="442"/>
      <c r="J46" s="311"/>
      <c r="K46" s="311"/>
    </row>
    <row r="47" spans="1:11" ht="30" customHeight="1" x14ac:dyDescent="0.3">
      <c r="B47" s="445"/>
      <c r="C47" s="970"/>
      <c r="D47" s="971"/>
      <c r="E47" s="442"/>
      <c r="F47" s="442"/>
      <c r="G47" s="442"/>
      <c r="H47" s="442"/>
      <c r="J47" s="311"/>
      <c r="K47" s="311"/>
    </row>
    <row r="48" spans="1:11" ht="30" customHeight="1" x14ac:dyDescent="0.3">
      <c r="B48" s="445"/>
      <c r="C48" s="970"/>
      <c r="D48" s="971"/>
      <c r="E48" s="442"/>
      <c r="F48" s="442"/>
      <c r="G48" s="442"/>
      <c r="H48" s="442"/>
      <c r="J48" s="311"/>
      <c r="K48" s="311"/>
    </row>
    <row r="49" spans="2:11" ht="30" customHeight="1" x14ac:dyDescent="0.3">
      <c r="B49" s="445"/>
      <c r="C49" s="970"/>
      <c r="D49" s="971"/>
      <c r="E49" s="442"/>
      <c r="F49" s="442"/>
      <c r="G49" s="442"/>
      <c r="H49" s="442"/>
      <c r="J49" s="311"/>
      <c r="K49" s="311"/>
    </row>
    <row r="50" spans="2:11" ht="30" customHeight="1" x14ac:dyDescent="0.3">
      <c r="B50" s="445"/>
      <c r="C50" s="970"/>
      <c r="D50" s="971"/>
      <c r="E50" s="442"/>
      <c r="F50" s="442"/>
      <c r="G50" s="442"/>
      <c r="H50" s="442"/>
      <c r="J50" s="311"/>
      <c r="K50" s="311"/>
    </row>
    <row r="51" spans="2:11" ht="30" customHeight="1" x14ac:dyDescent="0.3">
      <c r="B51" s="445"/>
      <c r="C51" s="970"/>
      <c r="D51" s="971"/>
      <c r="E51" s="442"/>
      <c r="F51" s="442"/>
      <c r="G51" s="442"/>
      <c r="H51" s="442"/>
      <c r="J51" s="311"/>
      <c r="K51" s="311"/>
    </row>
    <row r="52" spans="2:11" ht="30" customHeight="1" x14ac:dyDescent="0.3">
      <c r="B52" s="445"/>
      <c r="C52" s="970"/>
      <c r="D52" s="971"/>
      <c r="E52" s="442"/>
      <c r="F52" s="442"/>
      <c r="G52" s="442"/>
      <c r="H52" s="442"/>
      <c r="J52" s="311"/>
      <c r="K52" s="311"/>
    </row>
    <row r="53" spans="2:11" ht="30" customHeight="1" x14ac:dyDescent="0.3">
      <c r="B53" s="445"/>
      <c r="C53" s="970"/>
      <c r="D53" s="971"/>
      <c r="E53" s="442"/>
      <c r="F53" s="442"/>
      <c r="G53" s="442"/>
      <c r="H53" s="442"/>
      <c r="J53" s="311"/>
      <c r="K53" s="311"/>
    </row>
    <row r="54" spans="2:11" ht="30" customHeight="1" x14ac:dyDescent="0.3">
      <c r="B54" s="445"/>
      <c r="C54" s="970"/>
      <c r="D54" s="971"/>
      <c r="E54" s="442"/>
      <c r="F54" s="442"/>
      <c r="G54" s="442"/>
      <c r="H54" s="442"/>
      <c r="J54" s="311"/>
      <c r="K54" s="311"/>
    </row>
    <row r="55" spans="2:11" ht="30" customHeight="1" x14ac:dyDescent="0.3">
      <c r="B55" s="445"/>
      <c r="C55" s="970"/>
      <c r="D55" s="971"/>
      <c r="E55" s="442"/>
      <c r="F55" s="442"/>
      <c r="G55" s="442"/>
      <c r="H55" s="442"/>
      <c r="J55" s="311"/>
      <c r="K55" s="311"/>
    </row>
    <row r="56" spans="2:11" ht="30" customHeight="1" x14ac:dyDescent="0.3">
      <c r="B56" s="445"/>
      <c r="C56" s="970"/>
      <c r="D56" s="971"/>
      <c r="E56" s="442"/>
      <c r="F56" s="442"/>
      <c r="G56" s="442"/>
      <c r="H56" s="442"/>
      <c r="J56" s="311"/>
      <c r="K56" s="311"/>
    </row>
    <row r="57" spans="2:11" ht="30" customHeight="1" x14ac:dyDescent="0.3">
      <c r="B57" s="445"/>
      <c r="C57" s="970"/>
      <c r="D57" s="971"/>
      <c r="E57" s="442"/>
      <c r="F57" s="442"/>
      <c r="G57" s="442"/>
      <c r="H57" s="442"/>
    </row>
    <row r="58" spans="2:11" ht="30" customHeight="1" x14ac:dyDescent="0.3">
      <c r="B58" s="445"/>
      <c r="C58" s="970"/>
      <c r="D58" s="971"/>
      <c r="E58" s="442"/>
      <c r="F58" s="442"/>
      <c r="G58" s="442"/>
      <c r="H58" s="442"/>
    </row>
    <row r="59" spans="2:11" ht="30" customHeight="1" x14ac:dyDescent="0.3">
      <c r="B59" s="445"/>
      <c r="C59" s="970"/>
      <c r="D59" s="971"/>
      <c r="E59" s="442"/>
      <c r="F59" s="442"/>
      <c r="G59" s="442"/>
      <c r="H59" s="442"/>
    </row>
    <row r="60" spans="2:11" ht="30" customHeight="1" x14ac:dyDescent="0.3">
      <c r="B60" s="445"/>
      <c r="C60" s="970"/>
      <c r="D60" s="971"/>
      <c r="E60" s="442"/>
      <c r="F60" s="442"/>
      <c r="G60" s="442"/>
      <c r="H60" s="442"/>
    </row>
    <row r="61" spans="2:11" ht="30" customHeight="1" x14ac:dyDescent="0.3">
      <c r="B61" s="445"/>
      <c r="C61" s="970"/>
      <c r="D61" s="971"/>
      <c r="E61" s="442"/>
      <c r="F61" s="442"/>
      <c r="G61" s="442"/>
      <c r="H61" s="442"/>
    </row>
    <row r="62" spans="2:11" ht="30" customHeight="1" x14ac:dyDescent="0.3">
      <c r="B62" s="445"/>
      <c r="C62" s="970"/>
      <c r="D62" s="971"/>
      <c r="E62" s="442"/>
      <c r="F62" s="442"/>
      <c r="G62" s="442"/>
      <c r="H62" s="442"/>
    </row>
    <row r="63" spans="2:11" ht="30" customHeight="1" x14ac:dyDescent="0.3">
      <c r="B63" s="445"/>
      <c r="C63" s="970"/>
      <c r="D63" s="971"/>
      <c r="E63" s="442"/>
      <c r="F63" s="442"/>
      <c r="G63" s="442"/>
      <c r="H63" s="442"/>
    </row>
    <row r="64" spans="2:11" ht="30" customHeight="1" x14ac:dyDescent="0.3">
      <c r="B64" s="445"/>
      <c r="C64" s="970"/>
      <c r="D64" s="971"/>
      <c r="E64" s="442"/>
      <c r="F64" s="442"/>
      <c r="G64" s="442"/>
      <c r="H64" s="442"/>
    </row>
    <row r="65" spans="1:9" x14ac:dyDescent="0.25">
      <c r="B65" s="214"/>
      <c r="C65" s="980"/>
      <c r="D65" s="981"/>
      <c r="E65" s="216"/>
      <c r="F65" s="216"/>
      <c r="G65" s="216"/>
      <c r="H65" s="216"/>
    </row>
    <row r="66" spans="1:9" x14ac:dyDescent="0.25">
      <c r="B66" s="34"/>
      <c r="C66" s="887" t="s">
        <v>67</v>
      </c>
      <c r="D66" s="880"/>
      <c r="E66" s="213"/>
      <c r="F66" s="430"/>
      <c r="G66" s="217">
        <f>SUM(G44:G65)</f>
        <v>0</v>
      </c>
      <c r="H66" s="217">
        <f>SUM(H44:H65)</f>
        <v>0</v>
      </c>
    </row>
    <row r="67" spans="1:9" ht="15" customHeight="1" x14ac:dyDescent="0.25">
      <c r="F67" s="984" t="s">
        <v>68</v>
      </c>
      <c r="G67" s="985"/>
      <c r="H67" s="990">
        <f>MAX(ABS(G66),ABS(H66))</f>
        <v>0</v>
      </c>
    </row>
    <row r="68" spans="1:9" ht="9.75" customHeight="1" x14ac:dyDescent="0.25">
      <c r="F68" s="940"/>
      <c r="G68" s="986"/>
      <c r="H68" s="991"/>
    </row>
    <row r="69" spans="1:9" x14ac:dyDescent="0.25">
      <c r="F69" s="280" t="s">
        <v>69</v>
      </c>
      <c r="G69" s="285"/>
      <c r="H69" s="313">
        <v>0.08</v>
      </c>
    </row>
    <row r="70" spans="1:9" ht="13.5" thickBot="1" x14ac:dyDescent="0.3">
      <c r="B70" s="30"/>
      <c r="C70" s="30"/>
      <c r="F70" s="280" t="s">
        <v>26</v>
      </c>
      <c r="G70" s="285"/>
      <c r="H70" s="314">
        <f>H69*H67</f>
        <v>0</v>
      </c>
    </row>
    <row r="71" spans="1:9" ht="13.5" thickTop="1" x14ac:dyDescent="0.25">
      <c r="B71" s="19" t="s">
        <v>197</v>
      </c>
    </row>
    <row r="72" spans="1:9" ht="15" customHeight="1" x14ac:dyDescent="0.25">
      <c r="B72" s="19" t="s">
        <v>198</v>
      </c>
      <c r="C72" s="916" t="s">
        <v>386</v>
      </c>
      <c r="D72" s="916"/>
      <c r="E72" s="916"/>
      <c r="F72" s="916"/>
      <c r="G72" s="916"/>
      <c r="H72" s="916"/>
      <c r="I72" s="916"/>
    </row>
    <row r="73" spans="1:9" ht="15" customHeight="1" x14ac:dyDescent="0.25">
      <c r="B73" s="19" t="s">
        <v>199</v>
      </c>
      <c r="C73" s="915" t="s">
        <v>387</v>
      </c>
      <c r="D73" s="915"/>
      <c r="E73" s="915"/>
      <c r="F73" s="915"/>
      <c r="G73" s="915"/>
      <c r="H73" s="915"/>
      <c r="I73" s="915"/>
    </row>
    <row r="74" spans="1:9" x14ac:dyDescent="0.25">
      <c r="B74" s="30"/>
      <c r="C74" s="915"/>
      <c r="D74" s="915"/>
      <c r="E74" s="915"/>
      <c r="F74" s="915"/>
      <c r="G74" s="915"/>
      <c r="H74" s="915"/>
      <c r="I74" s="915"/>
    </row>
    <row r="75" spans="1:9" x14ac:dyDescent="0.25">
      <c r="B75" s="30"/>
      <c r="C75" s="915"/>
      <c r="D75" s="915"/>
      <c r="E75" s="915"/>
      <c r="F75" s="915"/>
      <c r="G75" s="915"/>
      <c r="H75" s="915"/>
      <c r="I75" s="915"/>
    </row>
    <row r="78" spans="1:9" x14ac:dyDescent="0.25">
      <c r="A78" s="30" t="s">
        <v>175</v>
      </c>
      <c r="B78" s="30" t="s">
        <v>70</v>
      </c>
      <c r="C78" s="30"/>
    </row>
    <row r="79" spans="1:9" ht="15" customHeight="1" x14ac:dyDescent="0.25">
      <c r="B79" s="822" t="s">
        <v>350</v>
      </c>
      <c r="C79" s="822"/>
      <c r="D79" s="822"/>
      <c r="E79" s="822"/>
      <c r="F79" s="822"/>
      <c r="G79" s="822"/>
      <c r="H79" s="822"/>
      <c r="I79" s="822"/>
    </row>
    <row r="80" spans="1:9" x14ac:dyDescent="0.25">
      <c r="B80" s="822"/>
      <c r="C80" s="822"/>
      <c r="D80" s="822"/>
      <c r="E80" s="822"/>
      <c r="F80" s="822"/>
      <c r="G80" s="822"/>
      <c r="H80" s="822"/>
      <c r="I80" s="822"/>
    </row>
    <row r="81" spans="2:9" x14ac:dyDescent="0.25">
      <c r="B81" s="822"/>
      <c r="C81" s="822"/>
      <c r="D81" s="822"/>
      <c r="E81" s="822"/>
      <c r="F81" s="822"/>
      <c r="G81" s="822"/>
      <c r="H81" s="822"/>
      <c r="I81" s="822"/>
    </row>
    <row r="82" spans="2:9" ht="9.75" customHeight="1" x14ac:dyDescent="0.25">
      <c r="B82" s="822"/>
      <c r="C82" s="822"/>
      <c r="D82" s="822"/>
      <c r="E82" s="822"/>
      <c r="F82" s="822"/>
      <c r="G82" s="822"/>
      <c r="H82" s="822"/>
      <c r="I82" s="822"/>
    </row>
    <row r="83" spans="2:9" x14ac:dyDescent="0.25">
      <c r="B83" s="276"/>
      <c r="C83" s="276"/>
      <c r="D83" s="276"/>
      <c r="E83" s="276"/>
      <c r="F83" s="276"/>
      <c r="G83" s="276"/>
      <c r="H83" s="276"/>
      <c r="I83" s="276"/>
    </row>
    <row r="84" spans="2:9" ht="49.5" customHeight="1" x14ac:dyDescent="0.25">
      <c r="B84" s="213" t="s">
        <v>228</v>
      </c>
      <c r="C84" s="927" t="s">
        <v>73</v>
      </c>
      <c r="D84" s="896"/>
      <c r="E84" s="44" t="s">
        <v>74</v>
      </c>
      <c r="F84" s="955" t="s">
        <v>71</v>
      </c>
      <c r="G84" s="955"/>
      <c r="H84" s="955"/>
      <c r="I84" s="50" t="s">
        <v>72</v>
      </c>
    </row>
    <row r="85" spans="2:9" ht="38.25" customHeight="1" x14ac:dyDescent="0.25">
      <c r="B85" s="215"/>
      <c r="C85" s="923"/>
      <c r="D85" s="961"/>
      <c r="E85" s="218"/>
      <c r="F85" s="956"/>
      <c r="G85" s="962"/>
      <c r="H85" s="963"/>
      <c r="I85" s="224"/>
    </row>
    <row r="86" spans="2:9" ht="59.15" customHeight="1" x14ac:dyDescent="0.25">
      <c r="B86" s="215"/>
      <c r="C86" s="923"/>
      <c r="D86" s="925"/>
      <c r="E86" s="218"/>
      <c r="F86" s="956"/>
      <c r="G86" s="957"/>
      <c r="H86" s="958"/>
      <c r="I86" s="424"/>
    </row>
    <row r="87" spans="2:9" ht="59.15" customHeight="1" x14ac:dyDescent="0.25">
      <c r="B87" s="215"/>
      <c r="C87" s="923"/>
      <c r="D87" s="925"/>
      <c r="E87" s="218"/>
      <c r="F87" s="956"/>
      <c r="G87" s="957"/>
      <c r="H87" s="958"/>
      <c r="I87" s="424"/>
    </row>
    <row r="88" spans="2:9" ht="59.15" customHeight="1" x14ac:dyDescent="0.25">
      <c r="B88" s="215"/>
      <c r="C88" s="923"/>
      <c r="D88" s="925"/>
      <c r="E88" s="218"/>
      <c r="F88" s="956"/>
      <c r="G88" s="957"/>
      <c r="H88" s="958"/>
      <c r="I88" s="424"/>
    </row>
    <row r="89" spans="2:9" ht="59.15" customHeight="1" x14ac:dyDescent="0.25">
      <c r="B89" s="215"/>
      <c r="C89" s="923"/>
      <c r="D89" s="925"/>
      <c r="E89" s="218"/>
      <c r="F89" s="956"/>
      <c r="G89" s="957"/>
      <c r="H89" s="958"/>
      <c r="I89" s="424"/>
    </row>
    <row r="90" spans="2:9" ht="59.15" customHeight="1" x14ac:dyDescent="0.25">
      <c r="B90" s="215"/>
      <c r="C90" s="923"/>
      <c r="D90" s="925"/>
      <c r="E90" s="218"/>
      <c r="F90" s="956"/>
      <c r="G90" s="957"/>
      <c r="H90" s="958"/>
      <c r="I90" s="424"/>
    </row>
    <row r="91" spans="2:9" ht="59.15" customHeight="1" x14ac:dyDescent="0.25">
      <c r="B91" s="215"/>
      <c r="C91" s="923"/>
      <c r="D91" s="925"/>
      <c r="E91" s="218"/>
      <c r="F91" s="956"/>
      <c r="G91" s="957"/>
      <c r="H91" s="958"/>
      <c r="I91" s="424"/>
    </row>
    <row r="92" spans="2:9" ht="59.15" customHeight="1" x14ac:dyDescent="0.25">
      <c r="B92" s="215"/>
      <c r="C92" s="923"/>
      <c r="D92" s="925"/>
      <c r="E92" s="218"/>
      <c r="F92" s="956"/>
      <c r="G92" s="957"/>
      <c r="H92" s="958"/>
      <c r="I92" s="424"/>
    </row>
    <row r="93" spans="2:9" ht="59.15" customHeight="1" x14ac:dyDescent="0.25">
      <c r="B93" s="215"/>
      <c r="C93" s="923"/>
      <c r="D93" s="925"/>
      <c r="E93" s="218"/>
      <c r="F93" s="956"/>
      <c r="G93" s="957"/>
      <c r="H93" s="958"/>
      <c r="I93" s="424"/>
    </row>
    <row r="94" spans="2:9" ht="59.15" customHeight="1" x14ac:dyDescent="0.25">
      <c r="B94" s="215"/>
      <c r="C94" s="923"/>
      <c r="D94" s="925"/>
      <c r="E94" s="218"/>
      <c r="F94" s="956"/>
      <c r="G94" s="957"/>
      <c r="H94" s="958"/>
      <c r="I94" s="424"/>
    </row>
    <row r="95" spans="2:9" ht="59.15" customHeight="1" x14ac:dyDescent="0.25">
      <c r="B95" s="215"/>
      <c r="C95" s="923"/>
      <c r="D95" s="925"/>
      <c r="E95" s="218"/>
      <c r="F95" s="956"/>
      <c r="G95" s="957"/>
      <c r="H95" s="958"/>
      <c r="I95" s="424"/>
    </row>
    <row r="96" spans="2:9" ht="59.15" customHeight="1" x14ac:dyDescent="0.25">
      <c r="B96" s="215"/>
      <c r="C96" s="923"/>
      <c r="D96" s="925"/>
      <c r="E96" s="218"/>
      <c r="F96" s="956"/>
      <c r="G96" s="957"/>
      <c r="H96" s="958"/>
      <c r="I96" s="424"/>
    </row>
    <row r="97" spans="1:9" ht="59.15" customHeight="1" x14ac:dyDescent="0.25">
      <c r="B97" s="215"/>
      <c r="C97" s="923"/>
      <c r="D97" s="925"/>
      <c r="E97" s="218"/>
      <c r="F97" s="956"/>
      <c r="G97" s="957"/>
      <c r="H97" s="958"/>
      <c r="I97" s="424"/>
    </row>
    <row r="98" spans="1:9" ht="59.15" customHeight="1" x14ac:dyDescent="0.25">
      <c r="B98" s="215"/>
      <c r="C98" s="923"/>
      <c r="D98" s="925"/>
      <c r="E98" s="218"/>
      <c r="F98" s="956"/>
      <c r="G98" s="957"/>
      <c r="H98" s="958"/>
      <c r="I98" s="424"/>
    </row>
    <row r="99" spans="1:9" ht="59.15" customHeight="1" x14ac:dyDescent="0.25">
      <c r="B99" s="215"/>
      <c r="C99" s="923"/>
      <c r="D99" s="925"/>
      <c r="E99" s="218"/>
      <c r="F99" s="956"/>
      <c r="G99" s="957"/>
      <c r="H99" s="958"/>
      <c r="I99" s="424"/>
    </row>
    <row r="100" spans="1:9" ht="59.15" customHeight="1" x14ac:dyDescent="0.25">
      <c r="B100" s="215"/>
      <c r="C100" s="923"/>
      <c r="D100" s="925"/>
      <c r="E100" s="218"/>
      <c r="F100" s="956"/>
      <c r="G100" s="957"/>
      <c r="H100" s="958"/>
      <c r="I100" s="424"/>
    </row>
    <row r="101" spans="1:9" ht="59.15" customHeight="1" x14ac:dyDescent="0.25">
      <c r="B101" s="215"/>
      <c r="C101" s="923"/>
      <c r="D101" s="925"/>
      <c r="E101" s="218"/>
      <c r="F101" s="956"/>
      <c r="G101" s="957"/>
      <c r="H101" s="958"/>
      <c r="I101" s="424"/>
    </row>
    <row r="102" spans="1:9" ht="59.15" customHeight="1" x14ac:dyDescent="0.25">
      <c r="B102" s="215"/>
      <c r="C102" s="923"/>
      <c r="D102" s="925"/>
      <c r="E102" s="218"/>
      <c r="F102" s="956"/>
      <c r="G102" s="957"/>
      <c r="H102" s="958"/>
      <c r="I102" s="424"/>
    </row>
    <row r="103" spans="1:9" ht="59.15" customHeight="1" x14ac:dyDescent="0.25">
      <c r="B103" s="215"/>
      <c r="C103" s="923"/>
      <c r="D103" s="925"/>
      <c r="E103" s="218"/>
      <c r="F103" s="956"/>
      <c r="G103" s="957"/>
      <c r="H103" s="958"/>
      <c r="I103" s="424"/>
    </row>
    <row r="104" spans="1:9" ht="59.15" customHeight="1" x14ac:dyDescent="0.25">
      <c r="B104" s="215"/>
      <c r="C104" s="923"/>
      <c r="D104" s="925"/>
      <c r="E104" s="218"/>
      <c r="F104" s="956"/>
      <c r="G104" s="957"/>
      <c r="H104" s="958"/>
      <c r="I104" s="424"/>
    </row>
    <row r="105" spans="1:9" ht="59.15" customHeight="1" x14ac:dyDescent="0.25">
      <c r="B105" s="215"/>
      <c r="C105" s="923"/>
      <c r="D105" s="925"/>
      <c r="E105" s="218"/>
      <c r="F105" s="956"/>
      <c r="G105" s="957"/>
      <c r="H105" s="958"/>
      <c r="I105" s="424"/>
    </row>
    <row r="106" spans="1:9" ht="38.25" customHeight="1" x14ac:dyDescent="0.25">
      <c r="B106" s="215"/>
      <c r="C106" s="923"/>
      <c r="D106" s="961"/>
      <c r="E106" s="218"/>
      <c r="F106" s="956"/>
      <c r="G106" s="962"/>
      <c r="H106" s="963"/>
      <c r="I106" s="224"/>
    </row>
    <row r="107" spans="1:9" ht="13.5" thickBot="1" x14ac:dyDescent="0.3">
      <c r="E107" s="414">
        <f>SUM(E85:E106)</f>
        <v>0</v>
      </c>
      <c r="G107" s="301"/>
      <c r="H107" s="301"/>
      <c r="I107" s="425">
        <f>SUM(I85:I106)</f>
        <v>0</v>
      </c>
    </row>
    <row r="108" spans="1:9" ht="13.5" thickTop="1" x14ac:dyDescent="0.3">
      <c r="H108" s="926"/>
      <c r="I108" s="926"/>
    </row>
    <row r="109" spans="1:9" ht="39.75" customHeight="1" x14ac:dyDescent="0.25">
      <c r="B109" s="19" t="s">
        <v>60</v>
      </c>
      <c r="C109" s="832" t="s">
        <v>559</v>
      </c>
      <c r="D109" s="832"/>
      <c r="E109" s="832"/>
      <c r="F109" s="832"/>
      <c r="G109" s="832"/>
      <c r="H109" s="832"/>
      <c r="I109" s="832"/>
    </row>
    <row r="112" spans="1:9" x14ac:dyDescent="0.25">
      <c r="A112" s="30" t="s">
        <v>176</v>
      </c>
      <c r="B112" s="30" t="s">
        <v>348</v>
      </c>
      <c r="C112" s="30"/>
    </row>
    <row r="113" spans="2:12" x14ac:dyDescent="0.25">
      <c r="B113" s="276"/>
      <c r="C113" s="276"/>
      <c r="D113" s="276"/>
      <c r="E113" s="276"/>
      <c r="F113" s="276"/>
      <c r="G113" s="276"/>
      <c r="H113" s="276"/>
      <c r="I113" s="276"/>
    </row>
    <row r="114" spans="2:12" ht="48" customHeight="1" x14ac:dyDescent="0.25">
      <c r="B114" s="213" t="s">
        <v>228</v>
      </c>
      <c r="C114" s="927" t="s">
        <v>95</v>
      </c>
      <c r="D114" s="896"/>
      <c r="E114" s="955" t="s">
        <v>351</v>
      </c>
      <c r="F114" s="955"/>
      <c r="G114" s="955"/>
      <c r="H114" s="44" t="s">
        <v>96</v>
      </c>
      <c r="I114" s="54" t="s">
        <v>99</v>
      </c>
      <c r="J114" s="54" t="s">
        <v>100</v>
      </c>
      <c r="K114" s="50" t="s">
        <v>101</v>
      </c>
      <c r="L114" s="50" t="s">
        <v>102</v>
      </c>
    </row>
    <row r="115" spans="2:12" ht="59.15" customHeight="1" x14ac:dyDescent="0.25">
      <c r="B115" s="215"/>
      <c r="C115" s="923"/>
      <c r="D115" s="987"/>
      <c r="E115" s="956"/>
      <c r="F115" s="988"/>
      <c r="G115" s="989"/>
      <c r="H115" s="218"/>
      <c r="I115" s="449"/>
      <c r="J115" s="449"/>
      <c r="K115" s="448"/>
      <c r="L115" s="468">
        <f>MAX((I115-J115),0)*K115</f>
        <v>0</v>
      </c>
    </row>
    <row r="116" spans="2:12" ht="59.15" customHeight="1" x14ac:dyDescent="0.25">
      <c r="B116" s="215"/>
      <c r="C116" s="923"/>
      <c r="D116" s="989"/>
      <c r="E116" s="956"/>
      <c r="F116" s="988"/>
      <c r="G116" s="989"/>
      <c r="H116" s="218"/>
      <c r="I116" s="525"/>
      <c r="J116" s="525"/>
      <c r="K116" s="526"/>
      <c r="L116" s="468">
        <f t="shared" ref="L116:L136" si="0">MAX((I116-J116),0)*K116</f>
        <v>0</v>
      </c>
    </row>
    <row r="117" spans="2:12" ht="59.15" customHeight="1" x14ac:dyDescent="0.25">
      <c r="B117" s="215"/>
      <c r="C117" s="923"/>
      <c r="D117" s="989"/>
      <c r="E117" s="956"/>
      <c r="F117" s="988"/>
      <c r="G117" s="989"/>
      <c r="H117" s="218"/>
      <c r="I117" s="525"/>
      <c r="J117" s="525"/>
      <c r="K117" s="526"/>
      <c r="L117" s="468">
        <f t="shared" si="0"/>
        <v>0</v>
      </c>
    </row>
    <row r="118" spans="2:12" ht="59.15" customHeight="1" x14ac:dyDescent="0.25">
      <c r="B118" s="215"/>
      <c r="C118" s="923"/>
      <c r="D118" s="989"/>
      <c r="E118" s="956"/>
      <c r="F118" s="988"/>
      <c r="G118" s="989"/>
      <c r="H118" s="218"/>
      <c r="I118" s="525"/>
      <c r="J118" s="525"/>
      <c r="K118" s="526"/>
      <c r="L118" s="468">
        <f t="shared" si="0"/>
        <v>0</v>
      </c>
    </row>
    <row r="119" spans="2:12" ht="59.15" customHeight="1" x14ac:dyDescent="0.25">
      <c r="B119" s="215"/>
      <c r="C119" s="923"/>
      <c r="D119" s="989"/>
      <c r="E119" s="956"/>
      <c r="F119" s="988"/>
      <c r="G119" s="989"/>
      <c r="H119" s="218"/>
      <c r="I119" s="525"/>
      <c r="J119" s="525"/>
      <c r="K119" s="526"/>
      <c r="L119" s="468">
        <f t="shared" si="0"/>
        <v>0</v>
      </c>
    </row>
    <row r="120" spans="2:12" ht="59.15" customHeight="1" x14ac:dyDescent="0.25">
      <c r="B120" s="215"/>
      <c r="C120" s="923"/>
      <c r="D120" s="989"/>
      <c r="E120" s="956"/>
      <c r="F120" s="988"/>
      <c r="G120" s="989"/>
      <c r="H120" s="218"/>
      <c r="I120" s="525"/>
      <c r="J120" s="525"/>
      <c r="K120" s="526"/>
      <c r="L120" s="468">
        <f t="shared" si="0"/>
        <v>0</v>
      </c>
    </row>
    <row r="121" spans="2:12" ht="59.15" customHeight="1" x14ac:dyDescent="0.25">
      <c r="B121" s="215"/>
      <c r="C121" s="923"/>
      <c r="D121" s="987"/>
      <c r="E121" s="956"/>
      <c r="F121" s="988"/>
      <c r="G121" s="989"/>
      <c r="H121" s="218"/>
      <c r="I121" s="525"/>
      <c r="J121" s="525"/>
      <c r="K121" s="526"/>
      <c r="L121" s="468">
        <f t="shared" si="0"/>
        <v>0</v>
      </c>
    </row>
    <row r="122" spans="2:12" ht="59.15" customHeight="1" x14ac:dyDescent="0.25">
      <c r="B122" s="215"/>
      <c r="C122" s="923"/>
      <c r="D122" s="989"/>
      <c r="E122" s="956"/>
      <c r="F122" s="988"/>
      <c r="G122" s="989"/>
      <c r="H122" s="218"/>
      <c r="I122" s="525"/>
      <c r="J122" s="525"/>
      <c r="K122" s="526"/>
      <c r="L122" s="468">
        <f t="shared" si="0"/>
        <v>0</v>
      </c>
    </row>
    <row r="123" spans="2:12" ht="59.15" customHeight="1" x14ac:dyDescent="0.25">
      <c r="B123" s="215"/>
      <c r="C123" s="923"/>
      <c r="D123" s="989"/>
      <c r="E123" s="956"/>
      <c r="F123" s="988"/>
      <c r="G123" s="989"/>
      <c r="H123" s="218"/>
      <c r="I123" s="525"/>
      <c r="J123" s="525"/>
      <c r="K123" s="526"/>
      <c r="L123" s="468">
        <f t="shared" si="0"/>
        <v>0</v>
      </c>
    </row>
    <row r="124" spans="2:12" ht="59.15" customHeight="1" x14ac:dyDescent="0.25">
      <c r="B124" s="215"/>
      <c r="C124" s="923"/>
      <c r="D124" s="989"/>
      <c r="E124" s="956"/>
      <c r="F124" s="988"/>
      <c r="G124" s="989"/>
      <c r="H124" s="218"/>
      <c r="I124" s="525"/>
      <c r="J124" s="525"/>
      <c r="K124" s="526"/>
      <c r="L124" s="468">
        <f t="shared" si="0"/>
        <v>0</v>
      </c>
    </row>
    <row r="125" spans="2:12" ht="59.15" customHeight="1" x14ac:dyDescent="0.25">
      <c r="B125" s="215"/>
      <c r="C125" s="923"/>
      <c r="D125" s="989"/>
      <c r="E125" s="956"/>
      <c r="F125" s="988"/>
      <c r="G125" s="989"/>
      <c r="H125" s="218"/>
      <c r="I125" s="525"/>
      <c r="J125" s="525"/>
      <c r="K125" s="526"/>
      <c r="L125" s="468">
        <f t="shared" si="0"/>
        <v>0</v>
      </c>
    </row>
    <row r="126" spans="2:12" ht="59.15" customHeight="1" x14ac:dyDescent="0.25">
      <c r="B126" s="215"/>
      <c r="C126" s="923"/>
      <c r="D126" s="989"/>
      <c r="E126" s="956"/>
      <c r="F126" s="988"/>
      <c r="G126" s="989"/>
      <c r="H126" s="218"/>
      <c r="I126" s="525"/>
      <c r="J126" s="525"/>
      <c r="K126" s="526"/>
      <c r="L126" s="468">
        <f t="shared" si="0"/>
        <v>0</v>
      </c>
    </row>
    <row r="127" spans="2:12" ht="59.15" customHeight="1" x14ac:dyDescent="0.25">
      <c r="B127" s="215"/>
      <c r="C127" s="923"/>
      <c r="D127" s="989"/>
      <c r="E127" s="956"/>
      <c r="F127" s="988"/>
      <c r="G127" s="989"/>
      <c r="H127" s="218"/>
      <c r="I127" s="525"/>
      <c r="J127" s="525"/>
      <c r="K127" s="526"/>
      <c r="L127" s="468">
        <f t="shared" si="0"/>
        <v>0</v>
      </c>
    </row>
    <row r="128" spans="2:12" ht="59.15" customHeight="1" x14ac:dyDescent="0.25">
      <c r="B128" s="215"/>
      <c r="C128" s="923"/>
      <c r="D128" s="989"/>
      <c r="E128" s="956"/>
      <c r="F128" s="988"/>
      <c r="G128" s="989"/>
      <c r="H128" s="218"/>
      <c r="I128" s="525"/>
      <c r="J128" s="525"/>
      <c r="K128" s="526"/>
      <c r="L128" s="468">
        <f t="shared" si="0"/>
        <v>0</v>
      </c>
    </row>
    <row r="129" spans="2:12" ht="59.15" customHeight="1" x14ac:dyDescent="0.25">
      <c r="B129" s="215"/>
      <c r="C129" s="923"/>
      <c r="D129" s="989"/>
      <c r="E129" s="956"/>
      <c r="F129" s="988"/>
      <c r="G129" s="989"/>
      <c r="H129" s="218"/>
      <c r="I129" s="525"/>
      <c r="J129" s="525"/>
      <c r="K129" s="526"/>
      <c r="L129" s="468">
        <f t="shared" si="0"/>
        <v>0</v>
      </c>
    </row>
    <row r="130" spans="2:12" ht="59.15" customHeight="1" x14ac:dyDescent="0.25">
      <c r="B130" s="215"/>
      <c r="C130" s="923"/>
      <c r="D130" s="989"/>
      <c r="E130" s="956"/>
      <c r="F130" s="988"/>
      <c r="G130" s="989"/>
      <c r="H130" s="218"/>
      <c r="I130" s="525"/>
      <c r="J130" s="525"/>
      <c r="K130" s="526"/>
      <c r="L130" s="468">
        <f t="shared" si="0"/>
        <v>0</v>
      </c>
    </row>
    <row r="131" spans="2:12" ht="59.15" customHeight="1" x14ac:dyDescent="0.25">
      <c r="B131" s="215"/>
      <c r="C131" s="923"/>
      <c r="D131" s="989"/>
      <c r="E131" s="956"/>
      <c r="F131" s="988"/>
      <c r="G131" s="989"/>
      <c r="H131" s="218"/>
      <c r="I131" s="525"/>
      <c r="J131" s="525"/>
      <c r="K131" s="526"/>
      <c r="L131" s="468">
        <f t="shared" si="0"/>
        <v>0</v>
      </c>
    </row>
    <row r="132" spans="2:12" ht="59.15" customHeight="1" x14ac:dyDescent="0.25">
      <c r="B132" s="215"/>
      <c r="C132" s="923"/>
      <c r="D132" s="989"/>
      <c r="E132" s="956"/>
      <c r="F132" s="988"/>
      <c r="G132" s="989"/>
      <c r="H132" s="218"/>
      <c r="I132" s="525"/>
      <c r="J132" s="525"/>
      <c r="K132" s="526"/>
      <c r="L132" s="468">
        <f t="shared" si="0"/>
        <v>0</v>
      </c>
    </row>
    <row r="133" spans="2:12" ht="59.15" customHeight="1" x14ac:dyDescent="0.25">
      <c r="B133" s="215"/>
      <c r="C133" s="923"/>
      <c r="D133" s="989"/>
      <c r="E133" s="956"/>
      <c r="F133" s="988"/>
      <c r="G133" s="989"/>
      <c r="H133" s="218"/>
      <c r="I133" s="525"/>
      <c r="J133" s="525"/>
      <c r="K133" s="526"/>
      <c r="L133" s="468">
        <f t="shared" si="0"/>
        <v>0</v>
      </c>
    </row>
    <row r="134" spans="2:12" ht="59.15" customHeight="1" x14ac:dyDescent="0.25">
      <c r="B134" s="215"/>
      <c r="C134" s="923"/>
      <c r="D134" s="989"/>
      <c r="E134" s="956"/>
      <c r="F134" s="988"/>
      <c r="G134" s="989"/>
      <c r="H134" s="218"/>
      <c r="I134" s="525"/>
      <c r="J134" s="525"/>
      <c r="K134" s="526"/>
      <c r="L134" s="468">
        <f t="shared" si="0"/>
        <v>0</v>
      </c>
    </row>
    <row r="135" spans="2:12" ht="59.15" customHeight="1" x14ac:dyDescent="0.25">
      <c r="B135" s="215"/>
      <c r="C135" s="923"/>
      <c r="D135" s="989"/>
      <c r="E135" s="956"/>
      <c r="F135" s="988"/>
      <c r="G135" s="989"/>
      <c r="H135" s="218"/>
      <c r="I135" s="525"/>
      <c r="J135" s="525"/>
      <c r="K135" s="526"/>
      <c r="L135" s="468">
        <f t="shared" si="0"/>
        <v>0</v>
      </c>
    </row>
    <row r="136" spans="2:12" ht="59.15" customHeight="1" x14ac:dyDescent="0.25">
      <c r="B136" s="215"/>
      <c r="C136" s="923"/>
      <c r="D136" s="989"/>
      <c r="E136" s="956"/>
      <c r="F136" s="988"/>
      <c r="G136" s="989"/>
      <c r="H136" s="218"/>
      <c r="I136" s="449"/>
      <c r="J136" s="449"/>
      <c r="K136" s="448"/>
      <c r="L136" s="468">
        <f t="shared" si="0"/>
        <v>0</v>
      </c>
    </row>
    <row r="137" spans="2:12" ht="13.5" thickBot="1" x14ac:dyDescent="0.3">
      <c r="F137" s="301"/>
      <c r="G137" s="301"/>
      <c r="H137" s="414">
        <f>SUM(H115:H136)</f>
        <v>0</v>
      </c>
      <c r="I137" s="414">
        <f>SUM(I115:I136)</f>
        <v>0</v>
      </c>
      <c r="J137" s="414">
        <f>SUM(J115:J136)</f>
        <v>0</v>
      </c>
      <c r="K137" s="301"/>
      <c r="L137" s="394">
        <f>SUM(L115:L136)</f>
        <v>0</v>
      </c>
    </row>
    <row r="138" spans="2:12" ht="9.25" customHeight="1" thickTop="1" x14ac:dyDescent="0.3">
      <c r="H138" s="282"/>
    </row>
    <row r="139" spans="2:12" x14ac:dyDescent="0.25">
      <c r="B139" s="19" t="s">
        <v>60</v>
      </c>
      <c r="C139" s="916" t="s">
        <v>262</v>
      </c>
      <c r="D139" s="916"/>
      <c r="E139" s="916"/>
      <c r="F139" s="916"/>
      <c r="G139" s="916"/>
      <c r="H139" s="916"/>
      <c r="I139" s="916"/>
      <c r="J139" s="916"/>
      <c r="K139" s="916"/>
    </row>
    <row r="140" spans="2:12" ht="30" customHeight="1" x14ac:dyDescent="0.25">
      <c r="C140" s="822" t="s">
        <v>263</v>
      </c>
      <c r="D140" s="822"/>
      <c r="E140" s="822"/>
      <c r="F140" s="822"/>
      <c r="G140" s="822"/>
      <c r="H140" s="822"/>
      <c r="I140" s="822"/>
      <c r="J140" s="822"/>
      <c r="K140" s="822"/>
    </row>
    <row r="141" spans="2:12" ht="15" customHeight="1" x14ac:dyDescent="0.25">
      <c r="C141" s="832" t="s">
        <v>411</v>
      </c>
      <c r="D141" s="832"/>
      <c r="E141" s="832"/>
      <c r="F141" s="832"/>
      <c r="G141" s="832"/>
      <c r="H141" s="832"/>
      <c r="I141" s="832"/>
    </row>
  </sheetData>
  <sheetProtection insertRows="0"/>
  <mergeCells count="154">
    <mergeCell ref="E134:G134"/>
    <mergeCell ref="C135:D135"/>
    <mergeCell ref="C141:I141"/>
    <mergeCell ref="C136:D136"/>
    <mergeCell ref="E136:G136"/>
    <mergeCell ref="C139:K139"/>
    <mergeCell ref="C140:K140"/>
    <mergeCell ref="E135:G135"/>
    <mergeCell ref="C134:D134"/>
    <mergeCell ref="C133:D133"/>
    <mergeCell ref="E133:G133"/>
    <mergeCell ref="C130:D130"/>
    <mergeCell ref="E130:G130"/>
    <mergeCell ref="C131:D131"/>
    <mergeCell ref="E131:G131"/>
    <mergeCell ref="C128:D128"/>
    <mergeCell ref="E128:G128"/>
    <mergeCell ref="C129:D129"/>
    <mergeCell ref="E129:G129"/>
    <mergeCell ref="C132:D132"/>
    <mergeCell ref="E132:G132"/>
    <mergeCell ref="C125:D125"/>
    <mergeCell ref="E125:G125"/>
    <mergeCell ref="C126:D126"/>
    <mergeCell ref="E126:G126"/>
    <mergeCell ref="C127:D127"/>
    <mergeCell ref="E127:G127"/>
    <mergeCell ref="C122:D122"/>
    <mergeCell ref="E122:G122"/>
    <mergeCell ref="C123:D123"/>
    <mergeCell ref="E123:G123"/>
    <mergeCell ref="C124:D124"/>
    <mergeCell ref="E124:G124"/>
    <mergeCell ref="F97:H97"/>
    <mergeCell ref="F100:H100"/>
    <mergeCell ref="C94:D94"/>
    <mergeCell ref="C119:D119"/>
    <mergeCell ref="E119:G119"/>
    <mergeCell ref="C120:D120"/>
    <mergeCell ref="E120:G120"/>
    <mergeCell ref="C121:D121"/>
    <mergeCell ref="E121:G121"/>
    <mergeCell ref="C116:D116"/>
    <mergeCell ref="E116:G116"/>
    <mergeCell ref="C117:D117"/>
    <mergeCell ref="E117:G117"/>
    <mergeCell ref="C118:D118"/>
    <mergeCell ref="E118:G118"/>
    <mergeCell ref="C106:D106"/>
    <mergeCell ref="F106:H106"/>
    <mergeCell ref="H108:I108"/>
    <mergeCell ref="C115:D115"/>
    <mergeCell ref="E115:G115"/>
    <mergeCell ref="C109:I109"/>
    <mergeCell ref="F103:H103"/>
    <mergeCell ref="F104:H104"/>
    <mergeCell ref="F102:H102"/>
    <mergeCell ref="C114:D114"/>
    <mergeCell ref="E114:G114"/>
    <mergeCell ref="C103:D103"/>
    <mergeCell ref="C104:D104"/>
    <mergeCell ref="C102:D102"/>
    <mergeCell ref="C105:D105"/>
    <mergeCell ref="F105:H105"/>
    <mergeCell ref="C51:D51"/>
    <mergeCell ref="F90:H90"/>
    <mergeCell ref="F91:H91"/>
    <mergeCell ref="C93:D93"/>
    <mergeCell ref="C97:D97"/>
    <mergeCell ref="C52:D52"/>
    <mergeCell ref="C53:D53"/>
    <mergeCell ref="C54:D54"/>
    <mergeCell ref="C59:D59"/>
    <mergeCell ref="C90:D90"/>
    <mergeCell ref="C98:D98"/>
    <mergeCell ref="F98:H98"/>
    <mergeCell ref="C99:D99"/>
    <mergeCell ref="F99:H99"/>
    <mergeCell ref="C61:D61"/>
    <mergeCell ref="C62:D62"/>
    <mergeCell ref="C55:D55"/>
    <mergeCell ref="B11:I11"/>
    <mergeCell ref="B14:F14"/>
    <mergeCell ref="B1:C1"/>
    <mergeCell ref="H2:I2"/>
    <mergeCell ref="B19:F19"/>
    <mergeCell ref="E5:M5"/>
    <mergeCell ref="E6:M6"/>
    <mergeCell ref="E7:M7"/>
    <mergeCell ref="E8:M8"/>
    <mergeCell ref="E9:M9"/>
    <mergeCell ref="B22:F22"/>
    <mergeCell ref="B23:F23"/>
    <mergeCell ref="B24:F24"/>
    <mergeCell ref="B15:F15"/>
    <mergeCell ref="B16:F16"/>
    <mergeCell ref="B17:F17"/>
    <mergeCell ref="B18:F18"/>
    <mergeCell ref="G32:H32"/>
    <mergeCell ref="C34:I34"/>
    <mergeCell ref="C35:I35"/>
    <mergeCell ref="C36:I37"/>
    <mergeCell ref="B28:F28"/>
    <mergeCell ref="B29:F29"/>
    <mergeCell ref="B30:F30"/>
    <mergeCell ref="B31:F31"/>
    <mergeCell ref="C50:D50"/>
    <mergeCell ref="H41:I41"/>
    <mergeCell ref="C42:D42"/>
    <mergeCell ref="C43:D43"/>
    <mergeCell ref="C38:I38"/>
    <mergeCell ref="C44:D44"/>
    <mergeCell ref="C45:D45"/>
    <mergeCell ref="C46:D46"/>
    <mergeCell ref="C47:D47"/>
    <mergeCell ref="C48:D48"/>
    <mergeCell ref="C49:D49"/>
    <mergeCell ref="C56:D56"/>
    <mergeCell ref="C57:D57"/>
    <mergeCell ref="C58:D58"/>
    <mergeCell ref="C60:D60"/>
    <mergeCell ref="C95:D95"/>
    <mergeCell ref="C96:D96"/>
    <mergeCell ref="F93:H93"/>
    <mergeCell ref="F94:H94"/>
    <mergeCell ref="F95:H95"/>
    <mergeCell ref="F96:H96"/>
    <mergeCell ref="C91:D91"/>
    <mergeCell ref="F92:H92"/>
    <mergeCell ref="F89:H89"/>
    <mergeCell ref="C100:D100"/>
    <mergeCell ref="C101:D101"/>
    <mergeCell ref="F101:H101"/>
    <mergeCell ref="C63:D63"/>
    <mergeCell ref="C64:D64"/>
    <mergeCell ref="C72:I72"/>
    <mergeCell ref="C73:I75"/>
    <mergeCell ref="B79:I82"/>
    <mergeCell ref="C65:D65"/>
    <mergeCell ref="C66:D66"/>
    <mergeCell ref="F67:G68"/>
    <mergeCell ref="C84:D84"/>
    <mergeCell ref="F84:H84"/>
    <mergeCell ref="C85:D85"/>
    <mergeCell ref="F85:H85"/>
    <mergeCell ref="H67:H68"/>
    <mergeCell ref="F86:H86"/>
    <mergeCell ref="F87:H87"/>
    <mergeCell ref="F88:H88"/>
    <mergeCell ref="C92:D92"/>
    <mergeCell ref="C86:D86"/>
    <mergeCell ref="C87:D87"/>
    <mergeCell ref="C88:D88"/>
    <mergeCell ref="C89:D89"/>
  </mergeCells>
  <phoneticPr fontId="11"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6" max="11" man="1"/>
    <brk id="110"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7B54-C5E9-4734-B915-949E76D67199}">
  <dimension ref="A1:M141"/>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23.45312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428</v>
      </c>
      <c r="B1" s="943" t="s">
        <v>420</v>
      </c>
      <c r="C1" s="944"/>
      <c r="I1" s="21"/>
    </row>
    <row r="2" spans="1:13" x14ac:dyDescent="0.3">
      <c r="H2" s="926"/>
      <c r="I2" s="926"/>
    </row>
    <row r="3" spans="1:13" x14ac:dyDescent="0.3">
      <c r="B3" s="294"/>
      <c r="C3" s="294"/>
      <c r="H3" s="282"/>
      <c r="I3" s="282"/>
    </row>
    <row r="4" spans="1:13" x14ac:dyDescent="0.3">
      <c r="B4" s="294"/>
      <c r="C4" s="294"/>
      <c r="H4" s="282"/>
      <c r="I4" s="282"/>
    </row>
    <row r="5" spans="1:13" x14ac:dyDescent="0.25">
      <c r="B5" s="19" t="s">
        <v>628</v>
      </c>
      <c r="D5" s="309"/>
      <c r="E5" s="945" t="str">
        <f>IF('Form A'!D5=0,"",'Form A'!D5)</f>
        <v/>
      </c>
      <c r="F5" s="946"/>
      <c r="G5" s="946"/>
      <c r="H5" s="946"/>
      <c r="I5" s="946"/>
      <c r="J5" s="946"/>
      <c r="K5" s="946"/>
      <c r="L5" s="946"/>
      <c r="M5" s="947"/>
    </row>
    <row r="6" spans="1:13" x14ac:dyDescent="0.25">
      <c r="B6" s="19" t="s">
        <v>398</v>
      </c>
      <c r="D6" s="309"/>
      <c r="E6" s="945" t="str">
        <f>IF('Form A'!D6=0,"",'Form A'!D6)</f>
        <v/>
      </c>
      <c r="F6" s="946"/>
      <c r="G6" s="946"/>
      <c r="H6" s="946"/>
      <c r="I6" s="946"/>
      <c r="J6" s="946"/>
      <c r="K6" s="946"/>
      <c r="L6" s="946"/>
      <c r="M6" s="947"/>
    </row>
    <row r="7" spans="1:13" x14ac:dyDescent="0.25">
      <c r="B7" s="19" t="s">
        <v>273</v>
      </c>
      <c r="D7" s="309"/>
      <c r="E7" s="945" t="str">
        <f>IF('Form A'!D7=0,"",'Form A'!D7)</f>
        <v/>
      </c>
      <c r="F7" s="946"/>
      <c r="G7" s="946"/>
      <c r="H7" s="946"/>
      <c r="I7" s="946"/>
      <c r="J7" s="946"/>
      <c r="K7" s="946"/>
      <c r="L7" s="946"/>
      <c r="M7" s="947"/>
    </row>
    <row r="8" spans="1:13" x14ac:dyDescent="0.25">
      <c r="B8" s="102" t="s">
        <v>240</v>
      </c>
      <c r="D8" s="309"/>
      <c r="E8" s="948">
        <f>'Form A'!D8</f>
        <v>0</v>
      </c>
      <c r="F8" s="949"/>
      <c r="G8" s="949"/>
      <c r="H8" s="949"/>
      <c r="I8" s="949"/>
      <c r="J8" s="949"/>
      <c r="K8" s="949"/>
      <c r="L8" s="949"/>
      <c r="M8" s="950"/>
    </row>
    <row r="9" spans="1:13" x14ac:dyDescent="0.25">
      <c r="B9" s="19" t="s">
        <v>629</v>
      </c>
      <c r="E9" s="945" t="s">
        <v>469</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375</v>
      </c>
    </row>
    <row r="13" spans="1:13" x14ac:dyDescent="0.3">
      <c r="A13" s="30" t="s">
        <v>161</v>
      </c>
      <c r="B13" s="48" t="s">
        <v>34</v>
      </c>
      <c r="C13" s="48"/>
      <c r="I13" s="282" t="s">
        <v>385</v>
      </c>
    </row>
    <row r="14" spans="1:13" s="29" customFormat="1" ht="16.7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200"/>
      <c r="H15" s="201" t="s">
        <v>36</v>
      </c>
      <c r="I15" s="194">
        <f>G15*H15</f>
        <v>0</v>
      </c>
    </row>
    <row r="16" spans="1:13" ht="28" customHeight="1" x14ac:dyDescent="0.25">
      <c r="B16" s="888" t="s">
        <v>146</v>
      </c>
      <c r="C16" s="889"/>
      <c r="D16" s="889"/>
      <c r="E16" s="889"/>
      <c r="F16" s="982"/>
      <c r="G16" s="200"/>
      <c r="H16" s="182">
        <v>0.3</v>
      </c>
      <c r="I16" s="194">
        <f>G16*H16</f>
        <v>0</v>
      </c>
    </row>
    <row r="17" spans="1:9" ht="45.25" customHeight="1" x14ac:dyDescent="0.25">
      <c r="B17" s="888" t="s">
        <v>147</v>
      </c>
      <c r="C17" s="889"/>
      <c r="D17" s="889"/>
      <c r="E17" s="889"/>
      <c r="F17" s="982"/>
      <c r="G17" s="200"/>
      <c r="H17" s="182">
        <v>0.16</v>
      </c>
      <c r="I17" s="194">
        <f>G17*H17</f>
        <v>0</v>
      </c>
    </row>
    <row r="18" spans="1:9" ht="20.25" customHeight="1" x14ac:dyDescent="0.25">
      <c r="B18" s="888" t="s">
        <v>148</v>
      </c>
      <c r="C18" s="889"/>
      <c r="D18" s="889"/>
      <c r="E18" s="889"/>
      <c r="F18" s="982"/>
      <c r="G18" s="200"/>
      <c r="H18" s="182">
        <v>0.25</v>
      </c>
      <c r="I18" s="194">
        <f>G18*H18</f>
        <v>0</v>
      </c>
    </row>
    <row r="19" spans="1:9" ht="20.25" customHeight="1" x14ac:dyDescent="0.25">
      <c r="B19" s="891" t="s">
        <v>346</v>
      </c>
      <c r="C19" s="972"/>
      <c r="D19" s="972"/>
      <c r="E19" s="972"/>
      <c r="F19" s="973"/>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200"/>
      <c r="H23" s="182">
        <v>0.08</v>
      </c>
      <c r="I23" s="194">
        <f>G23*H23</f>
        <v>0</v>
      </c>
    </row>
    <row r="24" spans="1:9" ht="20.25" customHeight="1" x14ac:dyDescent="0.25">
      <c r="B24" s="888" t="s">
        <v>206</v>
      </c>
      <c r="C24" s="889"/>
      <c r="D24" s="889"/>
      <c r="E24" s="889"/>
      <c r="F24" s="982"/>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ht="16" x14ac:dyDescent="0.25">
      <c r="B28" s="965" t="s">
        <v>41</v>
      </c>
      <c r="C28" s="983"/>
      <c r="D28" s="983"/>
      <c r="E28" s="983"/>
      <c r="F28" s="966"/>
      <c r="G28" s="592" t="s">
        <v>405</v>
      </c>
      <c r="H28" s="592" t="s">
        <v>406</v>
      </c>
      <c r="I28" s="50" t="s">
        <v>42</v>
      </c>
    </row>
    <row r="29" spans="1:9" ht="20.25" customHeight="1" x14ac:dyDescent="0.25">
      <c r="B29" s="887" t="s">
        <v>408</v>
      </c>
      <c r="C29" s="879"/>
      <c r="D29" s="879"/>
      <c r="E29" s="879"/>
      <c r="F29" s="880"/>
      <c r="G29" s="200"/>
      <c r="H29" s="200"/>
      <c r="I29" s="194">
        <f>G29-H29</f>
        <v>0</v>
      </c>
    </row>
    <row r="30" spans="1:9" ht="20.25" customHeight="1" x14ac:dyDescent="0.25">
      <c r="B30" s="887" t="s">
        <v>43</v>
      </c>
      <c r="C30" s="879"/>
      <c r="D30" s="879"/>
      <c r="E30" s="879"/>
      <c r="F30" s="880"/>
      <c r="G30" s="200"/>
      <c r="H30" s="200"/>
      <c r="I30" s="194">
        <f>G30-H30</f>
        <v>0</v>
      </c>
    </row>
    <row r="31" spans="1:9" ht="20.25" customHeight="1" x14ac:dyDescent="0.25">
      <c r="B31" s="977" t="s">
        <v>44</v>
      </c>
      <c r="C31" s="978"/>
      <c r="D31" s="978"/>
      <c r="E31" s="978"/>
      <c r="F31" s="979"/>
      <c r="G31" s="200"/>
      <c r="H31" s="200"/>
      <c r="I31" s="194">
        <f>G31-H31</f>
        <v>0</v>
      </c>
    </row>
    <row r="32" spans="1:9" ht="20.25" customHeight="1" x14ac:dyDescent="0.25">
      <c r="B32" s="312"/>
      <c r="C32" s="312"/>
      <c r="D32" s="312"/>
      <c r="E32" s="312"/>
      <c r="F32" s="312"/>
      <c r="G32" s="969" t="s">
        <v>407</v>
      </c>
      <c r="H32" s="969"/>
      <c r="I32" s="200"/>
    </row>
    <row r="33" spans="1:11" x14ac:dyDescent="0.25">
      <c r="B33" s="102" t="s">
        <v>197</v>
      </c>
      <c r="C33" s="102"/>
      <c r="F33" s="102"/>
      <c r="G33" s="102"/>
      <c r="H33" s="102"/>
    </row>
    <row r="34" spans="1:11" ht="31.5" customHeight="1" x14ac:dyDescent="0.25">
      <c r="B34" s="102" t="s">
        <v>198</v>
      </c>
      <c r="C34" s="916" t="s">
        <v>260</v>
      </c>
      <c r="D34" s="916"/>
      <c r="E34" s="916"/>
      <c r="F34" s="916"/>
      <c r="G34" s="916"/>
      <c r="H34" s="916"/>
      <c r="I34" s="916"/>
    </row>
    <row r="35" spans="1:11" ht="31" customHeight="1" x14ac:dyDescent="0.25">
      <c r="B35" s="102" t="s">
        <v>199</v>
      </c>
      <c r="C35" s="916" t="s">
        <v>261</v>
      </c>
      <c r="D35" s="916"/>
      <c r="E35" s="916"/>
      <c r="F35" s="916"/>
      <c r="G35" s="916"/>
      <c r="H35" s="916"/>
      <c r="I35" s="916"/>
    </row>
    <row r="36" spans="1:11" ht="17.25" customHeight="1" x14ac:dyDescent="0.25">
      <c r="B36" s="19" t="s">
        <v>200</v>
      </c>
      <c r="C36" s="916" t="s">
        <v>459</v>
      </c>
      <c r="D36" s="916"/>
      <c r="E36" s="916"/>
      <c r="F36" s="916"/>
      <c r="G36" s="916"/>
      <c r="H36" s="916"/>
      <c r="I36" s="916"/>
    </row>
    <row r="37" spans="1:11" ht="18.75" customHeight="1" x14ac:dyDescent="0.25">
      <c r="C37" s="916"/>
      <c r="D37" s="916"/>
      <c r="E37" s="916"/>
      <c r="F37" s="916"/>
      <c r="G37" s="916"/>
      <c r="H37" s="916"/>
      <c r="I37" s="916"/>
    </row>
    <row r="38" spans="1:11" ht="36" customHeight="1" x14ac:dyDescent="0.25">
      <c r="B38" s="19" t="s">
        <v>201</v>
      </c>
      <c r="C38" s="832" t="s">
        <v>558</v>
      </c>
      <c r="D38" s="832"/>
      <c r="E38" s="832"/>
      <c r="F38" s="832"/>
      <c r="G38" s="832"/>
      <c r="H38" s="832"/>
      <c r="I38" s="832"/>
    </row>
    <row r="39" spans="1:11" ht="20.25" customHeight="1" x14ac:dyDescent="0.25"/>
    <row r="40" spans="1:11" x14ac:dyDescent="0.25">
      <c r="A40" s="30" t="s">
        <v>164</v>
      </c>
      <c r="B40" s="30" t="s">
        <v>61</v>
      </c>
      <c r="C40" s="30"/>
    </row>
    <row r="41" spans="1:11" x14ac:dyDescent="0.3">
      <c r="H41" s="964"/>
      <c r="I41" s="964"/>
      <c r="J41" s="310"/>
    </row>
    <row r="42" spans="1:11" ht="49" customHeight="1" x14ac:dyDescent="0.25">
      <c r="B42" s="213" t="s">
        <v>228</v>
      </c>
      <c r="C42" s="965" t="s">
        <v>62</v>
      </c>
      <c r="D42" s="966"/>
      <c r="E42" s="54" t="s">
        <v>63</v>
      </c>
      <c r="F42" s="54" t="s">
        <v>64</v>
      </c>
      <c r="G42" s="50" t="s">
        <v>65</v>
      </c>
      <c r="H42" s="50" t="s">
        <v>66</v>
      </c>
    </row>
    <row r="43" spans="1:11" ht="17.25" customHeight="1" x14ac:dyDescent="0.25">
      <c r="B43" s="34"/>
      <c r="C43" s="967" t="s">
        <v>211</v>
      </c>
      <c r="D43" s="968"/>
      <c r="E43" s="72" t="s">
        <v>215</v>
      </c>
      <c r="F43" s="45" t="s">
        <v>216</v>
      </c>
      <c r="G43" s="45" t="s">
        <v>217</v>
      </c>
      <c r="H43" s="45" t="s">
        <v>218</v>
      </c>
    </row>
    <row r="44" spans="1:11" ht="16.75" customHeight="1" x14ac:dyDescent="0.25">
      <c r="B44" s="214"/>
      <c r="C44" s="980"/>
      <c r="D44" s="981"/>
      <c r="E44" s="216"/>
      <c r="F44" s="216"/>
      <c r="G44" s="216"/>
      <c r="H44" s="216"/>
      <c r="J44" s="311"/>
      <c r="K44" s="311"/>
    </row>
    <row r="45" spans="1:11" ht="30" customHeight="1" x14ac:dyDescent="0.3">
      <c r="B45" s="445"/>
      <c r="C45" s="970"/>
      <c r="D45" s="971"/>
      <c r="E45" s="442"/>
      <c r="F45" s="442"/>
      <c r="G45" s="442"/>
      <c r="H45" s="442"/>
      <c r="J45" s="311"/>
      <c r="K45" s="311"/>
    </row>
    <row r="46" spans="1:11" ht="30" customHeight="1" x14ac:dyDescent="0.3">
      <c r="B46" s="445"/>
      <c r="C46" s="970"/>
      <c r="D46" s="971"/>
      <c r="E46" s="442"/>
      <c r="F46" s="442"/>
      <c r="G46" s="442"/>
      <c r="H46" s="442"/>
      <c r="J46" s="311"/>
      <c r="K46" s="311"/>
    </row>
    <row r="47" spans="1:11" ht="30" customHeight="1" x14ac:dyDescent="0.3">
      <c r="B47" s="445"/>
      <c r="C47" s="970"/>
      <c r="D47" s="971"/>
      <c r="E47" s="442"/>
      <c r="F47" s="442"/>
      <c r="G47" s="442"/>
      <c r="H47" s="442"/>
      <c r="J47" s="311"/>
      <c r="K47" s="311"/>
    </row>
    <row r="48" spans="1:11" ht="30" customHeight="1" x14ac:dyDescent="0.3">
      <c r="B48" s="445"/>
      <c r="C48" s="970"/>
      <c r="D48" s="971"/>
      <c r="E48" s="442"/>
      <c r="F48" s="442"/>
      <c r="G48" s="442"/>
      <c r="H48" s="442"/>
      <c r="J48" s="311"/>
      <c r="K48" s="311"/>
    </row>
    <row r="49" spans="2:11" ht="30" customHeight="1" x14ac:dyDescent="0.3">
      <c r="B49" s="445"/>
      <c r="C49" s="970"/>
      <c r="D49" s="971"/>
      <c r="E49" s="442"/>
      <c r="F49" s="442"/>
      <c r="G49" s="442"/>
      <c r="H49" s="442"/>
      <c r="J49" s="311"/>
      <c r="K49" s="311"/>
    </row>
    <row r="50" spans="2:11" ht="30" customHeight="1" x14ac:dyDescent="0.3">
      <c r="B50" s="445"/>
      <c r="C50" s="970"/>
      <c r="D50" s="971"/>
      <c r="E50" s="442"/>
      <c r="F50" s="442"/>
      <c r="G50" s="442"/>
      <c r="H50" s="442"/>
      <c r="J50" s="311"/>
      <c r="K50" s="311"/>
    </row>
    <row r="51" spans="2:11" ht="30" customHeight="1" x14ac:dyDescent="0.3">
      <c r="B51" s="445"/>
      <c r="C51" s="970"/>
      <c r="D51" s="971"/>
      <c r="E51" s="442"/>
      <c r="F51" s="442"/>
      <c r="G51" s="442"/>
      <c r="H51" s="442"/>
      <c r="J51" s="311"/>
      <c r="K51" s="311"/>
    </row>
    <row r="52" spans="2:11" ht="30" customHeight="1" x14ac:dyDescent="0.3">
      <c r="B52" s="445"/>
      <c r="C52" s="970"/>
      <c r="D52" s="971"/>
      <c r="E52" s="442"/>
      <c r="F52" s="442"/>
      <c r="G52" s="442"/>
      <c r="H52" s="442"/>
      <c r="J52" s="311"/>
      <c r="K52" s="311"/>
    </row>
    <row r="53" spans="2:11" ht="30" customHeight="1" x14ac:dyDescent="0.3">
      <c r="B53" s="445"/>
      <c r="C53" s="970"/>
      <c r="D53" s="971"/>
      <c r="E53" s="442"/>
      <c r="F53" s="442"/>
      <c r="G53" s="442"/>
      <c r="H53" s="442"/>
      <c r="J53" s="311"/>
      <c r="K53" s="311"/>
    </row>
    <row r="54" spans="2:11" ht="30" customHeight="1" x14ac:dyDescent="0.3">
      <c r="B54" s="445"/>
      <c r="C54" s="970"/>
      <c r="D54" s="971"/>
      <c r="E54" s="442"/>
      <c r="F54" s="442"/>
      <c r="G54" s="442"/>
      <c r="H54" s="442"/>
      <c r="J54" s="311"/>
      <c r="K54" s="311"/>
    </row>
    <row r="55" spans="2:11" ht="30" customHeight="1" x14ac:dyDescent="0.3">
      <c r="B55" s="445"/>
      <c r="C55" s="970"/>
      <c r="D55" s="971"/>
      <c r="E55" s="442"/>
      <c r="F55" s="442"/>
      <c r="G55" s="442"/>
      <c r="H55" s="442"/>
      <c r="J55" s="311"/>
      <c r="K55" s="311"/>
    </row>
    <row r="56" spans="2:11" ht="30" customHeight="1" x14ac:dyDescent="0.3">
      <c r="B56" s="445"/>
      <c r="C56" s="970"/>
      <c r="D56" s="971"/>
      <c r="E56" s="442"/>
      <c r="F56" s="442"/>
      <c r="G56" s="442"/>
      <c r="H56" s="442"/>
      <c r="J56" s="311"/>
      <c r="K56" s="311"/>
    </row>
    <row r="57" spans="2:11" ht="30" customHeight="1" x14ac:dyDescent="0.3">
      <c r="B57" s="445"/>
      <c r="C57" s="970"/>
      <c r="D57" s="971"/>
      <c r="E57" s="442"/>
      <c r="F57" s="442"/>
      <c r="G57" s="442"/>
      <c r="H57" s="442"/>
    </row>
    <row r="58" spans="2:11" ht="30" customHeight="1" x14ac:dyDescent="0.3">
      <c r="B58" s="445"/>
      <c r="C58" s="970"/>
      <c r="D58" s="971"/>
      <c r="E58" s="442"/>
      <c r="F58" s="442"/>
      <c r="G58" s="442"/>
      <c r="H58" s="442"/>
    </row>
    <row r="59" spans="2:11" ht="30" customHeight="1" x14ac:dyDescent="0.3">
      <c r="B59" s="445"/>
      <c r="C59" s="970"/>
      <c r="D59" s="971"/>
      <c r="E59" s="442"/>
      <c r="F59" s="442"/>
      <c r="G59" s="442"/>
      <c r="H59" s="442"/>
    </row>
    <row r="60" spans="2:11" ht="30" customHeight="1" x14ac:dyDescent="0.3">
      <c r="B60" s="445"/>
      <c r="C60" s="970"/>
      <c r="D60" s="971"/>
      <c r="E60" s="442"/>
      <c r="F60" s="442"/>
      <c r="G60" s="442"/>
      <c r="H60" s="442"/>
    </row>
    <row r="61" spans="2:11" ht="30" customHeight="1" x14ac:dyDescent="0.3">
      <c r="B61" s="445"/>
      <c r="C61" s="970"/>
      <c r="D61" s="971"/>
      <c r="E61" s="442"/>
      <c r="F61" s="442"/>
      <c r="G61" s="442"/>
      <c r="H61" s="442"/>
    </row>
    <row r="62" spans="2:11" ht="30" customHeight="1" x14ac:dyDescent="0.3">
      <c r="B62" s="445"/>
      <c r="C62" s="970"/>
      <c r="D62" s="971"/>
      <c r="E62" s="442"/>
      <c r="F62" s="442"/>
      <c r="G62" s="442"/>
      <c r="H62" s="442"/>
    </row>
    <row r="63" spans="2:11" ht="30" customHeight="1" x14ac:dyDescent="0.3">
      <c r="B63" s="445"/>
      <c r="C63" s="970"/>
      <c r="D63" s="971"/>
      <c r="E63" s="442"/>
      <c r="F63" s="442"/>
      <c r="G63" s="442"/>
      <c r="H63" s="442"/>
    </row>
    <row r="64" spans="2:11" ht="30" customHeight="1" x14ac:dyDescent="0.3">
      <c r="B64" s="445"/>
      <c r="C64" s="970"/>
      <c r="D64" s="971"/>
      <c r="E64" s="442"/>
      <c r="F64" s="442"/>
      <c r="G64" s="442"/>
      <c r="H64" s="442"/>
    </row>
    <row r="65" spans="1:9" x14ac:dyDescent="0.25">
      <c r="B65" s="214"/>
      <c r="C65" s="980"/>
      <c r="D65" s="981"/>
      <c r="E65" s="216"/>
      <c r="F65" s="216"/>
      <c r="G65" s="216"/>
      <c r="H65" s="216"/>
    </row>
    <row r="66" spans="1:9" x14ac:dyDescent="0.25">
      <c r="B66" s="34"/>
      <c r="C66" s="887" t="s">
        <v>67</v>
      </c>
      <c r="D66" s="880"/>
      <c r="E66" s="213"/>
      <c r="F66" s="430"/>
      <c r="G66" s="217">
        <f>SUM(G44:G65)</f>
        <v>0</v>
      </c>
      <c r="H66" s="217">
        <f>SUM(H44:H65)</f>
        <v>0</v>
      </c>
    </row>
    <row r="67" spans="1:9" ht="15" customHeight="1" x14ac:dyDescent="0.25">
      <c r="F67" s="984" t="s">
        <v>68</v>
      </c>
      <c r="G67" s="985"/>
      <c r="H67" s="990">
        <f>MAX(ABS(G66),ABS(H66))</f>
        <v>0</v>
      </c>
    </row>
    <row r="68" spans="1:9" ht="9.75" customHeight="1" x14ac:dyDescent="0.25">
      <c r="F68" s="940"/>
      <c r="G68" s="986"/>
      <c r="H68" s="991"/>
    </row>
    <row r="69" spans="1:9" x14ac:dyDescent="0.25">
      <c r="F69" s="280" t="s">
        <v>69</v>
      </c>
      <c r="G69" s="285"/>
      <c r="H69" s="313">
        <v>0.08</v>
      </c>
    </row>
    <row r="70" spans="1:9" ht="13.5" thickBot="1" x14ac:dyDescent="0.3">
      <c r="B70" s="30"/>
      <c r="C70" s="30"/>
      <c r="F70" s="280" t="s">
        <v>26</v>
      </c>
      <c r="G70" s="285"/>
      <c r="H70" s="314">
        <f>H69*H67</f>
        <v>0</v>
      </c>
    </row>
    <row r="71" spans="1:9" ht="13.5" thickTop="1" x14ac:dyDescent="0.25">
      <c r="B71" s="19" t="s">
        <v>197</v>
      </c>
    </row>
    <row r="72" spans="1:9" ht="15" customHeight="1" x14ac:dyDescent="0.25">
      <c r="B72" s="19" t="s">
        <v>198</v>
      </c>
      <c r="C72" s="916" t="s">
        <v>386</v>
      </c>
      <c r="D72" s="916"/>
      <c r="E72" s="916"/>
      <c r="F72" s="916"/>
      <c r="G72" s="916"/>
      <c r="H72" s="916"/>
      <c r="I72" s="916"/>
    </row>
    <row r="73" spans="1:9" ht="15" customHeight="1" x14ac:dyDescent="0.25">
      <c r="B73" s="19" t="s">
        <v>199</v>
      </c>
      <c r="C73" s="915" t="s">
        <v>387</v>
      </c>
      <c r="D73" s="915"/>
      <c r="E73" s="915"/>
      <c r="F73" s="915"/>
      <c r="G73" s="915"/>
      <c r="H73" s="915"/>
      <c r="I73" s="915"/>
    </row>
    <row r="74" spans="1:9" x14ac:dyDescent="0.25">
      <c r="B74" s="30"/>
      <c r="C74" s="915"/>
      <c r="D74" s="915"/>
      <c r="E74" s="915"/>
      <c r="F74" s="915"/>
      <c r="G74" s="915"/>
      <c r="H74" s="915"/>
      <c r="I74" s="915"/>
    </row>
    <row r="75" spans="1:9" x14ac:dyDescent="0.25">
      <c r="B75" s="30"/>
      <c r="C75" s="915"/>
      <c r="D75" s="915"/>
      <c r="E75" s="915"/>
      <c r="F75" s="915"/>
      <c r="G75" s="915"/>
      <c r="H75" s="915"/>
      <c r="I75" s="915"/>
    </row>
    <row r="78" spans="1:9" x14ac:dyDescent="0.25">
      <c r="A78" s="30" t="s">
        <v>175</v>
      </c>
      <c r="B78" s="30" t="s">
        <v>70</v>
      </c>
      <c r="C78" s="30"/>
    </row>
    <row r="79" spans="1:9" ht="15" customHeight="1" x14ac:dyDescent="0.25">
      <c r="B79" s="822" t="s">
        <v>350</v>
      </c>
      <c r="C79" s="822"/>
      <c r="D79" s="822"/>
      <c r="E79" s="822"/>
      <c r="F79" s="822"/>
      <c r="G79" s="822"/>
      <c r="H79" s="822"/>
      <c r="I79" s="822"/>
    </row>
    <row r="80" spans="1:9" x14ac:dyDescent="0.25">
      <c r="B80" s="822"/>
      <c r="C80" s="822"/>
      <c r="D80" s="822"/>
      <c r="E80" s="822"/>
      <c r="F80" s="822"/>
      <c r="G80" s="822"/>
      <c r="H80" s="822"/>
      <c r="I80" s="822"/>
    </row>
    <row r="81" spans="2:9" x14ac:dyDescent="0.25">
      <c r="B81" s="822"/>
      <c r="C81" s="822"/>
      <c r="D81" s="822"/>
      <c r="E81" s="822"/>
      <c r="F81" s="822"/>
      <c r="G81" s="822"/>
      <c r="H81" s="822"/>
      <c r="I81" s="822"/>
    </row>
    <row r="82" spans="2:9" ht="9.75" customHeight="1" x14ac:dyDescent="0.25">
      <c r="B82" s="822"/>
      <c r="C82" s="822"/>
      <c r="D82" s="822"/>
      <c r="E82" s="822"/>
      <c r="F82" s="822"/>
      <c r="G82" s="822"/>
      <c r="H82" s="822"/>
      <c r="I82" s="822"/>
    </row>
    <row r="83" spans="2:9" x14ac:dyDescent="0.25">
      <c r="B83" s="276"/>
      <c r="C83" s="276"/>
      <c r="D83" s="276"/>
      <c r="E83" s="276"/>
      <c r="F83" s="276"/>
      <c r="G83" s="276"/>
      <c r="H83" s="276"/>
      <c r="I83" s="276"/>
    </row>
    <row r="84" spans="2:9" ht="49.5" customHeight="1" x14ac:dyDescent="0.25">
      <c r="B84" s="213" t="s">
        <v>228</v>
      </c>
      <c r="C84" s="927" t="s">
        <v>73</v>
      </c>
      <c r="D84" s="896"/>
      <c r="E84" s="44" t="s">
        <v>74</v>
      </c>
      <c r="F84" s="955" t="s">
        <v>71</v>
      </c>
      <c r="G84" s="955"/>
      <c r="H84" s="955"/>
      <c r="I84" s="50" t="s">
        <v>72</v>
      </c>
    </row>
    <row r="85" spans="2:9" ht="38.25" customHeight="1" x14ac:dyDescent="0.25">
      <c r="B85" s="215"/>
      <c r="C85" s="923"/>
      <c r="D85" s="961"/>
      <c r="E85" s="218"/>
      <c r="F85" s="956"/>
      <c r="G85" s="962"/>
      <c r="H85" s="963"/>
      <c r="I85" s="224"/>
    </row>
    <row r="86" spans="2:9" ht="59.15" customHeight="1" x14ac:dyDescent="0.25">
      <c r="B86" s="215"/>
      <c r="C86" s="923"/>
      <c r="D86" s="925"/>
      <c r="E86" s="218"/>
      <c r="F86" s="956"/>
      <c r="G86" s="957"/>
      <c r="H86" s="958"/>
      <c r="I86" s="424"/>
    </row>
    <row r="87" spans="2:9" ht="59.15" customHeight="1" x14ac:dyDescent="0.25">
      <c r="B87" s="215"/>
      <c r="C87" s="923"/>
      <c r="D87" s="925"/>
      <c r="E87" s="218"/>
      <c r="F87" s="956"/>
      <c r="G87" s="957"/>
      <c r="H87" s="958"/>
      <c r="I87" s="424"/>
    </row>
    <row r="88" spans="2:9" ht="59.15" customHeight="1" x14ac:dyDescent="0.25">
      <c r="B88" s="215"/>
      <c r="C88" s="923"/>
      <c r="D88" s="925"/>
      <c r="E88" s="218"/>
      <c r="F88" s="956"/>
      <c r="G88" s="957"/>
      <c r="H88" s="958"/>
      <c r="I88" s="424"/>
    </row>
    <row r="89" spans="2:9" ht="59.15" customHeight="1" x14ac:dyDescent="0.25">
      <c r="B89" s="215"/>
      <c r="C89" s="923"/>
      <c r="D89" s="925"/>
      <c r="E89" s="218"/>
      <c r="F89" s="956"/>
      <c r="G89" s="957"/>
      <c r="H89" s="958"/>
      <c r="I89" s="424"/>
    </row>
    <row r="90" spans="2:9" ht="59.15" customHeight="1" x14ac:dyDescent="0.25">
      <c r="B90" s="215"/>
      <c r="C90" s="923"/>
      <c r="D90" s="925"/>
      <c r="E90" s="218"/>
      <c r="F90" s="956"/>
      <c r="G90" s="957"/>
      <c r="H90" s="958"/>
      <c r="I90" s="424"/>
    </row>
    <row r="91" spans="2:9" ht="59.15" customHeight="1" x14ac:dyDescent="0.25">
      <c r="B91" s="215"/>
      <c r="C91" s="923"/>
      <c r="D91" s="925"/>
      <c r="E91" s="218"/>
      <c r="F91" s="956"/>
      <c r="G91" s="957"/>
      <c r="H91" s="958"/>
      <c r="I91" s="424"/>
    </row>
    <row r="92" spans="2:9" ht="59.15" customHeight="1" x14ac:dyDescent="0.25">
      <c r="B92" s="215"/>
      <c r="C92" s="923"/>
      <c r="D92" s="925"/>
      <c r="E92" s="218"/>
      <c r="F92" s="956"/>
      <c r="G92" s="957"/>
      <c r="H92" s="958"/>
      <c r="I92" s="424"/>
    </row>
    <row r="93" spans="2:9" ht="59.15" customHeight="1" x14ac:dyDescent="0.25">
      <c r="B93" s="215"/>
      <c r="C93" s="923"/>
      <c r="D93" s="925"/>
      <c r="E93" s="218"/>
      <c r="F93" s="956"/>
      <c r="G93" s="957"/>
      <c r="H93" s="958"/>
      <c r="I93" s="424"/>
    </row>
    <row r="94" spans="2:9" ht="59.15" customHeight="1" x14ac:dyDescent="0.25">
      <c r="B94" s="215"/>
      <c r="C94" s="923"/>
      <c r="D94" s="925"/>
      <c r="E94" s="218"/>
      <c r="F94" s="956"/>
      <c r="G94" s="957"/>
      <c r="H94" s="958"/>
      <c r="I94" s="424"/>
    </row>
    <row r="95" spans="2:9" ht="59.15" customHeight="1" x14ac:dyDescent="0.25">
      <c r="B95" s="215"/>
      <c r="C95" s="923"/>
      <c r="D95" s="925"/>
      <c r="E95" s="218"/>
      <c r="F95" s="956"/>
      <c r="G95" s="957"/>
      <c r="H95" s="958"/>
      <c r="I95" s="424"/>
    </row>
    <row r="96" spans="2:9" ht="59.15" customHeight="1" x14ac:dyDescent="0.25">
      <c r="B96" s="215"/>
      <c r="C96" s="923"/>
      <c r="D96" s="925"/>
      <c r="E96" s="218"/>
      <c r="F96" s="956"/>
      <c r="G96" s="957"/>
      <c r="H96" s="958"/>
      <c r="I96" s="424"/>
    </row>
    <row r="97" spans="1:9" ht="59.15" customHeight="1" x14ac:dyDescent="0.25">
      <c r="B97" s="215"/>
      <c r="C97" s="923"/>
      <c r="D97" s="925"/>
      <c r="E97" s="218"/>
      <c r="F97" s="956"/>
      <c r="G97" s="957"/>
      <c r="H97" s="958"/>
      <c r="I97" s="424"/>
    </row>
    <row r="98" spans="1:9" ht="59.15" customHeight="1" x14ac:dyDescent="0.25">
      <c r="B98" s="215"/>
      <c r="C98" s="923"/>
      <c r="D98" s="925"/>
      <c r="E98" s="218"/>
      <c r="F98" s="956"/>
      <c r="G98" s="957"/>
      <c r="H98" s="958"/>
      <c r="I98" s="424"/>
    </row>
    <row r="99" spans="1:9" ht="59.15" customHeight="1" x14ac:dyDescent="0.25">
      <c r="B99" s="215"/>
      <c r="C99" s="923"/>
      <c r="D99" s="925"/>
      <c r="E99" s="218"/>
      <c r="F99" s="956"/>
      <c r="G99" s="957"/>
      <c r="H99" s="958"/>
      <c r="I99" s="424"/>
    </row>
    <row r="100" spans="1:9" ht="59.15" customHeight="1" x14ac:dyDescent="0.25">
      <c r="B100" s="215"/>
      <c r="C100" s="923"/>
      <c r="D100" s="925"/>
      <c r="E100" s="218"/>
      <c r="F100" s="956"/>
      <c r="G100" s="957"/>
      <c r="H100" s="958"/>
      <c r="I100" s="424"/>
    </row>
    <row r="101" spans="1:9" ht="59.15" customHeight="1" x14ac:dyDescent="0.25">
      <c r="B101" s="215"/>
      <c r="C101" s="923"/>
      <c r="D101" s="925"/>
      <c r="E101" s="218"/>
      <c r="F101" s="956"/>
      <c r="G101" s="957"/>
      <c r="H101" s="958"/>
      <c r="I101" s="424"/>
    </row>
    <row r="102" spans="1:9" ht="59.15" customHeight="1" x14ac:dyDescent="0.25">
      <c r="B102" s="215"/>
      <c r="C102" s="923"/>
      <c r="D102" s="925"/>
      <c r="E102" s="218"/>
      <c r="F102" s="956"/>
      <c r="G102" s="957"/>
      <c r="H102" s="958"/>
      <c r="I102" s="424"/>
    </row>
    <row r="103" spans="1:9" ht="59.15" customHeight="1" x14ac:dyDescent="0.25">
      <c r="B103" s="215"/>
      <c r="C103" s="923"/>
      <c r="D103" s="925"/>
      <c r="E103" s="218"/>
      <c r="F103" s="956"/>
      <c r="G103" s="957"/>
      <c r="H103" s="958"/>
      <c r="I103" s="424"/>
    </row>
    <row r="104" spans="1:9" ht="59.15" customHeight="1" x14ac:dyDescent="0.25">
      <c r="B104" s="215"/>
      <c r="C104" s="923"/>
      <c r="D104" s="925"/>
      <c r="E104" s="218"/>
      <c r="F104" s="956"/>
      <c r="G104" s="957"/>
      <c r="H104" s="958"/>
      <c r="I104" s="424"/>
    </row>
    <row r="105" spans="1:9" ht="59.15" customHeight="1" x14ac:dyDescent="0.25">
      <c r="B105" s="215"/>
      <c r="C105" s="923"/>
      <c r="D105" s="925"/>
      <c r="E105" s="218"/>
      <c r="F105" s="956"/>
      <c r="G105" s="957"/>
      <c r="H105" s="958"/>
      <c r="I105" s="424"/>
    </row>
    <row r="106" spans="1:9" ht="38.25" customHeight="1" x14ac:dyDescent="0.25">
      <c r="B106" s="215"/>
      <c r="C106" s="923"/>
      <c r="D106" s="961"/>
      <c r="E106" s="218"/>
      <c r="F106" s="956"/>
      <c r="G106" s="962"/>
      <c r="H106" s="963"/>
      <c r="I106" s="224"/>
    </row>
    <row r="107" spans="1:9" ht="13.5" thickBot="1" x14ac:dyDescent="0.3">
      <c r="E107" s="414">
        <f>SUM(E85:E106)</f>
        <v>0</v>
      </c>
      <c r="G107" s="301"/>
      <c r="H107" s="301"/>
      <c r="I107" s="425">
        <f>SUM(I85:I106)</f>
        <v>0</v>
      </c>
    </row>
    <row r="108" spans="1:9" ht="13.5" thickTop="1" x14ac:dyDescent="0.3">
      <c r="H108" s="926"/>
      <c r="I108" s="926"/>
    </row>
    <row r="109" spans="1:9" ht="39.75" customHeight="1" x14ac:dyDescent="0.25">
      <c r="B109" s="19" t="s">
        <v>60</v>
      </c>
      <c r="C109" s="832" t="s">
        <v>559</v>
      </c>
      <c r="D109" s="832"/>
      <c r="E109" s="832"/>
      <c r="F109" s="832"/>
      <c r="G109" s="832"/>
      <c r="H109" s="832"/>
      <c r="I109" s="832"/>
    </row>
    <row r="112" spans="1:9" x14ac:dyDescent="0.25">
      <c r="A112" s="30" t="s">
        <v>176</v>
      </c>
      <c r="B112" s="30" t="s">
        <v>348</v>
      </c>
      <c r="C112" s="30"/>
    </row>
    <row r="113" spans="2:12" x14ac:dyDescent="0.25">
      <c r="B113" s="276"/>
      <c r="C113" s="276"/>
      <c r="D113" s="276"/>
      <c r="E113" s="276"/>
      <c r="F113" s="276"/>
      <c r="G113" s="276"/>
      <c r="H113" s="276"/>
      <c r="I113" s="276"/>
    </row>
    <row r="114" spans="2:12" ht="48" customHeight="1" x14ac:dyDescent="0.25">
      <c r="B114" s="213" t="s">
        <v>228</v>
      </c>
      <c r="C114" s="927" t="s">
        <v>95</v>
      </c>
      <c r="D114" s="896"/>
      <c r="E114" s="955" t="s">
        <v>351</v>
      </c>
      <c r="F114" s="955"/>
      <c r="G114" s="955"/>
      <c r="H114" s="44" t="s">
        <v>96</v>
      </c>
      <c r="I114" s="54" t="s">
        <v>99</v>
      </c>
      <c r="J114" s="54" t="s">
        <v>100</v>
      </c>
      <c r="K114" s="50" t="s">
        <v>101</v>
      </c>
      <c r="L114" s="50" t="s">
        <v>102</v>
      </c>
    </row>
    <row r="115" spans="2:12" ht="59.15" customHeight="1" x14ac:dyDescent="0.25">
      <c r="B115" s="215"/>
      <c r="C115" s="923"/>
      <c r="D115" s="987"/>
      <c r="E115" s="956"/>
      <c r="F115" s="988"/>
      <c r="G115" s="989"/>
      <c r="H115" s="218"/>
      <c r="I115" s="449"/>
      <c r="J115" s="449"/>
      <c r="K115" s="448"/>
      <c r="L115" s="468">
        <f>MAX((I115-J115),0)*K115</f>
        <v>0</v>
      </c>
    </row>
    <row r="116" spans="2:12" ht="59.15" customHeight="1" x14ac:dyDescent="0.25">
      <c r="B116" s="215"/>
      <c r="C116" s="923"/>
      <c r="D116" s="989"/>
      <c r="E116" s="956"/>
      <c r="F116" s="988"/>
      <c r="G116" s="989"/>
      <c r="H116" s="218"/>
      <c r="I116" s="525"/>
      <c r="J116" s="525"/>
      <c r="K116" s="526"/>
      <c r="L116" s="468">
        <f t="shared" ref="L116:L136" si="0">MAX((I116-J116),0)*K116</f>
        <v>0</v>
      </c>
    </row>
    <row r="117" spans="2:12" ht="59.15" customHeight="1" x14ac:dyDescent="0.25">
      <c r="B117" s="215"/>
      <c r="C117" s="923"/>
      <c r="D117" s="989"/>
      <c r="E117" s="956"/>
      <c r="F117" s="988"/>
      <c r="G117" s="989"/>
      <c r="H117" s="218"/>
      <c r="I117" s="525"/>
      <c r="J117" s="525"/>
      <c r="K117" s="526"/>
      <c r="L117" s="468">
        <f t="shared" si="0"/>
        <v>0</v>
      </c>
    </row>
    <row r="118" spans="2:12" ht="59.15" customHeight="1" x14ac:dyDescent="0.25">
      <c r="B118" s="215"/>
      <c r="C118" s="923"/>
      <c r="D118" s="989"/>
      <c r="E118" s="956"/>
      <c r="F118" s="988"/>
      <c r="G118" s="989"/>
      <c r="H118" s="218"/>
      <c r="I118" s="525"/>
      <c r="J118" s="525"/>
      <c r="K118" s="526"/>
      <c r="L118" s="468">
        <f t="shared" si="0"/>
        <v>0</v>
      </c>
    </row>
    <row r="119" spans="2:12" ht="59.15" customHeight="1" x14ac:dyDescent="0.25">
      <c r="B119" s="215"/>
      <c r="C119" s="923"/>
      <c r="D119" s="989"/>
      <c r="E119" s="956"/>
      <c r="F119" s="988"/>
      <c r="G119" s="989"/>
      <c r="H119" s="218"/>
      <c r="I119" s="525"/>
      <c r="J119" s="525"/>
      <c r="K119" s="526"/>
      <c r="L119" s="468">
        <f t="shared" si="0"/>
        <v>0</v>
      </c>
    </row>
    <row r="120" spans="2:12" ht="59.15" customHeight="1" x14ac:dyDescent="0.25">
      <c r="B120" s="215"/>
      <c r="C120" s="923"/>
      <c r="D120" s="989"/>
      <c r="E120" s="956"/>
      <c r="F120" s="988"/>
      <c r="G120" s="989"/>
      <c r="H120" s="218"/>
      <c r="I120" s="525"/>
      <c r="J120" s="525"/>
      <c r="K120" s="526"/>
      <c r="L120" s="468">
        <f t="shared" si="0"/>
        <v>0</v>
      </c>
    </row>
    <row r="121" spans="2:12" ht="59.15" customHeight="1" x14ac:dyDescent="0.25">
      <c r="B121" s="215"/>
      <c r="C121" s="923"/>
      <c r="D121" s="987"/>
      <c r="E121" s="956"/>
      <c r="F121" s="988"/>
      <c r="G121" s="989"/>
      <c r="H121" s="218"/>
      <c r="I121" s="525"/>
      <c r="J121" s="525"/>
      <c r="K121" s="526"/>
      <c r="L121" s="468">
        <f t="shared" si="0"/>
        <v>0</v>
      </c>
    </row>
    <row r="122" spans="2:12" ht="59.15" customHeight="1" x14ac:dyDescent="0.25">
      <c r="B122" s="215"/>
      <c r="C122" s="923"/>
      <c r="D122" s="989"/>
      <c r="E122" s="956"/>
      <c r="F122" s="988"/>
      <c r="G122" s="989"/>
      <c r="H122" s="218"/>
      <c r="I122" s="525"/>
      <c r="J122" s="525"/>
      <c r="K122" s="526"/>
      <c r="L122" s="468">
        <f t="shared" si="0"/>
        <v>0</v>
      </c>
    </row>
    <row r="123" spans="2:12" ht="59.15" customHeight="1" x14ac:dyDescent="0.25">
      <c r="B123" s="215"/>
      <c r="C123" s="923"/>
      <c r="D123" s="989"/>
      <c r="E123" s="956"/>
      <c r="F123" s="988"/>
      <c r="G123" s="989"/>
      <c r="H123" s="218"/>
      <c r="I123" s="525"/>
      <c r="J123" s="525"/>
      <c r="K123" s="526"/>
      <c r="L123" s="468">
        <f t="shared" si="0"/>
        <v>0</v>
      </c>
    </row>
    <row r="124" spans="2:12" ht="59.15" customHeight="1" x14ac:dyDescent="0.25">
      <c r="B124" s="215"/>
      <c r="C124" s="923"/>
      <c r="D124" s="989"/>
      <c r="E124" s="956"/>
      <c r="F124" s="988"/>
      <c r="G124" s="989"/>
      <c r="H124" s="218"/>
      <c r="I124" s="525"/>
      <c r="J124" s="525"/>
      <c r="K124" s="526"/>
      <c r="L124" s="468">
        <f t="shared" si="0"/>
        <v>0</v>
      </c>
    </row>
    <row r="125" spans="2:12" ht="59.15" customHeight="1" x14ac:dyDescent="0.25">
      <c r="B125" s="215"/>
      <c r="C125" s="923"/>
      <c r="D125" s="989"/>
      <c r="E125" s="956"/>
      <c r="F125" s="988"/>
      <c r="G125" s="989"/>
      <c r="H125" s="218"/>
      <c r="I125" s="525"/>
      <c r="J125" s="525"/>
      <c r="K125" s="526"/>
      <c r="L125" s="468">
        <f t="shared" si="0"/>
        <v>0</v>
      </c>
    </row>
    <row r="126" spans="2:12" ht="59.15" customHeight="1" x14ac:dyDescent="0.25">
      <c r="B126" s="215"/>
      <c r="C126" s="923"/>
      <c r="D126" s="989"/>
      <c r="E126" s="956"/>
      <c r="F126" s="988"/>
      <c r="G126" s="989"/>
      <c r="H126" s="218"/>
      <c r="I126" s="525"/>
      <c r="J126" s="525"/>
      <c r="K126" s="526"/>
      <c r="L126" s="468">
        <f t="shared" si="0"/>
        <v>0</v>
      </c>
    </row>
    <row r="127" spans="2:12" ht="59.15" customHeight="1" x14ac:dyDescent="0.25">
      <c r="B127" s="215"/>
      <c r="C127" s="923"/>
      <c r="D127" s="989"/>
      <c r="E127" s="956"/>
      <c r="F127" s="988"/>
      <c r="G127" s="989"/>
      <c r="H127" s="218"/>
      <c r="I127" s="525"/>
      <c r="J127" s="525"/>
      <c r="K127" s="526"/>
      <c r="L127" s="468">
        <f t="shared" si="0"/>
        <v>0</v>
      </c>
    </row>
    <row r="128" spans="2:12" ht="59.15" customHeight="1" x14ac:dyDescent="0.25">
      <c r="B128" s="215"/>
      <c r="C128" s="923"/>
      <c r="D128" s="989"/>
      <c r="E128" s="956"/>
      <c r="F128" s="988"/>
      <c r="G128" s="989"/>
      <c r="H128" s="218"/>
      <c r="I128" s="525"/>
      <c r="J128" s="525"/>
      <c r="K128" s="526"/>
      <c r="L128" s="468">
        <f t="shared" si="0"/>
        <v>0</v>
      </c>
    </row>
    <row r="129" spans="2:12" ht="59.15" customHeight="1" x14ac:dyDescent="0.25">
      <c r="B129" s="215"/>
      <c r="C129" s="923"/>
      <c r="D129" s="989"/>
      <c r="E129" s="956"/>
      <c r="F129" s="988"/>
      <c r="G129" s="989"/>
      <c r="H129" s="218"/>
      <c r="I129" s="525"/>
      <c r="J129" s="525"/>
      <c r="K129" s="526"/>
      <c r="L129" s="468">
        <f t="shared" si="0"/>
        <v>0</v>
      </c>
    </row>
    <row r="130" spans="2:12" ht="59.15" customHeight="1" x14ac:dyDescent="0.25">
      <c r="B130" s="215"/>
      <c r="C130" s="923"/>
      <c r="D130" s="989"/>
      <c r="E130" s="956"/>
      <c r="F130" s="988"/>
      <c r="G130" s="989"/>
      <c r="H130" s="218"/>
      <c r="I130" s="525"/>
      <c r="J130" s="525"/>
      <c r="K130" s="526"/>
      <c r="L130" s="468">
        <f t="shared" si="0"/>
        <v>0</v>
      </c>
    </row>
    <row r="131" spans="2:12" ht="59.15" customHeight="1" x14ac:dyDescent="0.25">
      <c r="B131" s="215"/>
      <c r="C131" s="923"/>
      <c r="D131" s="989"/>
      <c r="E131" s="956"/>
      <c r="F131" s="988"/>
      <c r="G131" s="989"/>
      <c r="H131" s="218"/>
      <c r="I131" s="525"/>
      <c r="J131" s="525"/>
      <c r="K131" s="526"/>
      <c r="L131" s="468">
        <f t="shared" si="0"/>
        <v>0</v>
      </c>
    </row>
    <row r="132" spans="2:12" ht="59.15" customHeight="1" x14ac:dyDescent="0.25">
      <c r="B132" s="215"/>
      <c r="C132" s="923"/>
      <c r="D132" s="989"/>
      <c r="E132" s="956"/>
      <c r="F132" s="988"/>
      <c r="G132" s="989"/>
      <c r="H132" s="218"/>
      <c r="I132" s="525"/>
      <c r="J132" s="525"/>
      <c r="K132" s="526"/>
      <c r="L132" s="468">
        <f t="shared" si="0"/>
        <v>0</v>
      </c>
    </row>
    <row r="133" spans="2:12" ht="59.15" customHeight="1" x14ac:dyDescent="0.25">
      <c r="B133" s="215"/>
      <c r="C133" s="923"/>
      <c r="D133" s="989"/>
      <c r="E133" s="956"/>
      <c r="F133" s="988"/>
      <c r="G133" s="989"/>
      <c r="H133" s="218"/>
      <c r="I133" s="525"/>
      <c r="J133" s="525"/>
      <c r="K133" s="526"/>
      <c r="L133" s="468">
        <f t="shared" si="0"/>
        <v>0</v>
      </c>
    </row>
    <row r="134" spans="2:12" ht="59.15" customHeight="1" x14ac:dyDescent="0.25">
      <c r="B134" s="215"/>
      <c r="C134" s="923"/>
      <c r="D134" s="989"/>
      <c r="E134" s="956"/>
      <c r="F134" s="988"/>
      <c r="G134" s="989"/>
      <c r="H134" s="218"/>
      <c r="I134" s="525"/>
      <c r="J134" s="525"/>
      <c r="K134" s="526"/>
      <c r="L134" s="468">
        <f t="shared" si="0"/>
        <v>0</v>
      </c>
    </row>
    <row r="135" spans="2:12" ht="59.15" customHeight="1" x14ac:dyDescent="0.25">
      <c r="B135" s="215"/>
      <c r="C135" s="923"/>
      <c r="D135" s="989"/>
      <c r="E135" s="956"/>
      <c r="F135" s="988"/>
      <c r="G135" s="989"/>
      <c r="H135" s="218"/>
      <c r="I135" s="525"/>
      <c r="J135" s="525"/>
      <c r="K135" s="526"/>
      <c r="L135" s="468">
        <f t="shared" si="0"/>
        <v>0</v>
      </c>
    </row>
    <row r="136" spans="2:12" ht="59.15" customHeight="1" x14ac:dyDescent="0.25">
      <c r="B136" s="215"/>
      <c r="C136" s="923"/>
      <c r="D136" s="989"/>
      <c r="E136" s="956"/>
      <c r="F136" s="988"/>
      <c r="G136" s="989"/>
      <c r="H136" s="218"/>
      <c r="I136" s="449"/>
      <c r="J136" s="449"/>
      <c r="K136" s="448"/>
      <c r="L136" s="468">
        <f t="shared" si="0"/>
        <v>0</v>
      </c>
    </row>
    <row r="137" spans="2:12" ht="13.5" thickBot="1" x14ac:dyDescent="0.3">
      <c r="F137" s="301"/>
      <c r="G137" s="301"/>
      <c r="H137" s="414">
        <f>SUM(H115:H136)</f>
        <v>0</v>
      </c>
      <c r="I137" s="414">
        <f>SUM(I115:I136)</f>
        <v>0</v>
      </c>
      <c r="J137" s="414">
        <f>SUM(J115:J136)</f>
        <v>0</v>
      </c>
      <c r="K137" s="301"/>
      <c r="L137" s="394">
        <f>SUM(L115:L136)</f>
        <v>0</v>
      </c>
    </row>
    <row r="138" spans="2:12" ht="9.25" customHeight="1" thickTop="1" x14ac:dyDescent="0.3">
      <c r="H138" s="282"/>
    </row>
    <row r="139" spans="2:12" x14ac:dyDescent="0.25">
      <c r="B139" s="19" t="s">
        <v>60</v>
      </c>
      <c r="C139" s="916" t="s">
        <v>262</v>
      </c>
      <c r="D139" s="916"/>
      <c r="E139" s="916"/>
      <c r="F139" s="916"/>
      <c r="G139" s="916"/>
      <c r="H139" s="916"/>
      <c r="I139" s="916"/>
      <c r="J139" s="916"/>
      <c r="K139" s="916"/>
    </row>
    <row r="140" spans="2:12" ht="30" customHeight="1" x14ac:dyDescent="0.25">
      <c r="C140" s="822" t="s">
        <v>263</v>
      </c>
      <c r="D140" s="822"/>
      <c r="E140" s="822"/>
      <c r="F140" s="822"/>
      <c r="G140" s="822"/>
      <c r="H140" s="822"/>
      <c r="I140" s="822"/>
      <c r="J140" s="822"/>
      <c r="K140" s="822"/>
    </row>
    <row r="141" spans="2:12" ht="15" customHeight="1" x14ac:dyDescent="0.25">
      <c r="C141" s="832" t="s">
        <v>411</v>
      </c>
      <c r="D141" s="832"/>
      <c r="E141" s="832"/>
      <c r="F141" s="832"/>
      <c r="G141" s="832"/>
      <c r="H141" s="832"/>
      <c r="I141" s="832"/>
    </row>
  </sheetData>
  <sheetProtection insertRows="0"/>
  <mergeCells count="154">
    <mergeCell ref="E9:M9"/>
    <mergeCell ref="B11:I11"/>
    <mergeCell ref="B14:F14"/>
    <mergeCell ref="B15:F15"/>
    <mergeCell ref="B16:F16"/>
    <mergeCell ref="B17:F17"/>
    <mergeCell ref="B1:C1"/>
    <mergeCell ref="H2:I2"/>
    <mergeCell ref="E5:M5"/>
    <mergeCell ref="E6:M6"/>
    <mergeCell ref="E7:M7"/>
    <mergeCell ref="E8:M8"/>
    <mergeCell ref="B29:F29"/>
    <mergeCell ref="B30:F30"/>
    <mergeCell ref="B31:F31"/>
    <mergeCell ref="G32:H32"/>
    <mergeCell ref="C34:I34"/>
    <mergeCell ref="C35:I35"/>
    <mergeCell ref="B18:F18"/>
    <mergeCell ref="B19:F19"/>
    <mergeCell ref="B22:F22"/>
    <mergeCell ref="B23:F23"/>
    <mergeCell ref="B24:F24"/>
    <mergeCell ref="B28:F28"/>
    <mergeCell ref="C45:D45"/>
    <mergeCell ref="C46:D46"/>
    <mergeCell ref="C47:D47"/>
    <mergeCell ref="C48:D48"/>
    <mergeCell ref="C49:D49"/>
    <mergeCell ref="C50:D50"/>
    <mergeCell ref="C36:I37"/>
    <mergeCell ref="C38:I38"/>
    <mergeCell ref="H41:I41"/>
    <mergeCell ref="C42:D42"/>
    <mergeCell ref="C43:D43"/>
    <mergeCell ref="C44:D44"/>
    <mergeCell ref="C57:D57"/>
    <mergeCell ref="C58:D58"/>
    <mergeCell ref="C59:D59"/>
    <mergeCell ref="C60:D60"/>
    <mergeCell ref="C61:D61"/>
    <mergeCell ref="C62:D62"/>
    <mergeCell ref="C51:D51"/>
    <mergeCell ref="C52:D52"/>
    <mergeCell ref="C53:D53"/>
    <mergeCell ref="C54:D54"/>
    <mergeCell ref="C55:D55"/>
    <mergeCell ref="C56:D56"/>
    <mergeCell ref="C72:I72"/>
    <mergeCell ref="C73:I75"/>
    <mergeCell ref="B79:I82"/>
    <mergeCell ref="C84:D84"/>
    <mergeCell ref="F84:H84"/>
    <mergeCell ref="C85:D85"/>
    <mergeCell ref="F85:H85"/>
    <mergeCell ref="C63:D63"/>
    <mergeCell ref="C64:D64"/>
    <mergeCell ref="C65:D65"/>
    <mergeCell ref="C66:D66"/>
    <mergeCell ref="F67:G68"/>
    <mergeCell ref="H67:H68"/>
    <mergeCell ref="C89:D89"/>
    <mergeCell ref="F89:H89"/>
    <mergeCell ref="C90:D90"/>
    <mergeCell ref="F90:H90"/>
    <mergeCell ref="C91:D91"/>
    <mergeCell ref="F91:H91"/>
    <mergeCell ref="C86:D86"/>
    <mergeCell ref="F86:H86"/>
    <mergeCell ref="C87:D87"/>
    <mergeCell ref="F87:H87"/>
    <mergeCell ref="C88:D88"/>
    <mergeCell ref="F88:H88"/>
    <mergeCell ref="C95:D95"/>
    <mergeCell ref="F95:H95"/>
    <mergeCell ref="C96:D96"/>
    <mergeCell ref="F96:H96"/>
    <mergeCell ref="C97:D97"/>
    <mergeCell ref="F97:H97"/>
    <mergeCell ref="C92:D92"/>
    <mergeCell ref="F92:H92"/>
    <mergeCell ref="C93:D93"/>
    <mergeCell ref="F93:H93"/>
    <mergeCell ref="C94:D94"/>
    <mergeCell ref="F94:H94"/>
    <mergeCell ref="C101:D101"/>
    <mergeCell ref="F101:H101"/>
    <mergeCell ref="C102:D102"/>
    <mergeCell ref="F102:H102"/>
    <mergeCell ref="C103:D103"/>
    <mergeCell ref="F103:H103"/>
    <mergeCell ref="C98:D98"/>
    <mergeCell ref="F98:H98"/>
    <mergeCell ref="C99:D99"/>
    <mergeCell ref="F99:H99"/>
    <mergeCell ref="C100:D100"/>
    <mergeCell ref="F100:H100"/>
    <mergeCell ref="H108:I108"/>
    <mergeCell ref="C109:I109"/>
    <mergeCell ref="C114:D114"/>
    <mergeCell ref="E114:G114"/>
    <mergeCell ref="C115:D115"/>
    <mergeCell ref="E115:G115"/>
    <mergeCell ref="C104:D104"/>
    <mergeCell ref="F104:H104"/>
    <mergeCell ref="C105:D105"/>
    <mergeCell ref="F105:H105"/>
    <mergeCell ref="C106:D106"/>
    <mergeCell ref="F106:H106"/>
    <mergeCell ref="C119:D119"/>
    <mergeCell ref="E119:G119"/>
    <mergeCell ref="C120:D120"/>
    <mergeCell ref="E120:G120"/>
    <mergeCell ref="C121:D121"/>
    <mergeCell ref="E121:G121"/>
    <mergeCell ref="C116:D116"/>
    <mergeCell ref="E116:G116"/>
    <mergeCell ref="C117:D117"/>
    <mergeCell ref="E117:G117"/>
    <mergeCell ref="C118:D118"/>
    <mergeCell ref="E118:G118"/>
    <mergeCell ref="C125:D125"/>
    <mergeCell ref="E125:G125"/>
    <mergeCell ref="C126:D126"/>
    <mergeCell ref="E126:G126"/>
    <mergeCell ref="C127:D127"/>
    <mergeCell ref="E127:G127"/>
    <mergeCell ref="C122:D122"/>
    <mergeCell ref="E122:G122"/>
    <mergeCell ref="C123:D123"/>
    <mergeCell ref="E123:G123"/>
    <mergeCell ref="C124:D124"/>
    <mergeCell ref="E124:G124"/>
    <mergeCell ref="C131:D131"/>
    <mergeCell ref="E131:G131"/>
    <mergeCell ref="C132:D132"/>
    <mergeCell ref="E132:G132"/>
    <mergeCell ref="C133:D133"/>
    <mergeCell ref="E133:G133"/>
    <mergeCell ref="C128:D128"/>
    <mergeCell ref="E128:G128"/>
    <mergeCell ref="C129:D129"/>
    <mergeCell ref="E129:G129"/>
    <mergeCell ref="C130:D130"/>
    <mergeCell ref="E130:G130"/>
    <mergeCell ref="C139:K139"/>
    <mergeCell ref="C140:K140"/>
    <mergeCell ref="C141:I141"/>
    <mergeCell ref="C134:D134"/>
    <mergeCell ref="E134:G134"/>
    <mergeCell ref="C135:D135"/>
    <mergeCell ref="E135:G135"/>
    <mergeCell ref="C136:D136"/>
    <mergeCell ref="E136:G136"/>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6" max="11" man="1"/>
    <brk id="110" max="1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dimension ref="A1:M141"/>
  <sheetViews>
    <sheetView showGridLines="0" zoomScaleNormal="100" zoomScaleSheetLayoutView="75"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609" t="s">
        <v>427</v>
      </c>
      <c r="B1" s="943" t="s">
        <v>420</v>
      </c>
      <c r="C1" s="944"/>
      <c r="I1" s="21"/>
    </row>
    <row r="2" spans="1:13" x14ac:dyDescent="0.3">
      <c r="H2" s="926"/>
      <c r="I2" s="926"/>
    </row>
    <row r="3" spans="1:13" x14ac:dyDescent="0.3">
      <c r="B3" s="294"/>
      <c r="C3" s="294"/>
      <c r="H3" s="282"/>
      <c r="I3" s="282"/>
    </row>
    <row r="4" spans="1:13" x14ac:dyDescent="0.3">
      <c r="B4" s="294"/>
      <c r="C4" s="294"/>
      <c r="H4" s="282"/>
      <c r="I4" s="282"/>
    </row>
    <row r="5" spans="1:13" x14ac:dyDescent="0.25">
      <c r="B5" s="19" t="s">
        <v>628</v>
      </c>
      <c r="D5" s="309"/>
      <c r="E5" s="945" t="str">
        <f>IF('Form A'!D5=0,"",'Form A'!D5)</f>
        <v/>
      </c>
      <c r="F5" s="946"/>
      <c r="G5" s="946"/>
      <c r="H5" s="946"/>
      <c r="I5" s="946"/>
      <c r="J5" s="946"/>
      <c r="K5" s="946"/>
      <c r="L5" s="946"/>
      <c r="M5" s="947"/>
    </row>
    <row r="6" spans="1:13" x14ac:dyDescent="0.25">
      <c r="B6" s="19" t="s">
        <v>398</v>
      </c>
      <c r="D6" s="309"/>
      <c r="E6" s="945" t="str">
        <f>IF('Form A'!D6=0,"",'Form A'!D6)</f>
        <v/>
      </c>
      <c r="F6" s="946"/>
      <c r="G6" s="946"/>
      <c r="H6" s="946"/>
      <c r="I6" s="946"/>
      <c r="J6" s="946"/>
      <c r="K6" s="946"/>
      <c r="L6" s="946"/>
      <c r="M6" s="947"/>
    </row>
    <row r="7" spans="1:13" x14ac:dyDescent="0.25">
      <c r="B7" s="19" t="s">
        <v>273</v>
      </c>
      <c r="D7" s="309"/>
      <c r="E7" s="945" t="str">
        <f>IF('Form A'!D7=0,"",'Form A'!D7)</f>
        <v/>
      </c>
      <c r="F7" s="946"/>
      <c r="G7" s="946"/>
      <c r="H7" s="946"/>
      <c r="I7" s="946"/>
      <c r="J7" s="946"/>
      <c r="K7" s="946"/>
      <c r="L7" s="946"/>
      <c r="M7" s="947"/>
    </row>
    <row r="8" spans="1:13" x14ac:dyDescent="0.25">
      <c r="B8" s="102" t="s">
        <v>240</v>
      </c>
      <c r="D8" s="309"/>
      <c r="E8" s="948">
        <f>'Form A'!D8</f>
        <v>0</v>
      </c>
      <c r="F8" s="949"/>
      <c r="G8" s="949"/>
      <c r="H8" s="949"/>
      <c r="I8" s="949"/>
      <c r="J8" s="949"/>
      <c r="K8" s="949"/>
      <c r="L8" s="949"/>
      <c r="M8" s="950"/>
    </row>
    <row r="9" spans="1:13" x14ac:dyDescent="0.25">
      <c r="B9" s="19" t="s">
        <v>629</v>
      </c>
      <c r="E9" s="945" t="s">
        <v>354</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375</v>
      </c>
    </row>
    <row r="13" spans="1:13" x14ac:dyDescent="0.3">
      <c r="A13" s="30" t="s">
        <v>161</v>
      </c>
      <c r="B13" s="48" t="s">
        <v>34</v>
      </c>
      <c r="C13" s="48"/>
      <c r="I13" s="282" t="s">
        <v>385</v>
      </c>
    </row>
    <row r="14" spans="1:13" s="29" customFormat="1" ht="16.7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200"/>
      <c r="H15" s="201" t="s">
        <v>36</v>
      </c>
      <c r="I15" s="194">
        <f>G15*H15</f>
        <v>0</v>
      </c>
    </row>
    <row r="16" spans="1:13" ht="28" customHeight="1" x14ac:dyDescent="0.25">
      <c r="B16" s="888" t="s">
        <v>146</v>
      </c>
      <c r="C16" s="889"/>
      <c r="D16" s="889"/>
      <c r="E16" s="889"/>
      <c r="F16" s="982"/>
      <c r="G16" s="200"/>
      <c r="H16" s="182">
        <v>0.3</v>
      </c>
      <c r="I16" s="194">
        <f>G16*H16</f>
        <v>0</v>
      </c>
    </row>
    <row r="17" spans="1:9" ht="45.25" customHeight="1" x14ac:dyDescent="0.25">
      <c r="B17" s="888" t="s">
        <v>147</v>
      </c>
      <c r="C17" s="889"/>
      <c r="D17" s="889"/>
      <c r="E17" s="889"/>
      <c r="F17" s="982"/>
      <c r="G17" s="200"/>
      <c r="H17" s="182">
        <v>0.16</v>
      </c>
      <c r="I17" s="194">
        <f>G17*H17</f>
        <v>0</v>
      </c>
    </row>
    <row r="18" spans="1:9" ht="20.25" customHeight="1" x14ac:dyDescent="0.25">
      <c r="B18" s="888" t="s">
        <v>148</v>
      </c>
      <c r="C18" s="889"/>
      <c r="D18" s="889"/>
      <c r="E18" s="889"/>
      <c r="F18" s="982"/>
      <c r="G18" s="200"/>
      <c r="H18" s="182">
        <v>0.25</v>
      </c>
      <c r="I18" s="194">
        <f>G18*H18</f>
        <v>0</v>
      </c>
    </row>
    <row r="19" spans="1:9" ht="20.25" customHeight="1" x14ac:dyDescent="0.25">
      <c r="B19" s="891" t="s">
        <v>346</v>
      </c>
      <c r="C19" s="972"/>
      <c r="D19" s="972"/>
      <c r="E19" s="972"/>
      <c r="F19" s="973"/>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200"/>
      <c r="H23" s="182">
        <v>0.08</v>
      </c>
      <c r="I23" s="194">
        <f>G23*H23</f>
        <v>0</v>
      </c>
    </row>
    <row r="24" spans="1:9" ht="20.25" customHeight="1" x14ac:dyDescent="0.25">
      <c r="B24" s="888" t="s">
        <v>206</v>
      </c>
      <c r="C24" s="889"/>
      <c r="D24" s="889"/>
      <c r="E24" s="889"/>
      <c r="F24" s="982"/>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ht="16" x14ac:dyDescent="0.25">
      <c r="B28" s="965" t="s">
        <v>41</v>
      </c>
      <c r="C28" s="983"/>
      <c r="D28" s="983"/>
      <c r="E28" s="983"/>
      <c r="F28" s="966"/>
      <c r="G28" s="592" t="s">
        <v>405</v>
      </c>
      <c r="H28" s="592" t="s">
        <v>406</v>
      </c>
      <c r="I28" s="50" t="s">
        <v>42</v>
      </c>
    </row>
    <row r="29" spans="1:9" ht="20.25" customHeight="1" x14ac:dyDescent="0.25">
      <c r="B29" s="887" t="s">
        <v>408</v>
      </c>
      <c r="C29" s="879"/>
      <c r="D29" s="879"/>
      <c r="E29" s="879"/>
      <c r="F29" s="880"/>
      <c r="G29" s="200"/>
      <c r="H29" s="200"/>
      <c r="I29" s="194">
        <f>G29-H29</f>
        <v>0</v>
      </c>
    </row>
    <row r="30" spans="1:9" ht="20.25" customHeight="1" x14ac:dyDescent="0.25">
      <c r="B30" s="887" t="s">
        <v>43</v>
      </c>
      <c r="C30" s="879"/>
      <c r="D30" s="879"/>
      <c r="E30" s="879"/>
      <c r="F30" s="880"/>
      <c r="G30" s="200"/>
      <c r="H30" s="200"/>
      <c r="I30" s="194">
        <f>G30-H30</f>
        <v>0</v>
      </c>
    </row>
    <row r="31" spans="1:9" ht="20.25" customHeight="1" x14ac:dyDescent="0.25">
      <c r="B31" s="977" t="s">
        <v>44</v>
      </c>
      <c r="C31" s="978"/>
      <c r="D31" s="978"/>
      <c r="E31" s="978"/>
      <c r="F31" s="979"/>
      <c r="G31" s="200"/>
      <c r="H31" s="200"/>
      <c r="I31" s="194">
        <f>G31-H31</f>
        <v>0</v>
      </c>
    </row>
    <row r="32" spans="1:9" ht="20.25" customHeight="1" x14ac:dyDescent="0.25">
      <c r="B32" s="312"/>
      <c r="C32" s="312"/>
      <c r="D32" s="312"/>
      <c r="E32" s="312"/>
      <c r="F32" s="312"/>
      <c r="G32" s="992" t="s">
        <v>407</v>
      </c>
      <c r="H32" s="992"/>
      <c r="I32" s="200"/>
    </row>
    <row r="33" spans="1:11" x14ac:dyDescent="0.25">
      <c r="B33" s="102" t="s">
        <v>197</v>
      </c>
      <c r="C33" s="102"/>
      <c r="F33" s="102"/>
      <c r="G33" s="102"/>
      <c r="H33" s="102"/>
    </row>
    <row r="34" spans="1:11" ht="31.5" customHeight="1" x14ac:dyDescent="0.25">
      <c r="B34" s="102" t="s">
        <v>198</v>
      </c>
      <c r="C34" s="916" t="s">
        <v>260</v>
      </c>
      <c r="D34" s="916"/>
      <c r="E34" s="916"/>
      <c r="F34" s="916"/>
      <c r="G34" s="916"/>
      <c r="H34" s="916"/>
      <c r="I34" s="916"/>
    </row>
    <row r="35" spans="1:11" ht="31" customHeight="1" x14ac:dyDescent="0.25">
      <c r="B35" s="102" t="s">
        <v>199</v>
      </c>
      <c r="C35" s="916" t="s">
        <v>261</v>
      </c>
      <c r="D35" s="916"/>
      <c r="E35" s="916"/>
      <c r="F35" s="916"/>
      <c r="G35" s="916"/>
      <c r="H35" s="916"/>
      <c r="I35" s="916"/>
    </row>
    <row r="36" spans="1:11" ht="17.25" customHeight="1" x14ac:dyDescent="0.25">
      <c r="B36" s="19" t="s">
        <v>200</v>
      </c>
      <c r="C36" s="916" t="s">
        <v>459</v>
      </c>
      <c r="D36" s="916"/>
      <c r="E36" s="916"/>
      <c r="F36" s="916"/>
      <c r="G36" s="916"/>
      <c r="H36" s="916"/>
      <c r="I36" s="916"/>
    </row>
    <row r="37" spans="1:11" ht="18.75" customHeight="1" x14ac:dyDescent="0.25">
      <c r="C37" s="916"/>
      <c r="D37" s="916"/>
      <c r="E37" s="916"/>
      <c r="F37" s="916"/>
      <c r="G37" s="916"/>
      <c r="H37" s="916"/>
      <c r="I37" s="916"/>
    </row>
    <row r="38" spans="1:11" ht="36" customHeight="1" x14ac:dyDescent="0.25">
      <c r="B38" s="19" t="s">
        <v>201</v>
      </c>
      <c r="C38" s="993" t="s">
        <v>558</v>
      </c>
      <c r="D38" s="993"/>
      <c r="E38" s="993"/>
      <c r="F38" s="993"/>
      <c r="G38" s="993"/>
      <c r="H38" s="993"/>
      <c r="I38" s="993"/>
    </row>
    <row r="39" spans="1:11" ht="15" customHeight="1" x14ac:dyDescent="0.25">
      <c r="B39" s="994"/>
      <c r="C39" s="994"/>
      <c r="D39" s="994"/>
      <c r="E39" s="994"/>
      <c r="F39" s="994"/>
      <c r="G39" s="272"/>
      <c r="H39" s="272"/>
    </row>
    <row r="40" spans="1:11" x14ac:dyDescent="0.25">
      <c r="A40" s="30" t="s">
        <v>164</v>
      </c>
      <c r="B40" s="30" t="s">
        <v>61</v>
      </c>
      <c r="C40" s="30"/>
    </row>
    <row r="41" spans="1:11" x14ac:dyDescent="0.3">
      <c r="H41" s="964"/>
      <c r="I41" s="964"/>
      <c r="J41" s="310"/>
    </row>
    <row r="42" spans="1:11" ht="49" customHeight="1" x14ac:dyDescent="0.25">
      <c r="B42" s="213" t="s">
        <v>228</v>
      </c>
      <c r="C42" s="965" t="s">
        <v>62</v>
      </c>
      <c r="D42" s="966"/>
      <c r="E42" s="54" t="s">
        <v>63</v>
      </c>
      <c r="F42" s="54" t="s">
        <v>64</v>
      </c>
      <c r="G42" s="50" t="s">
        <v>65</v>
      </c>
      <c r="H42" s="50" t="s">
        <v>66</v>
      </c>
    </row>
    <row r="43" spans="1:11" ht="17.25" customHeight="1" x14ac:dyDescent="0.25">
      <c r="B43" s="34"/>
      <c r="C43" s="967" t="s">
        <v>211</v>
      </c>
      <c r="D43" s="968"/>
      <c r="E43" s="72" t="s">
        <v>215</v>
      </c>
      <c r="F43" s="45" t="s">
        <v>216</v>
      </c>
      <c r="G43" s="45" t="s">
        <v>217</v>
      </c>
      <c r="H43" s="45" t="s">
        <v>218</v>
      </c>
    </row>
    <row r="44" spans="1:11" ht="16.75" customHeight="1" x14ac:dyDescent="0.25">
      <c r="B44" s="214"/>
      <c r="C44" s="980"/>
      <c r="D44" s="981"/>
      <c r="E44" s="216"/>
      <c r="F44" s="216"/>
      <c r="G44" s="216"/>
      <c r="H44" s="216"/>
      <c r="J44" s="311"/>
      <c r="K44" s="311"/>
    </row>
    <row r="45" spans="1:11" ht="30" customHeight="1" x14ac:dyDescent="0.3">
      <c r="B45" s="445"/>
      <c r="C45" s="970"/>
      <c r="D45" s="971"/>
      <c r="E45" s="442"/>
      <c r="F45" s="442"/>
      <c r="G45" s="442"/>
      <c r="H45" s="442"/>
      <c r="J45" s="311"/>
      <c r="K45" s="311"/>
    </row>
    <row r="46" spans="1:11" ht="30" customHeight="1" x14ac:dyDescent="0.3">
      <c r="B46" s="445"/>
      <c r="C46" s="970"/>
      <c r="D46" s="971"/>
      <c r="E46" s="442"/>
      <c r="F46" s="442"/>
      <c r="G46" s="442"/>
      <c r="H46" s="442"/>
      <c r="J46" s="311"/>
      <c r="K46" s="311"/>
    </row>
    <row r="47" spans="1:11" ht="30" customHeight="1" x14ac:dyDescent="0.3">
      <c r="B47" s="445"/>
      <c r="C47" s="970"/>
      <c r="D47" s="971"/>
      <c r="E47" s="442"/>
      <c r="F47" s="442"/>
      <c r="G47" s="442"/>
      <c r="H47" s="442"/>
      <c r="J47" s="311"/>
      <c r="K47" s="311"/>
    </row>
    <row r="48" spans="1:11" ht="30" customHeight="1" x14ac:dyDescent="0.3">
      <c r="B48" s="445"/>
      <c r="C48" s="970"/>
      <c r="D48" s="971"/>
      <c r="E48" s="442"/>
      <c r="F48" s="442"/>
      <c r="G48" s="442"/>
      <c r="H48" s="442"/>
      <c r="J48" s="311"/>
      <c r="K48" s="311"/>
    </row>
    <row r="49" spans="2:11" ht="30" customHeight="1" x14ac:dyDescent="0.3">
      <c r="B49" s="445"/>
      <c r="C49" s="970"/>
      <c r="D49" s="971"/>
      <c r="E49" s="442"/>
      <c r="F49" s="442"/>
      <c r="G49" s="442"/>
      <c r="H49" s="442"/>
      <c r="J49" s="311"/>
      <c r="K49" s="311"/>
    </row>
    <row r="50" spans="2:11" ht="30" customHeight="1" x14ac:dyDescent="0.3">
      <c r="B50" s="445"/>
      <c r="C50" s="970"/>
      <c r="D50" s="971"/>
      <c r="E50" s="442"/>
      <c r="F50" s="442"/>
      <c r="G50" s="442"/>
      <c r="H50" s="442"/>
      <c r="J50" s="311"/>
      <c r="K50" s="311"/>
    </row>
    <row r="51" spans="2:11" ht="30" customHeight="1" x14ac:dyDescent="0.3">
      <c r="B51" s="445"/>
      <c r="C51" s="970"/>
      <c r="D51" s="971"/>
      <c r="E51" s="442"/>
      <c r="F51" s="442"/>
      <c r="G51" s="442"/>
      <c r="H51" s="442"/>
      <c r="J51" s="311"/>
      <c r="K51" s="311"/>
    </row>
    <row r="52" spans="2:11" ht="30" customHeight="1" x14ac:dyDescent="0.3">
      <c r="B52" s="445"/>
      <c r="C52" s="970"/>
      <c r="D52" s="971"/>
      <c r="E52" s="442"/>
      <c r="F52" s="442"/>
      <c r="G52" s="442"/>
      <c r="H52" s="442"/>
      <c r="J52" s="311"/>
      <c r="K52" s="311"/>
    </row>
    <row r="53" spans="2:11" ht="30" customHeight="1" x14ac:dyDescent="0.3">
      <c r="B53" s="445"/>
      <c r="C53" s="970"/>
      <c r="D53" s="971"/>
      <c r="E53" s="442"/>
      <c r="F53" s="442"/>
      <c r="G53" s="442"/>
      <c r="H53" s="442"/>
      <c r="J53" s="311"/>
      <c r="K53" s="311"/>
    </row>
    <row r="54" spans="2:11" ht="30" customHeight="1" x14ac:dyDescent="0.3">
      <c r="B54" s="445"/>
      <c r="C54" s="970"/>
      <c r="D54" s="971"/>
      <c r="E54" s="442"/>
      <c r="F54" s="442"/>
      <c r="G54" s="442"/>
      <c r="H54" s="442"/>
      <c r="J54" s="311"/>
      <c r="K54" s="311"/>
    </row>
    <row r="55" spans="2:11" ht="30" customHeight="1" x14ac:dyDescent="0.3">
      <c r="B55" s="445"/>
      <c r="C55" s="970"/>
      <c r="D55" s="971"/>
      <c r="E55" s="442"/>
      <c r="F55" s="442"/>
      <c r="G55" s="442"/>
      <c r="H55" s="442"/>
      <c r="J55" s="311"/>
      <c r="K55" s="311"/>
    </row>
    <row r="56" spans="2:11" ht="30" customHeight="1" x14ac:dyDescent="0.3">
      <c r="B56" s="445"/>
      <c r="C56" s="970"/>
      <c r="D56" s="971"/>
      <c r="E56" s="442"/>
      <c r="F56" s="442"/>
      <c r="G56" s="442"/>
      <c r="H56" s="442"/>
      <c r="J56" s="311"/>
      <c r="K56" s="311"/>
    </row>
    <row r="57" spans="2:11" ht="30" customHeight="1" x14ac:dyDescent="0.3">
      <c r="B57" s="445"/>
      <c r="C57" s="970"/>
      <c r="D57" s="971"/>
      <c r="E57" s="442"/>
      <c r="F57" s="442"/>
      <c r="G57" s="442"/>
      <c r="H57" s="442"/>
    </row>
    <row r="58" spans="2:11" ht="30" customHeight="1" x14ac:dyDescent="0.3">
      <c r="B58" s="445"/>
      <c r="C58" s="970"/>
      <c r="D58" s="971"/>
      <c r="E58" s="442"/>
      <c r="F58" s="442"/>
      <c r="G58" s="442"/>
      <c r="H58" s="442"/>
    </row>
    <row r="59" spans="2:11" ht="30" customHeight="1" x14ac:dyDescent="0.3">
      <c r="B59" s="445"/>
      <c r="C59" s="970"/>
      <c r="D59" s="971"/>
      <c r="E59" s="442"/>
      <c r="F59" s="442"/>
      <c r="G59" s="442"/>
      <c r="H59" s="442"/>
    </row>
    <row r="60" spans="2:11" ht="30" customHeight="1" x14ac:dyDescent="0.3">
      <c r="B60" s="445"/>
      <c r="C60" s="970"/>
      <c r="D60" s="971"/>
      <c r="E60" s="442"/>
      <c r="F60" s="442"/>
      <c r="G60" s="442"/>
      <c r="H60" s="442"/>
    </row>
    <row r="61" spans="2:11" ht="30" customHeight="1" x14ac:dyDescent="0.3">
      <c r="B61" s="445"/>
      <c r="C61" s="970"/>
      <c r="D61" s="971"/>
      <c r="E61" s="442"/>
      <c r="F61" s="442"/>
      <c r="G61" s="442"/>
      <c r="H61" s="442"/>
    </row>
    <row r="62" spans="2:11" ht="30" customHeight="1" x14ac:dyDescent="0.3">
      <c r="B62" s="445"/>
      <c r="C62" s="970"/>
      <c r="D62" s="971"/>
      <c r="E62" s="442"/>
      <c r="F62" s="442"/>
      <c r="G62" s="442"/>
      <c r="H62" s="442"/>
    </row>
    <row r="63" spans="2:11" ht="30" customHeight="1" x14ac:dyDescent="0.3">
      <c r="B63" s="445"/>
      <c r="C63" s="970"/>
      <c r="D63" s="971"/>
      <c r="E63" s="442"/>
      <c r="F63" s="442"/>
      <c r="G63" s="442"/>
      <c r="H63" s="442"/>
    </row>
    <row r="64" spans="2:11" ht="30" customHeight="1" x14ac:dyDescent="0.3">
      <c r="B64" s="445"/>
      <c r="C64" s="970"/>
      <c r="D64" s="971"/>
      <c r="E64" s="442"/>
      <c r="F64" s="442"/>
      <c r="G64" s="442"/>
      <c r="H64" s="442"/>
    </row>
    <row r="65" spans="1:9" x14ac:dyDescent="0.25">
      <c r="B65" s="214"/>
      <c r="C65" s="980"/>
      <c r="D65" s="981"/>
      <c r="E65" s="216"/>
      <c r="F65" s="216"/>
      <c r="G65" s="216"/>
      <c r="H65" s="216"/>
    </row>
    <row r="66" spans="1:9" x14ac:dyDescent="0.25">
      <c r="B66" s="34"/>
      <c r="C66" s="887" t="s">
        <v>67</v>
      </c>
      <c r="D66" s="880"/>
      <c r="E66" s="213"/>
      <c r="F66" s="430"/>
      <c r="G66" s="217">
        <f>SUM(G44:G65)</f>
        <v>0</v>
      </c>
      <c r="H66" s="217">
        <f>SUM(H44:H65)</f>
        <v>0</v>
      </c>
    </row>
    <row r="67" spans="1:9" ht="15" customHeight="1" x14ac:dyDescent="0.25">
      <c r="F67" s="984" t="s">
        <v>68</v>
      </c>
      <c r="G67" s="985"/>
      <c r="H67" s="990">
        <f>MAX(ABS(G66),ABS(H66))</f>
        <v>0</v>
      </c>
    </row>
    <row r="68" spans="1:9" x14ac:dyDescent="0.25">
      <c r="F68" s="940"/>
      <c r="G68" s="986"/>
      <c r="H68" s="991"/>
    </row>
    <row r="69" spans="1:9" x14ac:dyDescent="0.25">
      <c r="F69" s="280" t="s">
        <v>69</v>
      </c>
      <c r="G69" s="285"/>
      <c r="H69" s="313">
        <v>0.08</v>
      </c>
    </row>
    <row r="70" spans="1:9" ht="13.5" thickBot="1" x14ac:dyDescent="0.3">
      <c r="B70" s="30"/>
      <c r="C70" s="30"/>
      <c r="F70" s="280" t="s">
        <v>26</v>
      </c>
      <c r="G70" s="285"/>
      <c r="H70" s="314">
        <f>H69*H67</f>
        <v>0</v>
      </c>
    </row>
    <row r="71" spans="1:9" ht="13.5" thickTop="1" x14ac:dyDescent="0.25">
      <c r="B71" s="19" t="s">
        <v>197</v>
      </c>
    </row>
    <row r="72" spans="1:9" ht="15" customHeight="1" x14ac:dyDescent="0.25">
      <c r="B72" s="19" t="s">
        <v>198</v>
      </c>
      <c r="C72" s="916" t="s">
        <v>386</v>
      </c>
      <c r="D72" s="916"/>
      <c r="E72" s="916"/>
      <c r="F72" s="916"/>
      <c r="G72" s="916"/>
      <c r="H72" s="916"/>
      <c r="I72" s="916"/>
    </row>
    <row r="73" spans="1:9" ht="15" customHeight="1" x14ac:dyDescent="0.25">
      <c r="B73" s="19" t="s">
        <v>199</v>
      </c>
      <c r="C73" s="915" t="s">
        <v>387</v>
      </c>
      <c r="D73" s="915"/>
      <c r="E73" s="915"/>
      <c r="F73" s="915"/>
      <c r="G73" s="915"/>
      <c r="H73" s="915"/>
      <c r="I73" s="915"/>
    </row>
    <row r="74" spans="1:9" x14ac:dyDescent="0.25">
      <c r="B74" s="30"/>
      <c r="C74" s="915"/>
      <c r="D74" s="915"/>
      <c r="E74" s="915"/>
      <c r="F74" s="915"/>
      <c r="G74" s="915"/>
      <c r="H74" s="915"/>
      <c r="I74" s="915"/>
    </row>
    <row r="75" spans="1:9" x14ac:dyDescent="0.25">
      <c r="B75" s="30"/>
      <c r="C75" s="915"/>
      <c r="D75" s="915"/>
      <c r="E75" s="915"/>
      <c r="F75" s="915"/>
      <c r="G75" s="915"/>
      <c r="H75" s="915"/>
      <c r="I75" s="915"/>
    </row>
    <row r="78" spans="1:9" x14ac:dyDescent="0.25">
      <c r="A78" s="30" t="s">
        <v>175</v>
      </c>
      <c r="B78" s="30" t="s">
        <v>70</v>
      </c>
      <c r="C78" s="30"/>
    </row>
    <row r="79" spans="1:9" ht="15" customHeight="1" x14ac:dyDescent="0.25">
      <c r="B79" s="822" t="s">
        <v>350</v>
      </c>
      <c r="C79" s="822"/>
      <c r="D79" s="822"/>
      <c r="E79" s="822"/>
      <c r="F79" s="822"/>
      <c r="G79" s="822"/>
      <c r="H79" s="822"/>
      <c r="I79" s="822"/>
    </row>
    <row r="80" spans="1:9" x14ac:dyDescent="0.25">
      <c r="B80" s="822"/>
      <c r="C80" s="822"/>
      <c r="D80" s="822"/>
      <c r="E80" s="822"/>
      <c r="F80" s="822"/>
      <c r="G80" s="822"/>
      <c r="H80" s="822"/>
      <c r="I80" s="822"/>
    </row>
    <row r="81" spans="2:9" x14ac:dyDescent="0.25">
      <c r="B81" s="822"/>
      <c r="C81" s="822"/>
      <c r="D81" s="822"/>
      <c r="E81" s="822"/>
      <c r="F81" s="822"/>
      <c r="G81" s="822"/>
      <c r="H81" s="822"/>
      <c r="I81" s="822"/>
    </row>
    <row r="82" spans="2:9" ht="9.75" customHeight="1" x14ac:dyDescent="0.25">
      <c r="B82" s="822"/>
      <c r="C82" s="822"/>
      <c r="D82" s="822"/>
      <c r="E82" s="822"/>
      <c r="F82" s="822"/>
      <c r="G82" s="822"/>
      <c r="H82" s="822"/>
      <c r="I82" s="822"/>
    </row>
    <row r="83" spans="2:9" x14ac:dyDescent="0.25">
      <c r="B83" s="276"/>
      <c r="C83" s="276"/>
      <c r="D83" s="276"/>
      <c r="E83" s="276"/>
      <c r="F83" s="276"/>
      <c r="G83" s="276"/>
      <c r="H83" s="276"/>
      <c r="I83" s="276"/>
    </row>
    <row r="84" spans="2:9" ht="49.5" customHeight="1" x14ac:dyDescent="0.25">
      <c r="B84" s="213" t="s">
        <v>228</v>
      </c>
      <c r="C84" s="927" t="s">
        <v>73</v>
      </c>
      <c r="D84" s="896"/>
      <c r="E84" s="44" t="s">
        <v>74</v>
      </c>
      <c r="F84" s="955" t="s">
        <v>71</v>
      </c>
      <c r="G84" s="955"/>
      <c r="H84" s="955"/>
      <c r="I84" s="50" t="s">
        <v>72</v>
      </c>
    </row>
    <row r="85" spans="2:9" ht="38.25" customHeight="1" x14ac:dyDescent="0.25">
      <c r="B85" s="215"/>
      <c r="C85" s="923"/>
      <c r="D85" s="961"/>
      <c r="E85" s="218"/>
      <c r="F85" s="956"/>
      <c r="G85" s="962"/>
      <c r="H85" s="963"/>
      <c r="I85" s="224"/>
    </row>
    <row r="86" spans="2:9" ht="59.15" customHeight="1" x14ac:dyDescent="0.25">
      <c r="B86" s="215"/>
      <c r="C86" s="923"/>
      <c r="D86" s="925"/>
      <c r="E86" s="218"/>
      <c r="F86" s="956"/>
      <c r="G86" s="957"/>
      <c r="H86" s="958"/>
      <c r="I86" s="424"/>
    </row>
    <row r="87" spans="2:9" ht="59.15" customHeight="1" x14ac:dyDescent="0.25">
      <c r="B87" s="215"/>
      <c r="C87" s="923"/>
      <c r="D87" s="925"/>
      <c r="E87" s="218"/>
      <c r="F87" s="956"/>
      <c r="G87" s="957"/>
      <c r="H87" s="958"/>
      <c r="I87" s="424"/>
    </row>
    <row r="88" spans="2:9" ht="59.15" customHeight="1" x14ac:dyDescent="0.25">
      <c r="B88" s="215"/>
      <c r="C88" s="923"/>
      <c r="D88" s="925"/>
      <c r="E88" s="218"/>
      <c r="F88" s="956"/>
      <c r="G88" s="957"/>
      <c r="H88" s="958"/>
      <c r="I88" s="424"/>
    </row>
    <row r="89" spans="2:9" ht="59.15" customHeight="1" x14ac:dyDescent="0.25">
      <c r="B89" s="215"/>
      <c r="C89" s="923"/>
      <c r="D89" s="925"/>
      <c r="E89" s="218"/>
      <c r="F89" s="956"/>
      <c r="G89" s="957"/>
      <c r="H89" s="958"/>
      <c r="I89" s="424"/>
    </row>
    <row r="90" spans="2:9" ht="59.15" customHeight="1" x14ac:dyDescent="0.25">
      <c r="B90" s="215"/>
      <c r="C90" s="923"/>
      <c r="D90" s="925"/>
      <c r="E90" s="218"/>
      <c r="F90" s="956"/>
      <c r="G90" s="957"/>
      <c r="H90" s="958"/>
      <c r="I90" s="424"/>
    </row>
    <row r="91" spans="2:9" ht="59.15" customHeight="1" x14ac:dyDescent="0.25">
      <c r="B91" s="215"/>
      <c r="C91" s="923"/>
      <c r="D91" s="925"/>
      <c r="E91" s="218"/>
      <c r="F91" s="956"/>
      <c r="G91" s="957"/>
      <c r="H91" s="958"/>
      <c r="I91" s="424"/>
    </row>
    <row r="92" spans="2:9" ht="59.15" customHeight="1" x14ac:dyDescent="0.25">
      <c r="B92" s="215"/>
      <c r="C92" s="923"/>
      <c r="D92" s="925"/>
      <c r="E92" s="218"/>
      <c r="F92" s="956"/>
      <c r="G92" s="957"/>
      <c r="H92" s="958"/>
      <c r="I92" s="424"/>
    </row>
    <row r="93" spans="2:9" ht="59.15" customHeight="1" x14ac:dyDescent="0.25">
      <c r="B93" s="215"/>
      <c r="C93" s="923"/>
      <c r="D93" s="925"/>
      <c r="E93" s="218"/>
      <c r="F93" s="956"/>
      <c r="G93" s="957"/>
      <c r="H93" s="958"/>
      <c r="I93" s="424"/>
    </row>
    <row r="94" spans="2:9" ht="59.15" customHeight="1" x14ac:dyDescent="0.25">
      <c r="B94" s="215"/>
      <c r="C94" s="923"/>
      <c r="D94" s="925"/>
      <c r="E94" s="218"/>
      <c r="F94" s="956"/>
      <c r="G94" s="957"/>
      <c r="H94" s="958"/>
      <c r="I94" s="424"/>
    </row>
    <row r="95" spans="2:9" ht="59.15" customHeight="1" x14ac:dyDescent="0.25">
      <c r="B95" s="215"/>
      <c r="C95" s="923"/>
      <c r="D95" s="925"/>
      <c r="E95" s="218"/>
      <c r="F95" s="956"/>
      <c r="G95" s="957"/>
      <c r="H95" s="958"/>
      <c r="I95" s="424"/>
    </row>
    <row r="96" spans="2:9" ht="59.15" customHeight="1" x14ac:dyDescent="0.25">
      <c r="B96" s="215"/>
      <c r="C96" s="923"/>
      <c r="D96" s="925"/>
      <c r="E96" s="218"/>
      <c r="F96" s="956"/>
      <c r="G96" s="957"/>
      <c r="H96" s="958"/>
      <c r="I96" s="424"/>
    </row>
    <row r="97" spans="1:9" ht="59.15" customHeight="1" x14ac:dyDescent="0.25">
      <c r="B97" s="215"/>
      <c r="C97" s="923"/>
      <c r="D97" s="925"/>
      <c r="E97" s="218"/>
      <c r="F97" s="956"/>
      <c r="G97" s="957"/>
      <c r="H97" s="958"/>
      <c r="I97" s="424"/>
    </row>
    <row r="98" spans="1:9" ht="59.15" customHeight="1" x14ac:dyDescent="0.25">
      <c r="B98" s="215"/>
      <c r="C98" s="923"/>
      <c r="D98" s="925"/>
      <c r="E98" s="218"/>
      <c r="F98" s="956"/>
      <c r="G98" s="957"/>
      <c r="H98" s="958"/>
      <c r="I98" s="424"/>
    </row>
    <row r="99" spans="1:9" ht="59.15" customHeight="1" x14ac:dyDescent="0.25">
      <c r="B99" s="215"/>
      <c r="C99" s="923"/>
      <c r="D99" s="925"/>
      <c r="E99" s="218"/>
      <c r="F99" s="956"/>
      <c r="G99" s="957"/>
      <c r="H99" s="958"/>
      <c r="I99" s="424"/>
    </row>
    <row r="100" spans="1:9" ht="59.15" customHeight="1" x14ac:dyDescent="0.25">
      <c r="B100" s="215"/>
      <c r="C100" s="923"/>
      <c r="D100" s="925"/>
      <c r="E100" s="218"/>
      <c r="F100" s="956"/>
      <c r="G100" s="957"/>
      <c r="H100" s="958"/>
      <c r="I100" s="424"/>
    </row>
    <row r="101" spans="1:9" ht="59.15" customHeight="1" x14ac:dyDescent="0.25">
      <c r="B101" s="215"/>
      <c r="C101" s="923"/>
      <c r="D101" s="925"/>
      <c r="E101" s="218"/>
      <c r="F101" s="956"/>
      <c r="G101" s="957"/>
      <c r="H101" s="958"/>
      <c r="I101" s="424"/>
    </row>
    <row r="102" spans="1:9" ht="59.15" customHeight="1" x14ac:dyDescent="0.25">
      <c r="B102" s="215"/>
      <c r="C102" s="923"/>
      <c r="D102" s="925"/>
      <c r="E102" s="218"/>
      <c r="F102" s="956"/>
      <c r="G102" s="957"/>
      <c r="H102" s="958"/>
      <c r="I102" s="424"/>
    </row>
    <row r="103" spans="1:9" ht="59.15" customHeight="1" x14ac:dyDescent="0.25">
      <c r="B103" s="215"/>
      <c r="C103" s="923"/>
      <c r="D103" s="925"/>
      <c r="E103" s="218"/>
      <c r="F103" s="956"/>
      <c r="G103" s="957"/>
      <c r="H103" s="958"/>
      <c r="I103" s="424"/>
    </row>
    <row r="104" spans="1:9" ht="59.15" customHeight="1" x14ac:dyDescent="0.25">
      <c r="B104" s="215"/>
      <c r="C104" s="923"/>
      <c r="D104" s="925"/>
      <c r="E104" s="218"/>
      <c r="F104" s="956"/>
      <c r="G104" s="957"/>
      <c r="H104" s="958"/>
      <c r="I104" s="424"/>
    </row>
    <row r="105" spans="1:9" ht="59.15" customHeight="1" x14ac:dyDescent="0.25">
      <c r="B105" s="215"/>
      <c r="C105" s="923"/>
      <c r="D105" s="925"/>
      <c r="E105" s="218"/>
      <c r="F105" s="956"/>
      <c r="G105" s="957"/>
      <c r="H105" s="958"/>
      <c r="I105" s="424"/>
    </row>
    <row r="106" spans="1:9" ht="38.25" customHeight="1" x14ac:dyDescent="0.25">
      <c r="B106" s="215"/>
      <c r="C106" s="923"/>
      <c r="D106" s="961"/>
      <c r="E106" s="218"/>
      <c r="F106" s="956"/>
      <c r="G106" s="962"/>
      <c r="H106" s="963"/>
      <c r="I106" s="424"/>
    </row>
    <row r="107" spans="1:9" ht="13.5" thickBot="1" x14ac:dyDescent="0.3">
      <c r="E107" s="414">
        <f>SUM(E85:E106)</f>
        <v>0</v>
      </c>
      <c r="G107" s="301"/>
      <c r="H107" s="301"/>
      <c r="I107" s="425">
        <f>SUM(I85:I106)</f>
        <v>0</v>
      </c>
    </row>
    <row r="108" spans="1:9" ht="13.5" thickTop="1" x14ac:dyDescent="0.3">
      <c r="H108" s="926"/>
      <c r="I108" s="926"/>
    </row>
    <row r="109" spans="1:9" ht="39.75" customHeight="1" x14ac:dyDescent="0.25">
      <c r="B109" s="19" t="s">
        <v>60</v>
      </c>
      <c r="C109" s="993" t="s">
        <v>559</v>
      </c>
      <c r="D109" s="993"/>
      <c r="E109" s="993"/>
      <c r="F109" s="993"/>
      <c r="G109" s="993"/>
      <c r="H109" s="993"/>
      <c r="I109" s="993"/>
    </row>
    <row r="112" spans="1:9" x14ac:dyDescent="0.25">
      <c r="A112" s="30" t="s">
        <v>176</v>
      </c>
      <c r="B112" s="30" t="s">
        <v>348</v>
      </c>
      <c r="C112" s="30"/>
    </row>
    <row r="113" spans="2:12" x14ac:dyDescent="0.25">
      <c r="B113" s="276"/>
      <c r="C113" s="276"/>
      <c r="D113" s="276"/>
      <c r="E113" s="276"/>
      <c r="F113" s="276"/>
      <c r="G113" s="276"/>
      <c r="H113" s="276"/>
      <c r="I113" s="276"/>
    </row>
    <row r="114" spans="2:12" ht="48" customHeight="1" x14ac:dyDescent="0.25">
      <c r="B114" s="213" t="s">
        <v>228</v>
      </c>
      <c r="C114" s="927" t="s">
        <v>95</v>
      </c>
      <c r="D114" s="896"/>
      <c r="E114" s="955" t="s">
        <v>351</v>
      </c>
      <c r="F114" s="955"/>
      <c r="G114" s="955"/>
      <c r="H114" s="44" t="s">
        <v>96</v>
      </c>
      <c r="I114" s="54" t="s">
        <v>99</v>
      </c>
      <c r="J114" s="54" t="s">
        <v>100</v>
      </c>
      <c r="K114" s="50" t="s">
        <v>101</v>
      </c>
      <c r="L114" s="50" t="s">
        <v>102</v>
      </c>
    </row>
    <row r="115" spans="2:12" ht="59.15" customHeight="1" x14ac:dyDescent="0.25">
      <c r="B115" s="215"/>
      <c r="C115" s="923"/>
      <c r="D115" s="987"/>
      <c r="E115" s="956"/>
      <c r="F115" s="988"/>
      <c r="G115" s="989"/>
      <c r="H115" s="218"/>
      <c r="I115" s="449"/>
      <c r="J115" s="449"/>
      <c r="K115" s="448"/>
      <c r="L115" s="468">
        <f>MAX((I115-J115),0)*K115</f>
        <v>0</v>
      </c>
    </row>
    <row r="116" spans="2:12" ht="59.15" customHeight="1" x14ac:dyDescent="0.25">
      <c r="B116" s="215"/>
      <c r="C116" s="923"/>
      <c r="D116" s="989"/>
      <c r="E116" s="956"/>
      <c r="F116" s="988"/>
      <c r="G116" s="989"/>
      <c r="H116" s="218"/>
      <c r="I116" s="525"/>
      <c r="J116" s="525"/>
      <c r="K116" s="526"/>
      <c r="L116" s="468">
        <f t="shared" ref="L116:L136" si="0">MAX((I116-J116),0)*K116</f>
        <v>0</v>
      </c>
    </row>
    <row r="117" spans="2:12" ht="59.15" customHeight="1" x14ac:dyDescent="0.25">
      <c r="B117" s="215"/>
      <c r="C117" s="923"/>
      <c r="D117" s="989"/>
      <c r="E117" s="956"/>
      <c r="F117" s="988"/>
      <c r="G117" s="989"/>
      <c r="H117" s="218"/>
      <c r="I117" s="525"/>
      <c r="J117" s="525"/>
      <c r="K117" s="526"/>
      <c r="L117" s="468">
        <f t="shared" si="0"/>
        <v>0</v>
      </c>
    </row>
    <row r="118" spans="2:12" ht="59.15" customHeight="1" x14ac:dyDescent="0.25">
      <c r="B118" s="215"/>
      <c r="C118" s="923"/>
      <c r="D118" s="989"/>
      <c r="E118" s="956"/>
      <c r="F118" s="988"/>
      <c r="G118" s="989"/>
      <c r="H118" s="218"/>
      <c r="I118" s="525"/>
      <c r="J118" s="525"/>
      <c r="K118" s="526"/>
      <c r="L118" s="468">
        <f t="shared" si="0"/>
        <v>0</v>
      </c>
    </row>
    <row r="119" spans="2:12" ht="59.15" customHeight="1" x14ac:dyDescent="0.25">
      <c r="B119" s="215"/>
      <c r="C119" s="923"/>
      <c r="D119" s="989"/>
      <c r="E119" s="956"/>
      <c r="F119" s="988"/>
      <c r="G119" s="989"/>
      <c r="H119" s="218"/>
      <c r="I119" s="525"/>
      <c r="J119" s="525"/>
      <c r="K119" s="526"/>
      <c r="L119" s="468">
        <f t="shared" si="0"/>
        <v>0</v>
      </c>
    </row>
    <row r="120" spans="2:12" ht="59.15" customHeight="1" x14ac:dyDescent="0.25">
      <c r="B120" s="215"/>
      <c r="C120" s="923"/>
      <c r="D120" s="989"/>
      <c r="E120" s="956"/>
      <c r="F120" s="988"/>
      <c r="G120" s="989"/>
      <c r="H120" s="218"/>
      <c r="I120" s="525"/>
      <c r="J120" s="525"/>
      <c r="K120" s="526"/>
      <c r="L120" s="468">
        <f t="shared" si="0"/>
        <v>0</v>
      </c>
    </row>
    <row r="121" spans="2:12" ht="59.15" customHeight="1" x14ac:dyDescent="0.25">
      <c r="B121" s="215"/>
      <c r="C121" s="923"/>
      <c r="D121" s="987"/>
      <c r="E121" s="956"/>
      <c r="F121" s="988"/>
      <c r="G121" s="989"/>
      <c r="H121" s="218"/>
      <c r="I121" s="525"/>
      <c r="J121" s="525"/>
      <c r="K121" s="526"/>
      <c r="L121" s="468">
        <f t="shared" si="0"/>
        <v>0</v>
      </c>
    </row>
    <row r="122" spans="2:12" ht="59.15" customHeight="1" x14ac:dyDescent="0.25">
      <c r="B122" s="215"/>
      <c r="C122" s="923"/>
      <c r="D122" s="989"/>
      <c r="E122" s="956"/>
      <c r="F122" s="988"/>
      <c r="G122" s="989"/>
      <c r="H122" s="218"/>
      <c r="I122" s="525"/>
      <c r="J122" s="525"/>
      <c r="K122" s="526"/>
      <c r="L122" s="468">
        <f t="shared" si="0"/>
        <v>0</v>
      </c>
    </row>
    <row r="123" spans="2:12" ht="59.15" customHeight="1" x14ac:dyDescent="0.25">
      <c r="B123" s="215"/>
      <c r="C123" s="923"/>
      <c r="D123" s="989"/>
      <c r="E123" s="956"/>
      <c r="F123" s="988"/>
      <c r="G123" s="989"/>
      <c r="H123" s="218"/>
      <c r="I123" s="525"/>
      <c r="J123" s="525"/>
      <c r="K123" s="526"/>
      <c r="L123" s="468">
        <f t="shared" si="0"/>
        <v>0</v>
      </c>
    </row>
    <row r="124" spans="2:12" ht="59.15" customHeight="1" x14ac:dyDescent="0.25">
      <c r="B124" s="215"/>
      <c r="C124" s="923"/>
      <c r="D124" s="989"/>
      <c r="E124" s="956"/>
      <c r="F124" s="988"/>
      <c r="G124" s="989"/>
      <c r="H124" s="218"/>
      <c r="I124" s="525"/>
      <c r="J124" s="525"/>
      <c r="K124" s="526"/>
      <c r="L124" s="468">
        <f t="shared" si="0"/>
        <v>0</v>
      </c>
    </row>
    <row r="125" spans="2:12" ht="59.15" customHeight="1" x14ac:dyDescent="0.25">
      <c r="B125" s="215"/>
      <c r="C125" s="923"/>
      <c r="D125" s="989"/>
      <c r="E125" s="956"/>
      <c r="F125" s="988"/>
      <c r="G125" s="989"/>
      <c r="H125" s="218"/>
      <c r="I125" s="525"/>
      <c r="J125" s="525"/>
      <c r="K125" s="526"/>
      <c r="L125" s="468">
        <f t="shared" si="0"/>
        <v>0</v>
      </c>
    </row>
    <row r="126" spans="2:12" ht="59.15" customHeight="1" x14ac:dyDescent="0.25">
      <c r="B126" s="215"/>
      <c r="C126" s="923"/>
      <c r="D126" s="989"/>
      <c r="E126" s="956"/>
      <c r="F126" s="988"/>
      <c r="G126" s="989"/>
      <c r="H126" s="218"/>
      <c r="I126" s="525"/>
      <c r="J126" s="525"/>
      <c r="K126" s="526"/>
      <c r="L126" s="468">
        <f t="shared" si="0"/>
        <v>0</v>
      </c>
    </row>
    <row r="127" spans="2:12" ht="59.15" customHeight="1" x14ac:dyDescent="0.25">
      <c r="B127" s="215"/>
      <c r="C127" s="923"/>
      <c r="D127" s="989"/>
      <c r="E127" s="956"/>
      <c r="F127" s="988"/>
      <c r="G127" s="989"/>
      <c r="H127" s="218"/>
      <c r="I127" s="525"/>
      <c r="J127" s="525"/>
      <c r="K127" s="526"/>
      <c r="L127" s="468">
        <f t="shared" si="0"/>
        <v>0</v>
      </c>
    </row>
    <row r="128" spans="2:12" ht="59.15" customHeight="1" x14ac:dyDescent="0.25">
      <c r="B128" s="215"/>
      <c r="C128" s="923"/>
      <c r="D128" s="989"/>
      <c r="E128" s="956"/>
      <c r="F128" s="988"/>
      <c r="G128" s="989"/>
      <c r="H128" s="218"/>
      <c r="I128" s="525"/>
      <c r="J128" s="525"/>
      <c r="K128" s="526"/>
      <c r="L128" s="468">
        <f t="shared" si="0"/>
        <v>0</v>
      </c>
    </row>
    <row r="129" spans="2:12" ht="59.15" customHeight="1" x14ac:dyDescent="0.25">
      <c r="B129" s="215"/>
      <c r="C129" s="923"/>
      <c r="D129" s="989"/>
      <c r="E129" s="956"/>
      <c r="F129" s="988"/>
      <c r="G129" s="989"/>
      <c r="H129" s="218"/>
      <c r="I129" s="525"/>
      <c r="J129" s="525"/>
      <c r="K129" s="526"/>
      <c r="L129" s="468">
        <f t="shared" si="0"/>
        <v>0</v>
      </c>
    </row>
    <row r="130" spans="2:12" ht="59.15" customHeight="1" x14ac:dyDescent="0.25">
      <c r="B130" s="215"/>
      <c r="C130" s="923"/>
      <c r="D130" s="989"/>
      <c r="E130" s="956"/>
      <c r="F130" s="988"/>
      <c r="G130" s="989"/>
      <c r="H130" s="218"/>
      <c r="I130" s="525"/>
      <c r="J130" s="525"/>
      <c r="K130" s="526"/>
      <c r="L130" s="468">
        <f t="shared" si="0"/>
        <v>0</v>
      </c>
    </row>
    <row r="131" spans="2:12" ht="59.15" customHeight="1" x14ac:dyDescent="0.25">
      <c r="B131" s="215"/>
      <c r="C131" s="923"/>
      <c r="D131" s="989"/>
      <c r="E131" s="956"/>
      <c r="F131" s="988"/>
      <c r="G131" s="989"/>
      <c r="H131" s="218"/>
      <c r="I131" s="525"/>
      <c r="J131" s="525"/>
      <c r="K131" s="526"/>
      <c r="L131" s="468">
        <f t="shared" si="0"/>
        <v>0</v>
      </c>
    </row>
    <row r="132" spans="2:12" ht="59.15" customHeight="1" x14ac:dyDescent="0.25">
      <c r="B132" s="215"/>
      <c r="C132" s="923"/>
      <c r="D132" s="989"/>
      <c r="E132" s="956"/>
      <c r="F132" s="988"/>
      <c r="G132" s="989"/>
      <c r="H132" s="218"/>
      <c r="I132" s="525"/>
      <c r="J132" s="525"/>
      <c r="K132" s="526"/>
      <c r="L132" s="468">
        <f t="shared" si="0"/>
        <v>0</v>
      </c>
    </row>
    <row r="133" spans="2:12" ht="59.15" customHeight="1" x14ac:dyDescent="0.25">
      <c r="B133" s="215"/>
      <c r="C133" s="923"/>
      <c r="D133" s="989"/>
      <c r="E133" s="956"/>
      <c r="F133" s="988"/>
      <c r="G133" s="989"/>
      <c r="H133" s="218"/>
      <c r="I133" s="525"/>
      <c r="J133" s="525"/>
      <c r="K133" s="526"/>
      <c r="L133" s="468">
        <f t="shared" si="0"/>
        <v>0</v>
      </c>
    </row>
    <row r="134" spans="2:12" ht="59.15" customHeight="1" x14ac:dyDescent="0.25">
      <c r="B134" s="215"/>
      <c r="C134" s="923"/>
      <c r="D134" s="989"/>
      <c r="E134" s="956"/>
      <c r="F134" s="988"/>
      <c r="G134" s="989"/>
      <c r="H134" s="218"/>
      <c r="I134" s="525"/>
      <c r="J134" s="525"/>
      <c r="K134" s="526"/>
      <c r="L134" s="468">
        <f t="shared" si="0"/>
        <v>0</v>
      </c>
    </row>
    <row r="135" spans="2:12" ht="59.15" customHeight="1" x14ac:dyDescent="0.25">
      <c r="B135" s="215"/>
      <c r="C135" s="923"/>
      <c r="D135" s="989"/>
      <c r="E135" s="956"/>
      <c r="F135" s="988"/>
      <c r="G135" s="989"/>
      <c r="H135" s="218"/>
      <c r="I135" s="525"/>
      <c r="J135" s="525"/>
      <c r="K135" s="526"/>
      <c r="L135" s="468">
        <f t="shared" si="0"/>
        <v>0</v>
      </c>
    </row>
    <row r="136" spans="2:12" ht="59.15" customHeight="1" x14ac:dyDescent="0.25">
      <c r="B136" s="215"/>
      <c r="C136" s="923"/>
      <c r="D136" s="989"/>
      <c r="E136" s="956"/>
      <c r="F136" s="988"/>
      <c r="G136" s="989"/>
      <c r="H136" s="218"/>
      <c r="I136" s="449"/>
      <c r="J136" s="449"/>
      <c r="K136" s="448"/>
      <c r="L136" s="468">
        <f t="shared" si="0"/>
        <v>0</v>
      </c>
    </row>
    <row r="137" spans="2:12" ht="13.5" thickBot="1" x14ac:dyDescent="0.3">
      <c r="F137" s="301"/>
      <c r="G137" s="301"/>
      <c r="H137" s="414">
        <f>SUM(H115:H136)</f>
        <v>0</v>
      </c>
      <c r="I137" s="414">
        <f>SUM(I115:I136)</f>
        <v>0</v>
      </c>
      <c r="J137" s="414">
        <f>SUM(J115:J136)</f>
        <v>0</v>
      </c>
      <c r="K137" s="301"/>
      <c r="L137" s="394">
        <f>SUM(L115:L136)</f>
        <v>0</v>
      </c>
    </row>
    <row r="138" spans="2:12" ht="9.25" customHeight="1" thickTop="1" x14ac:dyDescent="0.3">
      <c r="H138" s="282"/>
    </row>
    <row r="139" spans="2:12" x14ac:dyDescent="0.25">
      <c r="B139" s="19" t="s">
        <v>60</v>
      </c>
      <c r="C139" s="916" t="s">
        <v>262</v>
      </c>
      <c r="D139" s="916"/>
      <c r="E139" s="916"/>
      <c r="F139" s="916"/>
      <c r="G139" s="916"/>
      <c r="H139" s="916"/>
      <c r="I139" s="916"/>
      <c r="J139" s="916"/>
      <c r="K139" s="916"/>
    </row>
    <row r="140" spans="2:12" ht="30" customHeight="1" x14ac:dyDescent="0.25">
      <c r="C140" s="822" t="s">
        <v>263</v>
      </c>
      <c r="D140" s="822"/>
      <c r="E140" s="822"/>
      <c r="F140" s="822"/>
      <c r="G140" s="822"/>
      <c r="H140" s="822"/>
      <c r="I140" s="822"/>
      <c r="J140" s="822"/>
      <c r="K140" s="822"/>
    </row>
    <row r="141" spans="2:12" ht="15" customHeight="1" x14ac:dyDescent="0.25">
      <c r="C141" s="993" t="s">
        <v>411</v>
      </c>
      <c r="D141" s="993"/>
      <c r="E141" s="993"/>
      <c r="F141" s="993"/>
      <c r="G141" s="993"/>
      <c r="H141" s="993"/>
      <c r="I141" s="993"/>
    </row>
  </sheetData>
  <sheetProtection insertRows="0"/>
  <mergeCells count="155">
    <mergeCell ref="E127:G127"/>
    <mergeCell ref="C128:D128"/>
    <mergeCell ref="E128:G128"/>
    <mergeCell ref="C129:D129"/>
    <mergeCell ref="E129:G129"/>
    <mergeCell ref="C127:D127"/>
    <mergeCell ref="C141:I141"/>
    <mergeCell ref="C136:D136"/>
    <mergeCell ref="E136:G136"/>
    <mergeCell ref="C139:K139"/>
    <mergeCell ref="C140:K140"/>
    <mergeCell ref="C130:D130"/>
    <mergeCell ref="E130:G130"/>
    <mergeCell ref="C131:D131"/>
    <mergeCell ref="C135:D135"/>
    <mergeCell ref="E135:G135"/>
    <mergeCell ref="E131:G131"/>
    <mergeCell ref="C132:D132"/>
    <mergeCell ref="E132:G132"/>
    <mergeCell ref="E133:G133"/>
    <mergeCell ref="C134:D134"/>
    <mergeCell ref="C133:D133"/>
    <mergeCell ref="E134:G134"/>
    <mergeCell ref="C125:D125"/>
    <mergeCell ref="E125:G125"/>
    <mergeCell ref="C126:D126"/>
    <mergeCell ref="E126:G126"/>
    <mergeCell ref="C121:D121"/>
    <mergeCell ref="E121:G121"/>
    <mergeCell ref="C122:D122"/>
    <mergeCell ref="E122:G122"/>
    <mergeCell ref="C123:D123"/>
    <mergeCell ref="E123:G123"/>
    <mergeCell ref="C120:D120"/>
    <mergeCell ref="E120:G120"/>
    <mergeCell ref="C115:D115"/>
    <mergeCell ref="E115:G115"/>
    <mergeCell ref="C116:D116"/>
    <mergeCell ref="E116:G116"/>
    <mergeCell ref="C117:D117"/>
    <mergeCell ref="E117:G117"/>
    <mergeCell ref="C124:D124"/>
    <mergeCell ref="E124:G124"/>
    <mergeCell ref="C118:D118"/>
    <mergeCell ref="E118:G118"/>
    <mergeCell ref="C119:D119"/>
    <mergeCell ref="E119:G119"/>
    <mergeCell ref="C109:I109"/>
    <mergeCell ref="F102:H102"/>
    <mergeCell ref="C105:D105"/>
    <mergeCell ref="F105:H105"/>
    <mergeCell ref="C103:D103"/>
    <mergeCell ref="C62:D62"/>
    <mergeCell ref="C63:D63"/>
    <mergeCell ref="C73:I75"/>
    <mergeCell ref="B79:I82"/>
    <mergeCell ref="F67:G68"/>
    <mergeCell ref="F84:H84"/>
    <mergeCell ref="F86:H86"/>
    <mergeCell ref="F87:H87"/>
    <mergeCell ref="F88:H88"/>
    <mergeCell ref="F98:H98"/>
    <mergeCell ref="F99:H99"/>
    <mergeCell ref="C94:D94"/>
    <mergeCell ref="F103:H103"/>
    <mergeCell ref="F104:H104"/>
    <mergeCell ref="C88:D88"/>
    <mergeCell ref="C102:D102"/>
    <mergeCell ref="F85:H85"/>
    <mergeCell ref="C104:D104"/>
    <mergeCell ref="C91:D91"/>
    <mergeCell ref="C114:D114"/>
    <mergeCell ref="E114:G114"/>
    <mergeCell ref="B15:F15"/>
    <mergeCell ref="B16:F16"/>
    <mergeCell ref="B17:F17"/>
    <mergeCell ref="B18:F18"/>
    <mergeCell ref="B30:F30"/>
    <mergeCell ref="B31:F31"/>
    <mergeCell ref="B19:F19"/>
    <mergeCell ref="B22:F22"/>
    <mergeCell ref="C34:I34"/>
    <mergeCell ref="C35:I35"/>
    <mergeCell ref="C36:I37"/>
    <mergeCell ref="C50:D50"/>
    <mergeCell ref="H41:I41"/>
    <mergeCell ref="C42:D42"/>
    <mergeCell ref="C43:D43"/>
    <mergeCell ref="C51:D51"/>
    <mergeCell ref="C52:D52"/>
    <mergeCell ref="C53:D53"/>
    <mergeCell ref="C54:D54"/>
    <mergeCell ref="C106:D106"/>
    <mergeCell ref="F106:H106"/>
    <mergeCell ref="H108:I108"/>
    <mergeCell ref="C44:D44"/>
    <mergeCell ref="C57:D57"/>
    <mergeCell ref="B1:C1"/>
    <mergeCell ref="H2:I2"/>
    <mergeCell ref="G32:H32"/>
    <mergeCell ref="B23:F23"/>
    <mergeCell ref="B24:F24"/>
    <mergeCell ref="B28:F28"/>
    <mergeCell ref="B29:F29"/>
    <mergeCell ref="E5:M5"/>
    <mergeCell ref="E6:M6"/>
    <mergeCell ref="E7:M7"/>
    <mergeCell ref="E8:M8"/>
    <mergeCell ref="E9:M9"/>
    <mergeCell ref="B11:I11"/>
    <mergeCell ref="B14:F14"/>
    <mergeCell ref="C38:I38"/>
    <mergeCell ref="B39:F39"/>
    <mergeCell ref="C101:D101"/>
    <mergeCell ref="C98:D98"/>
    <mergeCell ref="F94:H94"/>
    <mergeCell ref="F95:H95"/>
    <mergeCell ref="F96:H96"/>
    <mergeCell ref="F97:H97"/>
    <mergeCell ref="F100:H100"/>
    <mergeCell ref="F101:H101"/>
    <mergeCell ref="C86:D86"/>
    <mergeCell ref="C87:D87"/>
    <mergeCell ref="F89:H89"/>
    <mergeCell ref="F90:H90"/>
    <mergeCell ref="F91:H91"/>
    <mergeCell ref="F92:H92"/>
    <mergeCell ref="F93:H93"/>
    <mergeCell ref="C92:D92"/>
    <mergeCell ref="C93:D93"/>
    <mergeCell ref="C89:D89"/>
    <mergeCell ref="C90:D90"/>
    <mergeCell ref="C95:D95"/>
    <mergeCell ref="C96:D96"/>
    <mergeCell ref="C97:D97"/>
    <mergeCell ref="C100:D100"/>
    <mergeCell ref="C99:D99"/>
    <mergeCell ref="C84:D84"/>
    <mergeCell ref="C85:D85"/>
    <mergeCell ref="C45:D45"/>
    <mergeCell ref="C46:D46"/>
    <mergeCell ref="C47:D47"/>
    <mergeCell ref="C48:D48"/>
    <mergeCell ref="C49:D49"/>
    <mergeCell ref="H67:H68"/>
    <mergeCell ref="C72:I72"/>
    <mergeCell ref="C60:D60"/>
    <mergeCell ref="C61:D61"/>
    <mergeCell ref="C64:D64"/>
    <mergeCell ref="C65:D65"/>
    <mergeCell ref="C66:D66"/>
    <mergeCell ref="C55:D55"/>
    <mergeCell ref="C56:D56"/>
    <mergeCell ref="C58:D58"/>
    <mergeCell ref="C59:D59"/>
  </mergeCells>
  <phoneticPr fontId="11" type="noConversion"/>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6" max="12" man="1"/>
    <brk id="110" max="12" man="1"/>
  </rowBreaks>
  <ignoredErrors>
    <ignoredError sqref="H15"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dimension ref="A1:M161"/>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426</v>
      </c>
      <c r="B1" s="943" t="s">
        <v>420</v>
      </c>
      <c r="C1" s="944"/>
      <c r="I1" s="21"/>
    </row>
    <row r="2" spans="1:13" x14ac:dyDescent="0.3">
      <c r="H2" s="926"/>
      <c r="I2" s="926"/>
    </row>
    <row r="3" spans="1:13" x14ac:dyDescent="0.3">
      <c r="B3" s="294"/>
      <c r="C3" s="294"/>
      <c r="H3" s="282"/>
      <c r="I3" s="282"/>
    </row>
    <row r="4" spans="1:13" x14ac:dyDescent="0.3">
      <c r="B4" s="294"/>
      <c r="C4" s="294"/>
      <c r="H4" s="282"/>
      <c r="I4" s="282"/>
    </row>
    <row r="5" spans="1:13" x14ac:dyDescent="0.25">
      <c r="B5" s="19" t="s">
        <v>628</v>
      </c>
      <c r="D5" s="309"/>
      <c r="E5" s="945" t="str">
        <f>IF('Form A'!D5=0,"",'Form A'!D5)</f>
        <v/>
      </c>
      <c r="F5" s="946"/>
      <c r="G5" s="946"/>
      <c r="H5" s="946"/>
      <c r="I5" s="946"/>
      <c r="J5" s="946"/>
      <c r="K5" s="946"/>
      <c r="L5" s="946"/>
      <c r="M5" s="947"/>
    </row>
    <row r="6" spans="1:13" x14ac:dyDescent="0.25">
      <c r="B6" s="19" t="s">
        <v>398</v>
      </c>
      <c r="D6" s="309"/>
      <c r="E6" s="945" t="str">
        <f>IF('Form A'!D6=0,"",'Form A'!D6)</f>
        <v/>
      </c>
      <c r="F6" s="946"/>
      <c r="G6" s="946"/>
      <c r="H6" s="946"/>
      <c r="I6" s="946"/>
      <c r="J6" s="946"/>
      <c r="K6" s="946"/>
      <c r="L6" s="946"/>
      <c r="M6" s="947"/>
    </row>
    <row r="7" spans="1:13" x14ac:dyDescent="0.25">
      <c r="B7" s="19" t="s">
        <v>273</v>
      </c>
      <c r="D7" s="309"/>
      <c r="E7" s="945" t="str">
        <f>IF('Form A'!D7=0,"",'Form A'!D7)</f>
        <v/>
      </c>
      <c r="F7" s="946"/>
      <c r="G7" s="946"/>
      <c r="H7" s="946"/>
      <c r="I7" s="946"/>
      <c r="J7" s="946"/>
      <c r="K7" s="946"/>
      <c r="L7" s="946"/>
      <c r="M7" s="947"/>
    </row>
    <row r="8" spans="1:13" x14ac:dyDescent="0.25">
      <c r="B8" s="102" t="s">
        <v>240</v>
      </c>
      <c r="D8" s="309"/>
      <c r="E8" s="948">
        <f>'Form A'!D8</f>
        <v>0</v>
      </c>
      <c r="F8" s="949"/>
      <c r="G8" s="949"/>
      <c r="H8" s="949"/>
      <c r="I8" s="949"/>
      <c r="J8" s="949"/>
      <c r="K8" s="949"/>
      <c r="L8" s="949"/>
      <c r="M8" s="950"/>
    </row>
    <row r="9" spans="1:13" x14ac:dyDescent="0.25">
      <c r="B9" s="19" t="s">
        <v>629</v>
      </c>
      <c r="E9" s="945" t="s">
        <v>4</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375</v>
      </c>
    </row>
    <row r="13" spans="1:13" x14ac:dyDescent="0.3">
      <c r="A13" s="30" t="s">
        <v>161</v>
      </c>
      <c r="B13" s="48" t="s">
        <v>34</v>
      </c>
      <c r="C13" s="48"/>
      <c r="I13" s="282" t="s">
        <v>385</v>
      </c>
    </row>
    <row r="14" spans="1:13" s="29" customFormat="1" ht="16.7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200"/>
      <c r="H15" s="67">
        <v>0.2</v>
      </c>
      <c r="I15" s="194">
        <f>G15*H15</f>
        <v>0</v>
      </c>
    </row>
    <row r="16" spans="1:13" ht="28" customHeight="1" x14ac:dyDescent="0.25">
      <c r="B16" s="888" t="s">
        <v>146</v>
      </c>
      <c r="C16" s="889"/>
      <c r="D16" s="889"/>
      <c r="E16" s="889"/>
      <c r="F16" s="982"/>
      <c r="G16" s="200"/>
      <c r="H16" s="182">
        <v>0.3</v>
      </c>
      <c r="I16" s="194">
        <f>G16*H16</f>
        <v>0</v>
      </c>
    </row>
    <row r="17" spans="1:9" ht="45.25" customHeight="1" x14ac:dyDescent="0.25">
      <c r="B17" s="888" t="s">
        <v>147</v>
      </c>
      <c r="C17" s="889"/>
      <c r="D17" s="889"/>
      <c r="E17" s="889"/>
      <c r="F17" s="982"/>
      <c r="G17" s="200"/>
      <c r="H17" s="182">
        <v>0.16</v>
      </c>
      <c r="I17" s="194">
        <f>G17*H17</f>
        <v>0</v>
      </c>
    </row>
    <row r="18" spans="1:9" ht="20.25" customHeight="1" x14ac:dyDescent="0.25">
      <c r="B18" s="888" t="s">
        <v>148</v>
      </c>
      <c r="C18" s="889"/>
      <c r="D18" s="889"/>
      <c r="E18" s="889"/>
      <c r="F18" s="982"/>
      <c r="G18" s="200"/>
      <c r="H18" s="182">
        <v>0.25</v>
      </c>
      <c r="I18" s="194">
        <f>G18*H18</f>
        <v>0</v>
      </c>
    </row>
    <row r="19" spans="1:9" ht="20.25" customHeight="1" x14ac:dyDescent="0.25">
      <c r="B19" s="891" t="s">
        <v>346</v>
      </c>
      <c r="C19" s="972"/>
      <c r="D19" s="972"/>
      <c r="E19" s="972"/>
      <c r="F19" s="973"/>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200"/>
      <c r="H23" s="182">
        <v>0.08</v>
      </c>
      <c r="I23" s="194">
        <f>G23*H23</f>
        <v>0</v>
      </c>
    </row>
    <row r="24" spans="1:9" ht="20.25" customHeight="1" x14ac:dyDescent="0.25">
      <c r="B24" s="888" t="s">
        <v>206</v>
      </c>
      <c r="C24" s="889"/>
      <c r="D24" s="889"/>
      <c r="E24" s="889"/>
      <c r="F24" s="982"/>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208</v>
      </c>
      <c r="C27" s="30"/>
      <c r="D27" s="30" t="s">
        <v>97</v>
      </c>
      <c r="E27" s="30"/>
    </row>
    <row r="28" spans="1:9" ht="16" x14ac:dyDescent="0.25">
      <c r="B28" s="965" t="s">
        <v>41</v>
      </c>
      <c r="C28" s="983"/>
      <c r="D28" s="983"/>
      <c r="E28" s="983"/>
      <c r="F28" s="966"/>
      <c r="G28" s="592" t="s">
        <v>405</v>
      </c>
      <c r="H28" s="50" t="s">
        <v>98</v>
      </c>
      <c r="I28" s="50" t="s">
        <v>42</v>
      </c>
    </row>
    <row r="29" spans="1:9" ht="15" customHeight="1" x14ac:dyDescent="0.25">
      <c r="B29" s="887" t="s">
        <v>151</v>
      </c>
      <c r="C29" s="879"/>
      <c r="D29" s="879"/>
      <c r="E29" s="879"/>
      <c r="F29" s="880"/>
      <c r="G29" s="200"/>
      <c r="H29" s="519"/>
      <c r="I29" s="520">
        <f>G29-H29</f>
        <v>0</v>
      </c>
    </row>
    <row r="30" spans="1:9" ht="15" customHeight="1" x14ac:dyDescent="0.25">
      <c r="B30" s="887" t="s">
        <v>43</v>
      </c>
      <c r="C30" s="879"/>
      <c r="D30" s="879"/>
      <c r="E30" s="879"/>
      <c r="F30" s="880"/>
      <c r="G30" s="200"/>
      <c r="H30" s="519"/>
      <c r="I30" s="520">
        <f>G30-H30</f>
        <v>0</v>
      </c>
    </row>
    <row r="31" spans="1:9" ht="13.5" customHeight="1" x14ac:dyDescent="0.25">
      <c r="B31" s="977" t="s">
        <v>44</v>
      </c>
      <c r="C31" s="978"/>
      <c r="D31" s="978"/>
      <c r="E31" s="978"/>
      <c r="F31" s="979"/>
      <c r="G31" s="200"/>
      <c r="H31" s="519"/>
      <c r="I31" s="520">
        <f>G31-H31</f>
        <v>0</v>
      </c>
    </row>
    <row r="32" spans="1:9" ht="16.5" thickBot="1" x14ac:dyDescent="0.3">
      <c r="B32" s="312"/>
      <c r="C32" s="312"/>
      <c r="D32" s="312"/>
      <c r="E32" s="312"/>
      <c r="F32" s="312"/>
      <c r="G32" s="969" t="s">
        <v>410</v>
      </c>
      <c r="H32" s="969"/>
      <c r="I32" s="521"/>
    </row>
    <row r="33" spans="2:11" ht="13.5" thickTop="1" x14ac:dyDescent="0.25">
      <c r="B33" s="102" t="s">
        <v>197</v>
      </c>
      <c r="C33" s="102"/>
      <c r="F33" s="102"/>
      <c r="G33" s="102"/>
      <c r="H33" s="102"/>
    </row>
    <row r="34" spans="2:11" ht="15" customHeight="1" x14ac:dyDescent="0.25">
      <c r="B34" s="102" t="s">
        <v>198</v>
      </c>
      <c r="C34" s="916" t="s">
        <v>81</v>
      </c>
      <c r="D34" s="916"/>
      <c r="E34" s="916"/>
      <c r="F34" s="916"/>
      <c r="G34" s="916"/>
      <c r="H34" s="916"/>
      <c r="I34" s="916"/>
    </row>
    <row r="35" spans="2:11" ht="36" customHeight="1" x14ac:dyDescent="0.25">
      <c r="B35" s="102" t="s">
        <v>199</v>
      </c>
      <c r="C35" s="916" t="s">
        <v>553</v>
      </c>
      <c r="D35" s="916"/>
      <c r="E35" s="916"/>
      <c r="F35" s="916"/>
      <c r="G35" s="916"/>
      <c r="H35" s="916"/>
      <c r="I35" s="916"/>
    </row>
    <row r="36" spans="2:11" ht="15" customHeight="1" x14ac:dyDescent="0.25">
      <c r="B36" s="19" t="s">
        <v>200</v>
      </c>
      <c r="C36" s="832" t="s">
        <v>558</v>
      </c>
      <c r="D36" s="832"/>
      <c r="E36" s="832"/>
      <c r="F36" s="832"/>
      <c r="G36" s="832"/>
      <c r="H36" s="832"/>
      <c r="I36" s="832"/>
    </row>
    <row r="37" spans="2:11" ht="15" customHeight="1" x14ac:dyDescent="0.25">
      <c r="C37" s="832"/>
      <c r="D37" s="832"/>
      <c r="E37" s="832"/>
      <c r="F37" s="832"/>
      <c r="G37" s="832"/>
      <c r="H37" s="832"/>
      <c r="I37" s="832"/>
    </row>
    <row r="38" spans="2:11" ht="15" customHeight="1" x14ac:dyDescent="0.25">
      <c r="C38" s="916"/>
      <c r="D38" s="916"/>
      <c r="E38" s="916"/>
      <c r="F38" s="916"/>
      <c r="G38" s="916"/>
      <c r="H38" s="916"/>
      <c r="I38" s="916"/>
    </row>
    <row r="39" spans="2:11" ht="15" customHeight="1" x14ac:dyDescent="0.25">
      <c r="B39" s="994"/>
      <c r="C39" s="994"/>
      <c r="D39" s="994"/>
      <c r="E39" s="994"/>
      <c r="F39" s="994"/>
      <c r="G39" s="272"/>
      <c r="H39" s="272"/>
    </row>
    <row r="40" spans="2:11" ht="15" customHeight="1" x14ac:dyDescent="0.25">
      <c r="B40" s="30" t="s">
        <v>209</v>
      </c>
      <c r="C40" s="637"/>
      <c r="D40" s="638" t="s">
        <v>451</v>
      </c>
      <c r="G40" s="272"/>
      <c r="H40" s="272"/>
    </row>
    <row r="41" spans="2:11" ht="16" x14ac:dyDescent="0.25">
      <c r="B41" s="974" t="s">
        <v>45</v>
      </c>
      <c r="C41" s="975"/>
      <c r="D41" s="975"/>
      <c r="E41" s="975"/>
      <c r="F41" s="976"/>
      <c r="G41" s="78" t="s">
        <v>347</v>
      </c>
      <c r="H41" s="450" t="s">
        <v>352</v>
      </c>
      <c r="I41" s="179" t="s">
        <v>353</v>
      </c>
      <c r="J41" s="179" t="s">
        <v>8</v>
      </c>
      <c r="K41" s="44" t="s">
        <v>46</v>
      </c>
    </row>
    <row r="42" spans="2:11" ht="9.75" customHeight="1" x14ac:dyDescent="0.25">
      <c r="B42" s="205"/>
      <c r="C42" s="206"/>
      <c r="D42" s="206"/>
      <c r="E42" s="206"/>
      <c r="F42" s="207"/>
      <c r="G42" s="206"/>
      <c r="H42" s="451"/>
      <c r="I42" s="208"/>
      <c r="J42" s="208"/>
      <c r="K42" s="209"/>
    </row>
    <row r="43" spans="2:11" ht="20.25" customHeight="1" x14ac:dyDescent="0.25">
      <c r="B43" s="24"/>
      <c r="C43" s="25"/>
      <c r="D43" s="281" t="s">
        <v>47</v>
      </c>
      <c r="E43" s="281"/>
      <c r="F43" s="98"/>
      <c r="G43" s="200"/>
      <c r="H43" s="469"/>
      <c r="I43" s="470">
        <f>G43-H43</f>
        <v>0</v>
      </c>
      <c r="J43" s="210">
        <v>0</v>
      </c>
      <c r="K43" s="466">
        <f t="shared" ref="K43:K55" si="0">I43*J43</f>
        <v>0</v>
      </c>
    </row>
    <row r="44" spans="2:11" ht="20.25" customHeight="1" x14ac:dyDescent="0.25">
      <c r="B44" s="24"/>
      <c r="C44" s="25"/>
      <c r="D44" s="281" t="s">
        <v>48</v>
      </c>
      <c r="E44" s="281"/>
      <c r="F44" s="98"/>
      <c r="G44" s="200"/>
      <c r="H44" s="469"/>
      <c r="I44" s="470">
        <f t="shared" ref="I44:I55" si="1">G44-H44</f>
        <v>0</v>
      </c>
      <c r="J44" s="212">
        <v>2E-3</v>
      </c>
      <c r="K44" s="194">
        <f t="shared" si="0"/>
        <v>0</v>
      </c>
    </row>
    <row r="45" spans="2:11" ht="20.25" customHeight="1" x14ac:dyDescent="0.25">
      <c r="B45" s="24"/>
      <c r="C45" s="25"/>
      <c r="D45" s="281" t="s">
        <v>49</v>
      </c>
      <c r="E45" s="281"/>
      <c r="F45" s="98"/>
      <c r="G45" s="200"/>
      <c r="H45" s="469"/>
      <c r="I45" s="470">
        <f t="shared" si="1"/>
        <v>0</v>
      </c>
      <c r="J45" s="212">
        <v>5.0000000000000001E-3</v>
      </c>
      <c r="K45" s="194">
        <f t="shared" si="0"/>
        <v>0</v>
      </c>
    </row>
    <row r="46" spans="2:11" ht="20.25" customHeight="1" x14ac:dyDescent="0.25">
      <c r="B46" s="24"/>
      <c r="C46" s="25"/>
      <c r="D46" s="281" t="s">
        <v>50</v>
      </c>
      <c r="E46" s="281"/>
      <c r="F46" s="98"/>
      <c r="G46" s="200"/>
      <c r="H46" s="469"/>
      <c r="I46" s="470">
        <f t="shared" si="1"/>
        <v>0</v>
      </c>
      <c r="J46" s="212">
        <v>8.0000000000000002E-3</v>
      </c>
      <c r="K46" s="194">
        <f t="shared" si="0"/>
        <v>0</v>
      </c>
    </row>
    <row r="47" spans="2:11" ht="20.25" customHeight="1" x14ac:dyDescent="0.25">
      <c r="B47" s="24"/>
      <c r="C47" s="25"/>
      <c r="D47" s="281" t="s">
        <v>51</v>
      </c>
      <c r="E47" s="281"/>
      <c r="F47" s="98"/>
      <c r="G47" s="200"/>
      <c r="H47" s="469"/>
      <c r="I47" s="470">
        <f t="shared" si="1"/>
        <v>0</v>
      </c>
      <c r="J47" s="212">
        <v>1.2999999999999999E-2</v>
      </c>
      <c r="K47" s="194">
        <f t="shared" si="0"/>
        <v>0</v>
      </c>
    </row>
    <row r="48" spans="2:11" ht="20.25" customHeight="1" x14ac:dyDescent="0.25">
      <c r="B48" s="24"/>
      <c r="C48" s="25"/>
      <c r="D48" s="281" t="s">
        <v>52</v>
      </c>
      <c r="E48" s="281"/>
      <c r="F48" s="98"/>
      <c r="G48" s="200"/>
      <c r="H48" s="469"/>
      <c r="I48" s="470">
        <f t="shared" si="1"/>
        <v>0</v>
      </c>
      <c r="J48" s="212">
        <v>1.9E-2</v>
      </c>
      <c r="K48" s="194">
        <f t="shared" si="0"/>
        <v>0</v>
      </c>
    </row>
    <row r="49" spans="1:11" ht="20.25" customHeight="1" x14ac:dyDescent="0.25">
      <c r="B49" s="24"/>
      <c r="C49" s="25"/>
      <c r="D49" s="281" t="s">
        <v>53</v>
      </c>
      <c r="E49" s="281"/>
      <c r="F49" s="98"/>
      <c r="G49" s="200"/>
      <c r="H49" s="469"/>
      <c r="I49" s="470">
        <f t="shared" si="1"/>
        <v>0</v>
      </c>
      <c r="J49" s="212">
        <v>2.7E-2</v>
      </c>
      <c r="K49" s="194">
        <f t="shared" si="0"/>
        <v>0</v>
      </c>
    </row>
    <row r="50" spans="1:11" ht="20.25" customHeight="1" x14ac:dyDescent="0.25">
      <c r="B50" s="24"/>
      <c r="C50" s="25"/>
      <c r="D50" s="281" t="s">
        <v>54</v>
      </c>
      <c r="E50" s="281"/>
      <c r="F50" s="98"/>
      <c r="G50" s="200"/>
      <c r="H50" s="469"/>
      <c r="I50" s="470">
        <f t="shared" si="1"/>
        <v>0</v>
      </c>
      <c r="J50" s="212">
        <v>3.2000000000000001E-2</v>
      </c>
      <c r="K50" s="194">
        <f t="shared" si="0"/>
        <v>0</v>
      </c>
    </row>
    <row r="51" spans="1:11" ht="20.25" customHeight="1" x14ac:dyDescent="0.25">
      <c r="B51" s="24"/>
      <c r="C51" s="25"/>
      <c r="D51" s="281" t="s">
        <v>55</v>
      </c>
      <c r="E51" s="281"/>
      <c r="F51" s="98"/>
      <c r="G51" s="200"/>
      <c r="H51" s="469"/>
      <c r="I51" s="470">
        <f t="shared" si="1"/>
        <v>0</v>
      </c>
      <c r="J51" s="212">
        <v>4.1000000000000002E-2</v>
      </c>
      <c r="K51" s="194">
        <f t="shared" si="0"/>
        <v>0</v>
      </c>
    </row>
    <row r="52" spans="1:11" ht="20.25" customHeight="1" x14ac:dyDescent="0.25">
      <c r="B52" s="24"/>
      <c r="C52" s="25"/>
      <c r="D52" s="281" t="s">
        <v>56</v>
      </c>
      <c r="E52" s="281"/>
      <c r="F52" s="98"/>
      <c r="G52" s="200"/>
      <c r="H52" s="469"/>
      <c r="I52" s="470">
        <f t="shared" si="1"/>
        <v>0</v>
      </c>
      <c r="J52" s="212">
        <v>4.5999999999999999E-2</v>
      </c>
      <c r="K52" s="194">
        <f t="shared" si="0"/>
        <v>0</v>
      </c>
    </row>
    <row r="53" spans="1:11" ht="20.25" customHeight="1" x14ac:dyDescent="0.25">
      <c r="B53" s="24"/>
      <c r="C53" s="25"/>
      <c r="D53" s="281" t="s">
        <v>57</v>
      </c>
      <c r="E53" s="281"/>
      <c r="F53" s="98"/>
      <c r="G53" s="200"/>
      <c r="H53" s="469"/>
      <c r="I53" s="470">
        <f t="shared" si="1"/>
        <v>0</v>
      </c>
      <c r="J53" s="212">
        <v>0.06</v>
      </c>
      <c r="K53" s="194">
        <f t="shared" si="0"/>
        <v>0</v>
      </c>
    </row>
    <row r="54" spans="1:11" ht="20.25" customHeight="1" x14ac:dyDescent="0.25">
      <c r="B54" s="24"/>
      <c r="C54" s="25"/>
      <c r="D54" s="281" t="s">
        <v>58</v>
      </c>
      <c r="E54" s="281"/>
      <c r="F54" s="98"/>
      <c r="G54" s="200"/>
      <c r="H54" s="469"/>
      <c r="I54" s="470">
        <f t="shared" si="1"/>
        <v>0</v>
      </c>
      <c r="J54" s="212">
        <v>7.0000000000000007E-2</v>
      </c>
      <c r="K54" s="194">
        <f t="shared" si="0"/>
        <v>0</v>
      </c>
    </row>
    <row r="55" spans="1:11" ht="20.25" customHeight="1" x14ac:dyDescent="0.25">
      <c r="B55" s="24"/>
      <c r="C55" s="25"/>
      <c r="D55" s="281" t="s">
        <v>59</v>
      </c>
      <c r="E55" s="281"/>
      <c r="F55" s="98"/>
      <c r="G55" s="200"/>
      <c r="H55" s="469"/>
      <c r="I55" s="470">
        <f t="shared" si="1"/>
        <v>0</v>
      </c>
      <c r="J55" s="212">
        <v>0.08</v>
      </c>
      <c r="K55" s="194">
        <f t="shared" si="0"/>
        <v>0</v>
      </c>
    </row>
    <row r="56" spans="1:11" ht="20.25" customHeight="1" thickBot="1" x14ac:dyDescent="0.3">
      <c r="K56" s="308">
        <f>ABS(SUM(K43:K55))</f>
        <v>0</v>
      </c>
    </row>
    <row r="57" spans="1:11" ht="13.5" thickTop="1" x14ac:dyDescent="0.3">
      <c r="B57" s="19" t="s">
        <v>197</v>
      </c>
      <c r="H57" s="926"/>
      <c r="I57" s="926"/>
    </row>
    <row r="58" spans="1:11" ht="32.25" customHeight="1" x14ac:dyDescent="0.25">
      <c r="B58" s="995" t="s">
        <v>154</v>
      </c>
      <c r="C58" s="995"/>
      <c r="D58" s="995"/>
      <c r="E58" s="995"/>
      <c r="F58" s="995"/>
      <c r="G58" s="995"/>
      <c r="H58" s="995"/>
      <c r="I58" s="995"/>
      <c r="J58" s="995"/>
    </row>
    <row r="59" spans="1:11" ht="20.25" customHeight="1" x14ac:dyDescent="0.25">
      <c r="B59" s="996"/>
      <c r="C59" s="996"/>
      <c r="D59" s="996"/>
      <c r="E59" s="996"/>
      <c r="F59" s="996"/>
      <c r="G59" s="996"/>
      <c r="H59" s="996"/>
      <c r="I59" s="996"/>
      <c r="J59" s="996"/>
    </row>
    <row r="60" spans="1:11" x14ac:dyDescent="0.25">
      <c r="A60" s="30" t="s">
        <v>164</v>
      </c>
      <c r="B60" s="30" t="s">
        <v>61</v>
      </c>
      <c r="C60" s="30"/>
    </row>
    <row r="61" spans="1:11" x14ac:dyDescent="0.3">
      <c r="H61" s="964"/>
      <c r="I61" s="964"/>
      <c r="J61" s="310"/>
    </row>
    <row r="62" spans="1:11" ht="49" customHeight="1" x14ac:dyDescent="0.25">
      <c r="B62" s="213" t="s">
        <v>228</v>
      </c>
      <c r="C62" s="965" t="s">
        <v>62</v>
      </c>
      <c r="D62" s="966"/>
      <c r="E62" s="54" t="s">
        <v>63</v>
      </c>
      <c r="F62" s="54" t="s">
        <v>64</v>
      </c>
      <c r="G62" s="50" t="s">
        <v>65</v>
      </c>
      <c r="H62" s="50" t="s">
        <v>66</v>
      </c>
    </row>
    <row r="63" spans="1:11" ht="17.25" customHeight="1" x14ac:dyDescent="0.25">
      <c r="B63" s="34"/>
      <c r="C63" s="967" t="s">
        <v>211</v>
      </c>
      <c r="D63" s="968"/>
      <c r="E63" s="72" t="s">
        <v>215</v>
      </c>
      <c r="F63" s="45" t="s">
        <v>216</v>
      </c>
      <c r="G63" s="45" t="s">
        <v>217</v>
      </c>
      <c r="H63" s="45" t="s">
        <v>218</v>
      </c>
    </row>
    <row r="64" spans="1:11" ht="16.75" customHeight="1" x14ac:dyDescent="0.25">
      <c r="B64" s="214"/>
      <c r="C64" s="980"/>
      <c r="D64" s="981"/>
      <c r="E64" s="216"/>
      <c r="F64" s="216"/>
      <c r="G64" s="216"/>
      <c r="H64" s="216"/>
      <c r="J64" s="311"/>
      <c r="K64" s="311"/>
    </row>
    <row r="65" spans="2:11" ht="30" customHeight="1" x14ac:dyDescent="0.3">
      <c r="B65" s="445"/>
      <c r="C65" s="970"/>
      <c r="D65" s="971"/>
      <c r="E65" s="442"/>
      <c r="F65" s="442"/>
      <c r="G65" s="442"/>
      <c r="H65" s="442"/>
      <c r="J65" s="311"/>
      <c r="K65" s="311"/>
    </row>
    <row r="66" spans="2:11" ht="30" customHeight="1" x14ac:dyDescent="0.3">
      <c r="B66" s="445"/>
      <c r="C66" s="970"/>
      <c r="D66" s="971"/>
      <c r="E66" s="442"/>
      <c r="F66" s="442"/>
      <c r="G66" s="442"/>
      <c r="H66" s="442"/>
      <c r="J66" s="311"/>
      <c r="K66" s="311"/>
    </row>
    <row r="67" spans="2:11" ht="30" customHeight="1" x14ac:dyDescent="0.3">
      <c r="B67" s="445"/>
      <c r="C67" s="970"/>
      <c r="D67" s="971"/>
      <c r="E67" s="442"/>
      <c r="F67" s="442"/>
      <c r="G67" s="442"/>
      <c r="H67" s="442"/>
      <c r="J67" s="311"/>
      <c r="K67" s="311"/>
    </row>
    <row r="68" spans="2:11" ht="30" customHeight="1" x14ac:dyDescent="0.3">
      <c r="B68" s="445"/>
      <c r="C68" s="970"/>
      <c r="D68" s="971"/>
      <c r="E68" s="442"/>
      <c r="F68" s="442"/>
      <c r="G68" s="442"/>
      <c r="H68" s="442"/>
      <c r="J68" s="311"/>
      <c r="K68" s="311"/>
    </row>
    <row r="69" spans="2:11" ht="30" customHeight="1" x14ac:dyDescent="0.3">
      <c r="B69" s="445"/>
      <c r="C69" s="970"/>
      <c r="D69" s="971"/>
      <c r="E69" s="442"/>
      <c r="F69" s="442"/>
      <c r="G69" s="442"/>
      <c r="H69" s="442"/>
      <c r="J69" s="311"/>
      <c r="K69" s="311"/>
    </row>
    <row r="70" spans="2:11" ht="30" customHeight="1" x14ac:dyDescent="0.3">
      <c r="B70" s="445"/>
      <c r="C70" s="970"/>
      <c r="D70" s="971"/>
      <c r="E70" s="442"/>
      <c r="F70" s="442"/>
      <c r="G70" s="442"/>
      <c r="H70" s="442"/>
      <c r="J70" s="311"/>
      <c r="K70" s="311"/>
    </row>
    <row r="71" spans="2:11" ht="30" customHeight="1" x14ac:dyDescent="0.3">
      <c r="B71" s="445"/>
      <c r="C71" s="970"/>
      <c r="D71" s="971"/>
      <c r="E71" s="442"/>
      <c r="F71" s="442"/>
      <c r="G71" s="442"/>
      <c r="H71" s="442"/>
      <c r="J71" s="311"/>
      <c r="K71" s="311"/>
    </row>
    <row r="72" spans="2:11" ht="30" customHeight="1" x14ac:dyDescent="0.3">
      <c r="B72" s="445"/>
      <c r="C72" s="970"/>
      <c r="D72" s="971"/>
      <c r="E72" s="442"/>
      <c r="F72" s="442"/>
      <c r="G72" s="442"/>
      <c r="H72" s="442"/>
      <c r="J72" s="311"/>
      <c r="K72" s="311"/>
    </row>
    <row r="73" spans="2:11" ht="30" customHeight="1" x14ac:dyDescent="0.3">
      <c r="B73" s="445"/>
      <c r="C73" s="970"/>
      <c r="D73" s="971"/>
      <c r="E73" s="442"/>
      <c r="F73" s="442"/>
      <c r="G73" s="442"/>
      <c r="H73" s="442"/>
      <c r="J73" s="311"/>
      <c r="K73" s="311"/>
    </row>
    <row r="74" spans="2:11" ht="30" customHeight="1" x14ac:dyDescent="0.3">
      <c r="B74" s="445"/>
      <c r="C74" s="970"/>
      <c r="D74" s="971"/>
      <c r="E74" s="442"/>
      <c r="F74" s="442"/>
      <c r="G74" s="442"/>
      <c r="H74" s="442"/>
      <c r="J74" s="311"/>
      <c r="K74" s="311"/>
    </row>
    <row r="75" spans="2:11" ht="30" customHeight="1" x14ac:dyDescent="0.3">
      <c r="B75" s="445"/>
      <c r="C75" s="970"/>
      <c r="D75" s="971"/>
      <c r="E75" s="442"/>
      <c r="F75" s="442"/>
      <c r="G75" s="442"/>
      <c r="H75" s="442"/>
      <c r="J75" s="311"/>
      <c r="K75" s="311"/>
    </row>
    <row r="76" spans="2:11" ht="30" customHeight="1" x14ac:dyDescent="0.3">
      <c r="B76" s="445"/>
      <c r="C76" s="970"/>
      <c r="D76" s="971"/>
      <c r="E76" s="442"/>
      <c r="F76" s="442"/>
      <c r="G76" s="442"/>
      <c r="H76" s="442"/>
      <c r="J76" s="311"/>
      <c r="K76" s="311"/>
    </row>
    <row r="77" spans="2:11" ht="30" customHeight="1" x14ac:dyDescent="0.3">
      <c r="B77" s="445"/>
      <c r="C77" s="970"/>
      <c r="D77" s="971"/>
      <c r="E77" s="442"/>
      <c r="F77" s="442"/>
      <c r="G77" s="442"/>
      <c r="H77" s="442"/>
    </row>
    <row r="78" spans="2:11" ht="30" customHeight="1" x14ac:dyDescent="0.3">
      <c r="B78" s="445"/>
      <c r="C78" s="970"/>
      <c r="D78" s="971"/>
      <c r="E78" s="442"/>
      <c r="F78" s="442"/>
      <c r="G78" s="442"/>
      <c r="H78" s="442"/>
    </row>
    <row r="79" spans="2:11" ht="30" customHeight="1" x14ac:dyDescent="0.3">
      <c r="B79" s="445"/>
      <c r="C79" s="970"/>
      <c r="D79" s="971"/>
      <c r="E79" s="442"/>
      <c r="F79" s="442"/>
      <c r="G79" s="442"/>
      <c r="H79" s="442"/>
    </row>
    <row r="80" spans="2:11" ht="30" customHeight="1" x14ac:dyDescent="0.3">
      <c r="B80" s="445"/>
      <c r="C80" s="970"/>
      <c r="D80" s="971"/>
      <c r="E80" s="442"/>
      <c r="F80" s="442"/>
      <c r="G80" s="442"/>
      <c r="H80" s="442"/>
    </row>
    <row r="81" spans="2:9" ht="30" customHeight="1" x14ac:dyDescent="0.3">
      <c r="B81" s="445"/>
      <c r="C81" s="970"/>
      <c r="D81" s="971"/>
      <c r="E81" s="442"/>
      <c r="F81" s="442"/>
      <c r="G81" s="442"/>
      <c r="H81" s="442"/>
    </row>
    <row r="82" spans="2:9" ht="30" customHeight="1" x14ac:dyDescent="0.3">
      <c r="B82" s="445"/>
      <c r="C82" s="970"/>
      <c r="D82" s="971"/>
      <c r="E82" s="442"/>
      <c r="F82" s="442"/>
      <c r="G82" s="442"/>
      <c r="H82" s="442"/>
    </row>
    <row r="83" spans="2:9" ht="30" customHeight="1" x14ac:dyDescent="0.3">
      <c r="B83" s="445"/>
      <c r="C83" s="970"/>
      <c r="D83" s="971"/>
      <c r="E83" s="442"/>
      <c r="F83" s="442"/>
      <c r="G83" s="442"/>
      <c r="H83" s="442"/>
    </row>
    <row r="84" spans="2:9" ht="30" customHeight="1" x14ac:dyDescent="0.3">
      <c r="B84" s="445"/>
      <c r="C84" s="970"/>
      <c r="D84" s="971"/>
      <c r="E84" s="442"/>
      <c r="F84" s="442"/>
      <c r="G84" s="442"/>
      <c r="H84" s="442"/>
    </row>
    <row r="85" spans="2:9" x14ac:dyDescent="0.25">
      <c r="B85" s="214"/>
      <c r="C85" s="980"/>
      <c r="D85" s="981"/>
      <c r="E85" s="216"/>
      <c r="F85" s="216"/>
      <c r="G85" s="216"/>
      <c r="H85" s="216"/>
    </row>
    <row r="86" spans="2:9" x14ac:dyDescent="0.25">
      <c r="B86" s="34"/>
      <c r="C86" s="887" t="s">
        <v>67</v>
      </c>
      <c r="D86" s="880"/>
      <c r="E86" s="213"/>
      <c r="F86" s="430"/>
      <c r="G86" s="217">
        <f>SUM(G64:G85)</f>
        <v>0</v>
      </c>
      <c r="H86" s="217">
        <f>SUM(H64:H85)</f>
        <v>0</v>
      </c>
    </row>
    <row r="87" spans="2:9" ht="15" customHeight="1" x14ac:dyDescent="0.25">
      <c r="F87" s="984" t="s">
        <v>68</v>
      </c>
      <c r="G87" s="985"/>
      <c r="H87" s="990">
        <f>MAX(ABS(G86),ABS(H86))</f>
        <v>0</v>
      </c>
    </row>
    <row r="88" spans="2:9" ht="9.25" customHeight="1" x14ac:dyDescent="0.25">
      <c r="F88" s="940"/>
      <c r="G88" s="986"/>
      <c r="H88" s="991"/>
    </row>
    <row r="89" spans="2:9" x14ac:dyDescent="0.25">
      <c r="F89" s="280" t="s">
        <v>69</v>
      </c>
      <c r="G89" s="285"/>
      <c r="H89" s="313">
        <v>0.08</v>
      </c>
    </row>
    <row r="90" spans="2:9" ht="13.5" thickBot="1" x14ac:dyDescent="0.3">
      <c r="B90" s="30"/>
      <c r="C90" s="30"/>
      <c r="F90" s="280" t="s">
        <v>26</v>
      </c>
      <c r="G90" s="285"/>
      <c r="H90" s="314">
        <f>H89*H87</f>
        <v>0</v>
      </c>
    </row>
    <row r="91" spans="2:9" ht="13.5" thickTop="1" x14ac:dyDescent="0.25">
      <c r="B91" s="19" t="s">
        <v>197</v>
      </c>
    </row>
    <row r="92" spans="2:9" ht="15" customHeight="1" x14ac:dyDescent="0.25">
      <c r="B92" s="19" t="s">
        <v>198</v>
      </c>
      <c r="C92" s="916" t="s">
        <v>386</v>
      </c>
      <c r="D92" s="916"/>
      <c r="E92" s="916"/>
      <c r="F92" s="916"/>
      <c r="G92" s="916"/>
      <c r="H92" s="916"/>
      <c r="I92" s="916"/>
    </row>
    <row r="93" spans="2:9" ht="15" customHeight="1" x14ac:dyDescent="0.25">
      <c r="B93" s="19" t="s">
        <v>199</v>
      </c>
      <c r="C93" s="915" t="s">
        <v>387</v>
      </c>
      <c r="D93" s="915"/>
      <c r="E93" s="915"/>
      <c r="F93" s="915"/>
      <c r="G93" s="915"/>
      <c r="H93" s="915"/>
      <c r="I93" s="915"/>
    </row>
    <row r="94" spans="2:9" x14ac:dyDescent="0.25">
      <c r="B94" s="30"/>
      <c r="C94" s="915"/>
      <c r="D94" s="915"/>
      <c r="E94" s="915"/>
      <c r="F94" s="915"/>
      <c r="G94" s="915"/>
      <c r="H94" s="915"/>
      <c r="I94" s="915"/>
    </row>
    <row r="95" spans="2:9" x14ac:dyDescent="0.25">
      <c r="B95" s="30"/>
      <c r="C95" s="915"/>
      <c r="D95" s="915"/>
      <c r="E95" s="915"/>
      <c r="F95" s="915"/>
      <c r="G95" s="915"/>
      <c r="H95" s="915"/>
      <c r="I95" s="915"/>
    </row>
    <row r="98" spans="1:9" x14ac:dyDescent="0.25">
      <c r="A98" s="30" t="s">
        <v>175</v>
      </c>
      <c r="B98" s="30" t="s">
        <v>70</v>
      </c>
      <c r="C98" s="30"/>
    </row>
    <row r="99" spans="1:9" ht="15" customHeight="1" x14ac:dyDescent="0.25">
      <c r="B99" s="822" t="s">
        <v>350</v>
      </c>
      <c r="C99" s="822"/>
      <c r="D99" s="822"/>
      <c r="E99" s="822"/>
      <c r="F99" s="822"/>
      <c r="G99" s="822"/>
      <c r="H99" s="822"/>
      <c r="I99" s="822"/>
    </row>
    <row r="100" spans="1:9" x14ac:dyDescent="0.25">
      <c r="B100" s="822"/>
      <c r="C100" s="822"/>
      <c r="D100" s="822"/>
      <c r="E100" s="822"/>
      <c r="F100" s="822"/>
      <c r="G100" s="822"/>
      <c r="H100" s="822"/>
      <c r="I100" s="822"/>
    </row>
    <row r="101" spans="1:9" x14ac:dyDescent="0.25">
      <c r="B101" s="822"/>
      <c r="C101" s="822"/>
      <c r="D101" s="822"/>
      <c r="E101" s="822"/>
      <c r="F101" s="822"/>
      <c r="G101" s="822"/>
      <c r="H101" s="822"/>
      <c r="I101" s="822"/>
    </row>
    <row r="102" spans="1:9" ht="9.75" customHeight="1" x14ac:dyDescent="0.25">
      <c r="B102" s="822"/>
      <c r="C102" s="822"/>
      <c r="D102" s="822"/>
      <c r="E102" s="822"/>
      <c r="F102" s="822"/>
      <c r="G102" s="822"/>
      <c r="H102" s="822"/>
      <c r="I102" s="822"/>
    </row>
    <row r="103" spans="1:9" x14ac:dyDescent="0.25">
      <c r="B103" s="276"/>
      <c r="C103" s="276"/>
      <c r="D103" s="276"/>
      <c r="E103" s="276"/>
      <c r="F103" s="276"/>
      <c r="G103" s="276"/>
      <c r="H103" s="276"/>
      <c r="I103" s="276"/>
    </row>
    <row r="104" spans="1:9" ht="49.5" customHeight="1" x14ac:dyDescent="0.25">
      <c r="B104" s="213" t="s">
        <v>228</v>
      </c>
      <c r="C104" s="927" t="s">
        <v>73</v>
      </c>
      <c r="D104" s="896"/>
      <c r="E104" s="44" t="s">
        <v>74</v>
      </c>
      <c r="F104" s="955" t="s">
        <v>71</v>
      </c>
      <c r="G104" s="955"/>
      <c r="H104" s="955"/>
      <c r="I104" s="50" t="s">
        <v>72</v>
      </c>
    </row>
    <row r="105" spans="1:9" ht="38.25" customHeight="1" x14ac:dyDescent="0.25">
      <c r="B105" s="215"/>
      <c r="C105" s="923"/>
      <c r="D105" s="961"/>
      <c r="E105" s="218"/>
      <c r="F105" s="956"/>
      <c r="G105" s="962"/>
      <c r="H105" s="963"/>
      <c r="I105" s="224"/>
    </row>
    <row r="106" spans="1:9" ht="59.15" customHeight="1" x14ac:dyDescent="0.25">
      <c r="B106" s="215"/>
      <c r="C106" s="923"/>
      <c r="D106" s="961"/>
      <c r="E106" s="218"/>
      <c r="F106" s="956"/>
      <c r="G106" s="962"/>
      <c r="H106" s="963"/>
      <c r="I106" s="473"/>
    </row>
    <row r="107" spans="1:9" ht="59.15" customHeight="1" x14ac:dyDescent="0.25">
      <c r="B107" s="215"/>
      <c r="C107" s="923"/>
      <c r="D107" s="961"/>
      <c r="E107" s="218"/>
      <c r="F107" s="956"/>
      <c r="G107" s="962"/>
      <c r="H107" s="963"/>
      <c r="I107" s="473"/>
    </row>
    <row r="108" spans="1:9" ht="59.15" customHeight="1" x14ac:dyDescent="0.25">
      <c r="B108" s="215"/>
      <c r="C108" s="923"/>
      <c r="D108" s="961"/>
      <c r="E108" s="218"/>
      <c r="F108" s="956"/>
      <c r="G108" s="962"/>
      <c r="H108" s="963"/>
      <c r="I108" s="473"/>
    </row>
    <row r="109" spans="1:9" ht="59.15" customHeight="1" x14ac:dyDescent="0.25">
      <c r="B109" s="215"/>
      <c r="C109" s="923"/>
      <c r="D109" s="961"/>
      <c r="E109" s="218"/>
      <c r="F109" s="956"/>
      <c r="G109" s="962"/>
      <c r="H109" s="963"/>
      <c r="I109" s="473"/>
    </row>
    <row r="110" spans="1:9" ht="59.15" customHeight="1" x14ac:dyDescent="0.25">
      <c r="B110" s="215"/>
      <c r="C110" s="923"/>
      <c r="D110" s="961"/>
      <c r="E110" s="218"/>
      <c r="F110" s="956"/>
      <c r="G110" s="962"/>
      <c r="H110" s="963"/>
      <c r="I110" s="473"/>
    </row>
    <row r="111" spans="1:9" ht="59.15" customHeight="1" x14ac:dyDescent="0.25">
      <c r="B111" s="215"/>
      <c r="C111" s="923"/>
      <c r="D111" s="961"/>
      <c r="E111" s="218"/>
      <c r="F111" s="956"/>
      <c r="G111" s="962"/>
      <c r="H111" s="963"/>
      <c r="I111" s="473"/>
    </row>
    <row r="112" spans="1:9" ht="59.15" customHeight="1" x14ac:dyDescent="0.25">
      <c r="B112" s="215"/>
      <c r="C112" s="923"/>
      <c r="D112" s="961"/>
      <c r="E112" s="218"/>
      <c r="F112" s="956"/>
      <c r="G112" s="962"/>
      <c r="H112" s="963"/>
      <c r="I112" s="473"/>
    </row>
    <row r="113" spans="2:9" ht="59.15" customHeight="1" x14ac:dyDescent="0.25">
      <c r="B113" s="215"/>
      <c r="C113" s="923"/>
      <c r="D113" s="961"/>
      <c r="E113" s="218"/>
      <c r="F113" s="956"/>
      <c r="G113" s="962"/>
      <c r="H113" s="963"/>
      <c r="I113" s="473"/>
    </row>
    <row r="114" spans="2:9" ht="59.15" customHeight="1" x14ac:dyDescent="0.3">
      <c r="B114" s="443"/>
      <c r="C114" s="923"/>
      <c r="D114" s="961"/>
      <c r="E114" s="218"/>
      <c r="F114" s="956"/>
      <c r="G114" s="962"/>
      <c r="H114" s="963"/>
      <c r="I114" s="473"/>
    </row>
    <row r="115" spans="2:9" ht="59.15" customHeight="1" x14ac:dyDescent="0.3">
      <c r="B115" s="443"/>
      <c r="C115" s="923"/>
      <c r="D115" s="925"/>
      <c r="E115" s="218"/>
      <c r="F115" s="956"/>
      <c r="G115" s="957"/>
      <c r="H115" s="958"/>
      <c r="I115" s="424"/>
    </row>
    <row r="116" spans="2:9" ht="59.15" customHeight="1" x14ac:dyDescent="0.3">
      <c r="B116" s="443"/>
      <c r="C116" s="923"/>
      <c r="D116" s="925"/>
      <c r="E116" s="218"/>
      <c r="F116" s="956"/>
      <c r="G116" s="957"/>
      <c r="H116" s="958"/>
      <c r="I116" s="424"/>
    </row>
    <row r="117" spans="2:9" ht="59.15" customHeight="1" x14ac:dyDescent="0.3">
      <c r="B117" s="443"/>
      <c r="C117" s="923"/>
      <c r="D117" s="925"/>
      <c r="E117" s="218"/>
      <c r="F117" s="956"/>
      <c r="G117" s="957"/>
      <c r="H117" s="958"/>
      <c r="I117" s="424"/>
    </row>
    <row r="118" spans="2:9" ht="59.15" customHeight="1" x14ac:dyDescent="0.3">
      <c r="B118" s="443"/>
      <c r="C118" s="923"/>
      <c r="D118" s="925"/>
      <c r="E118" s="218"/>
      <c r="F118" s="956"/>
      <c r="G118" s="957"/>
      <c r="H118" s="958"/>
      <c r="I118" s="424"/>
    </row>
    <row r="119" spans="2:9" ht="59.15" customHeight="1" x14ac:dyDescent="0.3">
      <c r="B119" s="443"/>
      <c r="C119" s="923"/>
      <c r="D119" s="925"/>
      <c r="E119" s="218"/>
      <c r="F119" s="956"/>
      <c r="G119" s="957"/>
      <c r="H119" s="958"/>
      <c r="I119" s="424"/>
    </row>
    <row r="120" spans="2:9" ht="59.15" customHeight="1" x14ac:dyDescent="0.3">
      <c r="B120" s="443"/>
      <c r="C120" s="923"/>
      <c r="D120" s="925"/>
      <c r="E120" s="218"/>
      <c r="F120" s="956"/>
      <c r="G120" s="957"/>
      <c r="H120" s="958"/>
      <c r="I120" s="424"/>
    </row>
    <row r="121" spans="2:9" ht="59.15" customHeight="1" x14ac:dyDescent="0.3">
      <c r="B121" s="443"/>
      <c r="C121" s="923"/>
      <c r="D121" s="925"/>
      <c r="E121" s="218"/>
      <c r="F121" s="956"/>
      <c r="G121" s="957"/>
      <c r="H121" s="958"/>
      <c r="I121" s="424"/>
    </row>
    <row r="122" spans="2:9" ht="59.15" customHeight="1" x14ac:dyDescent="0.3">
      <c r="B122" s="443"/>
      <c r="C122" s="923"/>
      <c r="D122" s="925"/>
      <c r="E122" s="218"/>
      <c r="F122" s="956"/>
      <c r="G122" s="957"/>
      <c r="H122" s="958"/>
      <c r="I122" s="424"/>
    </row>
    <row r="123" spans="2:9" ht="59.15" customHeight="1" x14ac:dyDescent="0.3">
      <c r="B123" s="443"/>
      <c r="C123" s="923"/>
      <c r="D123" s="925"/>
      <c r="E123" s="218"/>
      <c r="F123" s="956"/>
      <c r="G123" s="957"/>
      <c r="H123" s="958"/>
      <c r="I123" s="424"/>
    </row>
    <row r="124" spans="2:9" ht="59.15" customHeight="1" x14ac:dyDescent="0.3">
      <c r="B124" s="443"/>
      <c r="C124" s="923"/>
      <c r="D124" s="925"/>
      <c r="E124" s="218"/>
      <c r="F124" s="956"/>
      <c r="G124" s="957"/>
      <c r="H124" s="958"/>
      <c r="I124" s="424"/>
    </row>
    <row r="125" spans="2:9" ht="59.15" customHeight="1" x14ac:dyDescent="0.3">
      <c r="B125" s="443"/>
      <c r="C125" s="923"/>
      <c r="D125" s="925"/>
      <c r="E125" s="218"/>
      <c r="F125" s="956"/>
      <c r="G125" s="957"/>
      <c r="H125" s="958"/>
      <c r="I125" s="424"/>
    </row>
    <row r="126" spans="2:9" ht="38.25" customHeight="1" x14ac:dyDescent="0.25">
      <c r="B126" s="215"/>
      <c r="C126" s="923"/>
      <c r="D126" s="961"/>
      <c r="E126" s="218"/>
      <c r="F126" s="956"/>
      <c r="G126" s="962"/>
      <c r="H126" s="963"/>
      <c r="I126" s="424"/>
    </row>
    <row r="127" spans="2:9" ht="13.5" thickBot="1" x14ac:dyDescent="0.3">
      <c r="E127" s="414">
        <f>SUM(E105:E126)</f>
        <v>0</v>
      </c>
      <c r="G127" s="301"/>
      <c r="H127" s="301"/>
      <c r="I127" s="425">
        <f>SUM(I105:I126)</f>
        <v>0</v>
      </c>
    </row>
    <row r="128" spans="2:9" ht="13.5" thickTop="1" x14ac:dyDescent="0.3">
      <c r="H128" s="926"/>
      <c r="I128" s="926"/>
    </row>
    <row r="129" spans="1:12" ht="39.75" customHeight="1" x14ac:dyDescent="0.25">
      <c r="B129" s="19" t="s">
        <v>60</v>
      </c>
      <c r="C129" s="832" t="s">
        <v>559</v>
      </c>
      <c r="D129" s="832"/>
      <c r="E129" s="832"/>
      <c r="F129" s="832"/>
      <c r="G129" s="832"/>
      <c r="H129" s="832"/>
      <c r="I129" s="832"/>
    </row>
    <row r="132" spans="1:12" x14ac:dyDescent="0.25">
      <c r="A132" s="30" t="s">
        <v>176</v>
      </c>
      <c r="B132" s="30" t="s">
        <v>348</v>
      </c>
      <c r="C132" s="30"/>
    </row>
    <row r="133" spans="1:12" x14ac:dyDescent="0.25">
      <c r="B133" s="276"/>
      <c r="C133" s="276"/>
      <c r="D133" s="276"/>
      <c r="E133" s="276"/>
      <c r="F133" s="276"/>
      <c r="G133" s="276"/>
      <c r="H133" s="276"/>
      <c r="I133" s="276"/>
    </row>
    <row r="134" spans="1:12" ht="48" customHeight="1" x14ac:dyDescent="0.25">
      <c r="B134" s="213" t="s">
        <v>228</v>
      </c>
      <c r="C134" s="927" t="s">
        <v>95</v>
      </c>
      <c r="D134" s="896"/>
      <c r="E134" s="955" t="s">
        <v>351</v>
      </c>
      <c r="F134" s="955"/>
      <c r="G134" s="955"/>
      <c r="H134" s="44" t="s">
        <v>96</v>
      </c>
      <c r="I134" s="54" t="s">
        <v>99</v>
      </c>
      <c r="J134" s="54" t="s">
        <v>100</v>
      </c>
      <c r="K134" s="50" t="s">
        <v>101</v>
      </c>
      <c r="L134" s="50" t="s">
        <v>102</v>
      </c>
    </row>
    <row r="135" spans="1:12" ht="59.15" customHeight="1" x14ac:dyDescent="0.25">
      <c r="B135" s="215"/>
      <c r="C135" s="923"/>
      <c r="D135" s="987"/>
      <c r="E135" s="956"/>
      <c r="F135" s="988"/>
      <c r="G135" s="989"/>
      <c r="H135" s="218"/>
      <c r="I135" s="449"/>
      <c r="J135" s="449"/>
      <c r="K135" s="448"/>
      <c r="L135" s="468">
        <f>MAX((I135-J135),0)*K135</f>
        <v>0</v>
      </c>
    </row>
    <row r="136" spans="1:12" ht="59.15" customHeight="1" x14ac:dyDescent="0.25">
      <c r="B136" s="215"/>
      <c r="C136" s="923"/>
      <c r="D136" s="989"/>
      <c r="E136" s="956"/>
      <c r="F136" s="988"/>
      <c r="G136" s="989"/>
      <c r="H136" s="218"/>
      <c r="I136" s="525"/>
      <c r="J136" s="525"/>
      <c r="K136" s="526"/>
      <c r="L136" s="468">
        <f t="shared" ref="L136:L156" si="2">MAX((I136-J136),0)*K136</f>
        <v>0</v>
      </c>
    </row>
    <row r="137" spans="1:12" ht="59.15" customHeight="1" x14ac:dyDescent="0.25">
      <c r="B137" s="215"/>
      <c r="C137" s="923"/>
      <c r="D137" s="989"/>
      <c r="E137" s="956"/>
      <c r="F137" s="988"/>
      <c r="G137" s="989"/>
      <c r="H137" s="218"/>
      <c r="I137" s="525"/>
      <c r="J137" s="525"/>
      <c r="K137" s="526"/>
      <c r="L137" s="468">
        <f t="shared" si="2"/>
        <v>0</v>
      </c>
    </row>
    <row r="138" spans="1:12" ht="59.15" customHeight="1" x14ac:dyDescent="0.25">
      <c r="B138" s="215"/>
      <c r="C138" s="923"/>
      <c r="D138" s="989"/>
      <c r="E138" s="956"/>
      <c r="F138" s="988"/>
      <c r="G138" s="989"/>
      <c r="H138" s="218"/>
      <c r="I138" s="525"/>
      <c r="J138" s="525"/>
      <c r="K138" s="526"/>
      <c r="L138" s="468">
        <f t="shared" si="2"/>
        <v>0</v>
      </c>
    </row>
    <row r="139" spans="1:12" ht="59.15" customHeight="1" x14ac:dyDescent="0.25">
      <c r="B139" s="215"/>
      <c r="C139" s="923"/>
      <c r="D139" s="989"/>
      <c r="E139" s="956"/>
      <c r="F139" s="988"/>
      <c r="G139" s="989"/>
      <c r="H139" s="218"/>
      <c r="I139" s="525"/>
      <c r="J139" s="525"/>
      <c r="K139" s="526"/>
      <c r="L139" s="468">
        <f t="shared" si="2"/>
        <v>0</v>
      </c>
    </row>
    <row r="140" spans="1:12" ht="59.15" customHeight="1" x14ac:dyDescent="0.25">
      <c r="B140" s="215"/>
      <c r="C140" s="923"/>
      <c r="D140" s="989"/>
      <c r="E140" s="956"/>
      <c r="F140" s="988"/>
      <c r="G140" s="989"/>
      <c r="H140" s="218"/>
      <c r="I140" s="525"/>
      <c r="J140" s="525"/>
      <c r="K140" s="526"/>
      <c r="L140" s="468">
        <f t="shared" si="2"/>
        <v>0</v>
      </c>
    </row>
    <row r="141" spans="1:12" ht="59.15" customHeight="1" x14ac:dyDescent="0.25">
      <c r="B141" s="215"/>
      <c r="C141" s="923"/>
      <c r="D141" s="987"/>
      <c r="E141" s="956"/>
      <c r="F141" s="988"/>
      <c r="G141" s="989"/>
      <c r="H141" s="218"/>
      <c r="I141" s="525"/>
      <c r="J141" s="525"/>
      <c r="K141" s="526"/>
      <c r="L141" s="468">
        <f t="shared" si="2"/>
        <v>0</v>
      </c>
    </row>
    <row r="142" spans="1:12" ht="59.15" customHeight="1" x14ac:dyDescent="0.25">
      <c r="B142" s="215"/>
      <c r="C142" s="923"/>
      <c r="D142" s="989"/>
      <c r="E142" s="956"/>
      <c r="F142" s="988"/>
      <c r="G142" s="989"/>
      <c r="H142" s="218"/>
      <c r="I142" s="525"/>
      <c r="J142" s="525"/>
      <c r="K142" s="526"/>
      <c r="L142" s="468">
        <f t="shared" si="2"/>
        <v>0</v>
      </c>
    </row>
    <row r="143" spans="1:12" ht="59.15" customHeight="1" x14ac:dyDescent="0.25">
      <c r="B143" s="215"/>
      <c r="C143" s="923"/>
      <c r="D143" s="989"/>
      <c r="E143" s="956"/>
      <c r="F143" s="988"/>
      <c r="G143" s="989"/>
      <c r="H143" s="218"/>
      <c r="I143" s="525"/>
      <c r="J143" s="525"/>
      <c r="K143" s="526"/>
      <c r="L143" s="468">
        <f t="shared" si="2"/>
        <v>0</v>
      </c>
    </row>
    <row r="144" spans="1:12" ht="59.15" customHeight="1" x14ac:dyDescent="0.25">
      <c r="B144" s="215"/>
      <c r="C144" s="923"/>
      <c r="D144" s="989"/>
      <c r="E144" s="956"/>
      <c r="F144" s="988"/>
      <c r="G144" s="989"/>
      <c r="H144" s="218"/>
      <c r="I144" s="525"/>
      <c r="J144" s="525"/>
      <c r="K144" s="526"/>
      <c r="L144" s="468">
        <f t="shared" si="2"/>
        <v>0</v>
      </c>
    </row>
    <row r="145" spans="2:12" ht="59.15" customHeight="1" x14ac:dyDescent="0.25">
      <c r="B145" s="215"/>
      <c r="C145" s="923"/>
      <c r="D145" s="989"/>
      <c r="E145" s="956"/>
      <c r="F145" s="988"/>
      <c r="G145" s="989"/>
      <c r="H145" s="218"/>
      <c r="I145" s="525"/>
      <c r="J145" s="525"/>
      <c r="K145" s="526"/>
      <c r="L145" s="468">
        <f t="shared" si="2"/>
        <v>0</v>
      </c>
    </row>
    <row r="146" spans="2:12" ht="59.15" customHeight="1" x14ac:dyDescent="0.25">
      <c r="B146" s="215"/>
      <c r="C146" s="923"/>
      <c r="D146" s="989"/>
      <c r="E146" s="956"/>
      <c r="F146" s="988"/>
      <c r="G146" s="989"/>
      <c r="H146" s="218"/>
      <c r="I146" s="525"/>
      <c r="J146" s="525"/>
      <c r="K146" s="526"/>
      <c r="L146" s="468">
        <f t="shared" si="2"/>
        <v>0</v>
      </c>
    </row>
    <row r="147" spans="2:12" ht="59.15" customHeight="1" x14ac:dyDescent="0.25">
      <c r="B147" s="215"/>
      <c r="C147" s="923"/>
      <c r="D147" s="989"/>
      <c r="E147" s="956"/>
      <c r="F147" s="988"/>
      <c r="G147" s="989"/>
      <c r="H147" s="218"/>
      <c r="I147" s="525"/>
      <c r="J147" s="525"/>
      <c r="K147" s="526"/>
      <c r="L147" s="468">
        <f t="shared" si="2"/>
        <v>0</v>
      </c>
    </row>
    <row r="148" spans="2:12" ht="59.15" customHeight="1" x14ac:dyDescent="0.25">
      <c r="B148" s="215"/>
      <c r="C148" s="923"/>
      <c r="D148" s="989"/>
      <c r="E148" s="956"/>
      <c r="F148" s="988"/>
      <c r="G148" s="989"/>
      <c r="H148" s="218"/>
      <c r="I148" s="525"/>
      <c r="J148" s="525"/>
      <c r="K148" s="526"/>
      <c r="L148" s="468">
        <f t="shared" si="2"/>
        <v>0</v>
      </c>
    </row>
    <row r="149" spans="2:12" ht="59.15" customHeight="1" x14ac:dyDescent="0.25">
      <c r="B149" s="215"/>
      <c r="C149" s="923"/>
      <c r="D149" s="989"/>
      <c r="E149" s="956"/>
      <c r="F149" s="988"/>
      <c r="G149" s="989"/>
      <c r="H149" s="218"/>
      <c r="I149" s="525"/>
      <c r="J149" s="525"/>
      <c r="K149" s="526"/>
      <c r="L149" s="468">
        <f t="shared" si="2"/>
        <v>0</v>
      </c>
    </row>
    <row r="150" spans="2:12" ht="59.15" customHeight="1" x14ac:dyDescent="0.25">
      <c r="B150" s="215"/>
      <c r="C150" s="923"/>
      <c r="D150" s="989"/>
      <c r="E150" s="956"/>
      <c r="F150" s="988"/>
      <c r="G150" s="989"/>
      <c r="H150" s="218"/>
      <c r="I150" s="525"/>
      <c r="J150" s="525"/>
      <c r="K150" s="526"/>
      <c r="L150" s="468">
        <f t="shared" si="2"/>
        <v>0</v>
      </c>
    </row>
    <row r="151" spans="2:12" ht="59.15" customHeight="1" x14ac:dyDescent="0.25">
      <c r="B151" s="215"/>
      <c r="C151" s="923"/>
      <c r="D151" s="989"/>
      <c r="E151" s="956"/>
      <c r="F151" s="988"/>
      <c r="G151" s="989"/>
      <c r="H151" s="218"/>
      <c r="I151" s="525"/>
      <c r="J151" s="525"/>
      <c r="K151" s="526"/>
      <c r="L151" s="468">
        <f t="shared" si="2"/>
        <v>0</v>
      </c>
    </row>
    <row r="152" spans="2:12" ht="59.15" customHeight="1" x14ac:dyDescent="0.25">
      <c r="B152" s="215"/>
      <c r="C152" s="923"/>
      <c r="D152" s="989"/>
      <c r="E152" s="956"/>
      <c r="F152" s="988"/>
      <c r="G152" s="989"/>
      <c r="H152" s="218"/>
      <c r="I152" s="525"/>
      <c r="J152" s="525"/>
      <c r="K152" s="526"/>
      <c r="L152" s="468">
        <f t="shared" si="2"/>
        <v>0</v>
      </c>
    </row>
    <row r="153" spans="2:12" ht="59.15" customHeight="1" x14ac:dyDescent="0.25">
      <c r="B153" s="215"/>
      <c r="C153" s="923"/>
      <c r="D153" s="989"/>
      <c r="E153" s="956"/>
      <c r="F153" s="988"/>
      <c r="G153" s="989"/>
      <c r="H153" s="218"/>
      <c r="I153" s="525"/>
      <c r="J153" s="525"/>
      <c r="K153" s="526"/>
      <c r="L153" s="468">
        <f t="shared" si="2"/>
        <v>0</v>
      </c>
    </row>
    <row r="154" spans="2:12" ht="59.15" customHeight="1" x14ac:dyDescent="0.25">
      <c r="B154" s="215"/>
      <c r="C154" s="923"/>
      <c r="D154" s="989"/>
      <c r="E154" s="956"/>
      <c r="F154" s="988"/>
      <c r="G154" s="989"/>
      <c r="H154" s="218"/>
      <c r="I154" s="525"/>
      <c r="J154" s="525"/>
      <c r="K154" s="526"/>
      <c r="L154" s="468">
        <f t="shared" si="2"/>
        <v>0</v>
      </c>
    </row>
    <row r="155" spans="2:12" ht="59.15" customHeight="1" x14ac:dyDescent="0.25">
      <c r="B155" s="215"/>
      <c r="C155" s="923"/>
      <c r="D155" s="989"/>
      <c r="E155" s="956"/>
      <c r="F155" s="988"/>
      <c r="G155" s="989"/>
      <c r="H155" s="218"/>
      <c r="I155" s="525"/>
      <c r="J155" s="525"/>
      <c r="K155" s="526"/>
      <c r="L155" s="468">
        <f t="shared" si="2"/>
        <v>0</v>
      </c>
    </row>
    <row r="156" spans="2:12" ht="59.15" customHeight="1" x14ac:dyDescent="0.25">
      <c r="B156" s="215"/>
      <c r="C156" s="923"/>
      <c r="D156" s="989"/>
      <c r="E156" s="956"/>
      <c r="F156" s="988"/>
      <c r="G156" s="989"/>
      <c r="H156" s="218"/>
      <c r="I156" s="449"/>
      <c r="J156" s="449"/>
      <c r="K156" s="448"/>
      <c r="L156" s="468">
        <f t="shared" si="2"/>
        <v>0</v>
      </c>
    </row>
    <row r="157" spans="2:12" ht="13.5" thickBot="1" x14ac:dyDescent="0.3">
      <c r="F157" s="301"/>
      <c r="G157" s="301"/>
      <c r="H157" s="414">
        <f>SUM(H135:H156)</f>
        <v>0</v>
      </c>
      <c r="I157" s="414">
        <f>SUM(I135:I156)</f>
        <v>0</v>
      </c>
      <c r="J157" s="414">
        <f>SUM(J135:J156)</f>
        <v>0</v>
      </c>
      <c r="K157" s="301"/>
      <c r="L157" s="394">
        <f>SUM(L135:L156)</f>
        <v>0</v>
      </c>
    </row>
    <row r="158" spans="2:12" ht="9.25" customHeight="1" thickTop="1" x14ac:dyDescent="0.3">
      <c r="H158" s="282"/>
    </row>
    <row r="159" spans="2:12" x14ac:dyDescent="0.25">
      <c r="B159" s="19" t="s">
        <v>60</v>
      </c>
      <c r="C159" s="916" t="s">
        <v>262</v>
      </c>
      <c r="D159" s="916"/>
      <c r="E159" s="916"/>
      <c r="F159" s="916"/>
      <c r="G159" s="916"/>
      <c r="H159" s="916"/>
      <c r="I159" s="916"/>
      <c r="J159" s="916"/>
      <c r="K159" s="916"/>
    </row>
    <row r="160" spans="2:12" ht="30" customHeight="1" x14ac:dyDescent="0.25">
      <c r="C160" s="822" t="s">
        <v>263</v>
      </c>
      <c r="D160" s="822"/>
      <c r="E160" s="822"/>
      <c r="F160" s="822"/>
      <c r="G160" s="822"/>
      <c r="H160" s="822"/>
      <c r="I160" s="822"/>
      <c r="J160" s="822"/>
      <c r="K160" s="822"/>
    </row>
    <row r="161" spans="3:9" ht="15" customHeight="1" x14ac:dyDescent="0.25">
      <c r="C161" s="832" t="s">
        <v>411</v>
      </c>
      <c r="D161" s="832"/>
      <c r="E161" s="832"/>
      <c r="F161" s="832"/>
      <c r="G161" s="832"/>
      <c r="H161" s="832"/>
      <c r="I161" s="832"/>
    </row>
  </sheetData>
  <sheetProtection insertRows="0"/>
  <mergeCells count="158">
    <mergeCell ref="C161:I161"/>
    <mergeCell ref="B41:F41"/>
    <mergeCell ref="C156:D156"/>
    <mergeCell ref="E156:G156"/>
    <mergeCell ref="C159:K159"/>
    <mergeCell ref="C160:K160"/>
    <mergeCell ref="C155:D155"/>
    <mergeCell ref="E155:G155"/>
    <mergeCell ref="C153:D153"/>
    <mergeCell ref="E153:G153"/>
    <mergeCell ref="C154:D154"/>
    <mergeCell ref="E154:G154"/>
    <mergeCell ref="C150:D150"/>
    <mergeCell ref="E150:G150"/>
    <mergeCell ref="C151:D151"/>
    <mergeCell ref="E151:G151"/>
    <mergeCell ref="C152:D152"/>
    <mergeCell ref="E152:G152"/>
    <mergeCell ref="C147:D147"/>
    <mergeCell ref="E147:G147"/>
    <mergeCell ref="C148:D148"/>
    <mergeCell ref="E148:G148"/>
    <mergeCell ref="C149:D149"/>
    <mergeCell ref="E149:G149"/>
    <mergeCell ref="C144:D144"/>
    <mergeCell ref="E144:G144"/>
    <mergeCell ref="C145:D145"/>
    <mergeCell ref="E145:G145"/>
    <mergeCell ref="C146:D146"/>
    <mergeCell ref="E146:G146"/>
    <mergeCell ref="C141:D141"/>
    <mergeCell ref="E141:G141"/>
    <mergeCell ref="C142:D142"/>
    <mergeCell ref="E142:G142"/>
    <mergeCell ref="C143:D143"/>
    <mergeCell ref="E143:G143"/>
    <mergeCell ref="C34:I34"/>
    <mergeCell ref="C64:D64"/>
    <mergeCell ref="C138:D138"/>
    <mergeCell ref="E138:G138"/>
    <mergeCell ref="C139:D139"/>
    <mergeCell ref="E139:G139"/>
    <mergeCell ref="C140:D140"/>
    <mergeCell ref="E140:G140"/>
    <mergeCell ref="C135:D135"/>
    <mergeCell ref="E135:G135"/>
    <mergeCell ref="C136:D136"/>
    <mergeCell ref="E136:G136"/>
    <mergeCell ref="C137:D137"/>
    <mergeCell ref="E137:G137"/>
    <mergeCell ref="C83:D83"/>
    <mergeCell ref="C134:D134"/>
    <mergeCell ref="E134:G134"/>
    <mergeCell ref="F105:H105"/>
    <mergeCell ref="F117:H117"/>
    <mergeCell ref="F120:H120"/>
    <mergeCell ref="F121:H121"/>
    <mergeCell ref="H87:H88"/>
    <mergeCell ref="C75:D75"/>
    <mergeCell ref="C76:D76"/>
    <mergeCell ref="C35:I35"/>
    <mergeCell ref="C36:I37"/>
    <mergeCell ref="C70:D70"/>
    <mergeCell ref="H61:I61"/>
    <mergeCell ref="C62:D62"/>
    <mergeCell ref="C63:D63"/>
    <mergeCell ref="B58:J59"/>
    <mergeCell ref="C38:I38"/>
    <mergeCell ref="B39:F39"/>
    <mergeCell ref="H57:I57"/>
    <mergeCell ref="C65:D65"/>
    <mergeCell ref="C66:D66"/>
    <mergeCell ref="C67:D67"/>
    <mergeCell ref="C68:D68"/>
    <mergeCell ref="C69:D69"/>
    <mergeCell ref="B11:I11"/>
    <mergeCell ref="B14:F14"/>
    <mergeCell ref="B1:C1"/>
    <mergeCell ref="H2:I2"/>
    <mergeCell ref="G32:H32"/>
    <mergeCell ref="B23:F23"/>
    <mergeCell ref="B24:F24"/>
    <mergeCell ref="B28:F28"/>
    <mergeCell ref="B29:F29"/>
    <mergeCell ref="E5:M5"/>
    <mergeCell ref="E6:M6"/>
    <mergeCell ref="E7:M7"/>
    <mergeCell ref="E8:M8"/>
    <mergeCell ref="E9:M9"/>
    <mergeCell ref="B15:F15"/>
    <mergeCell ref="B16:F16"/>
    <mergeCell ref="B17:F17"/>
    <mergeCell ref="B18:F18"/>
    <mergeCell ref="B30:F30"/>
    <mergeCell ref="B31:F31"/>
    <mergeCell ref="B19:F19"/>
    <mergeCell ref="B22:F22"/>
    <mergeCell ref="C79:D79"/>
    <mergeCell ref="C71:D71"/>
    <mergeCell ref="C72:D72"/>
    <mergeCell ref="C73:D73"/>
    <mergeCell ref="C74:D74"/>
    <mergeCell ref="C80:D80"/>
    <mergeCell ref="C81:D81"/>
    <mergeCell ref="C84:D84"/>
    <mergeCell ref="C85:D85"/>
    <mergeCell ref="C78:D78"/>
    <mergeCell ref="C86:D86"/>
    <mergeCell ref="C77:D77"/>
    <mergeCell ref="C82:D82"/>
    <mergeCell ref="H128:I128"/>
    <mergeCell ref="C129:I129"/>
    <mergeCell ref="C108:D108"/>
    <mergeCell ref="C122:D122"/>
    <mergeCell ref="F122:H122"/>
    <mergeCell ref="C125:D125"/>
    <mergeCell ref="F125:H125"/>
    <mergeCell ref="C123:D123"/>
    <mergeCell ref="F118:H118"/>
    <mergeCell ref="F119:H119"/>
    <mergeCell ref="C114:D114"/>
    <mergeCell ref="C115:D115"/>
    <mergeCell ref="C116:D116"/>
    <mergeCell ref="C117:D117"/>
    <mergeCell ref="F108:H108"/>
    <mergeCell ref="F109:H109"/>
    <mergeCell ref="C120:D120"/>
    <mergeCell ref="C119:D119"/>
    <mergeCell ref="F110:H110"/>
    <mergeCell ref="F111:H111"/>
    <mergeCell ref="F112:H112"/>
    <mergeCell ref="F87:G88"/>
    <mergeCell ref="F104:H104"/>
    <mergeCell ref="C112:D112"/>
    <mergeCell ref="C113:D113"/>
    <mergeCell ref="C109:D109"/>
    <mergeCell ref="C110:D110"/>
    <mergeCell ref="C106:D106"/>
    <mergeCell ref="C107:D107"/>
    <mergeCell ref="C104:D104"/>
    <mergeCell ref="C105:D105"/>
    <mergeCell ref="F106:H106"/>
    <mergeCell ref="F107:H107"/>
    <mergeCell ref="F114:H114"/>
    <mergeCell ref="F115:H115"/>
    <mergeCell ref="F116:H116"/>
    <mergeCell ref="F113:H113"/>
    <mergeCell ref="C124:D124"/>
    <mergeCell ref="C111:D111"/>
    <mergeCell ref="C126:D126"/>
    <mergeCell ref="F126:H126"/>
    <mergeCell ref="C92:I92"/>
    <mergeCell ref="C93:I95"/>
    <mergeCell ref="B99:I102"/>
    <mergeCell ref="F123:H123"/>
    <mergeCell ref="F124:H124"/>
    <mergeCell ref="C121:D121"/>
    <mergeCell ref="C118:D118"/>
  </mergeCells>
  <phoneticPr fontId="11" type="noConversion"/>
  <pageMargins left="0.35433070866141703" right="0" top="0.59055118110236204" bottom="0.59055118110236204" header="0.31496062992126" footer="0.511811023622047"/>
  <pageSetup paperSize="9" scale="38" orientation="portrait" r:id="rId1"/>
  <headerFooter alignWithMargins="0">
    <oddHeader>&amp;LRisk-Based Capital Framework</oddHeader>
    <oddFooter>&amp;C&amp;A&amp;R&amp;P of &amp;N</oddFooter>
  </headerFooter>
  <rowBreaks count="2" manualBreakCount="2">
    <brk id="96" max="11" man="1"/>
    <brk id="130"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6"/>
  <dimension ref="A1:M148"/>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425</v>
      </c>
      <c r="B1" s="943" t="s">
        <v>421</v>
      </c>
      <c r="C1" s="944"/>
      <c r="I1" s="21"/>
    </row>
    <row r="2" spans="1:13" x14ac:dyDescent="0.3">
      <c r="H2" s="926"/>
      <c r="I2" s="926"/>
    </row>
    <row r="3" spans="1:13" x14ac:dyDescent="0.3">
      <c r="B3" s="294"/>
      <c r="C3" s="294"/>
      <c r="H3" s="282"/>
      <c r="I3" s="282"/>
    </row>
    <row r="4" spans="1:13" x14ac:dyDescent="0.3">
      <c r="B4" s="294"/>
      <c r="C4" s="294"/>
      <c r="H4" s="282"/>
      <c r="I4" s="282"/>
    </row>
    <row r="5" spans="1:13" x14ac:dyDescent="0.25">
      <c r="B5" s="19" t="s">
        <v>628</v>
      </c>
      <c r="D5" s="309"/>
      <c r="E5" s="945" t="str">
        <f>IF('Form A'!D5=0,"",'Form A'!D5)</f>
        <v/>
      </c>
      <c r="F5" s="946"/>
      <c r="G5" s="946"/>
      <c r="H5" s="946"/>
      <c r="I5" s="946"/>
      <c r="J5" s="946"/>
      <c r="K5" s="946"/>
      <c r="L5" s="946"/>
      <c r="M5" s="947"/>
    </row>
    <row r="6" spans="1:13" x14ac:dyDescent="0.25">
      <c r="B6" s="19" t="s">
        <v>398</v>
      </c>
      <c r="D6" s="309"/>
      <c r="E6" s="945" t="str">
        <f>IF('Form A'!D6=0,"",'Form A'!D6)</f>
        <v/>
      </c>
      <c r="F6" s="946"/>
      <c r="G6" s="946"/>
      <c r="H6" s="946"/>
      <c r="I6" s="946"/>
      <c r="J6" s="946"/>
      <c r="K6" s="946"/>
      <c r="L6" s="946"/>
      <c r="M6" s="947"/>
    </row>
    <row r="7" spans="1:13" x14ac:dyDescent="0.25">
      <c r="B7" s="19" t="s">
        <v>273</v>
      </c>
      <c r="D7" s="309"/>
      <c r="E7" s="945" t="str">
        <f>IF('Form A'!D7=0,"",'Form A'!D7)</f>
        <v/>
      </c>
      <c r="F7" s="946"/>
      <c r="G7" s="946"/>
      <c r="H7" s="946"/>
      <c r="I7" s="946"/>
      <c r="J7" s="946"/>
      <c r="K7" s="946"/>
      <c r="L7" s="946"/>
      <c r="M7" s="947"/>
    </row>
    <row r="8" spans="1:13" x14ac:dyDescent="0.25">
      <c r="B8" s="102" t="s">
        <v>240</v>
      </c>
      <c r="D8" s="309"/>
      <c r="E8" s="948">
        <f>'Form A'!D8</f>
        <v>0</v>
      </c>
      <c r="F8" s="949"/>
      <c r="G8" s="949"/>
      <c r="H8" s="949"/>
      <c r="I8" s="949"/>
      <c r="J8" s="949"/>
      <c r="K8" s="949"/>
      <c r="L8" s="949"/>
      <c r="M8" s="950"/>
    </row>
    <row r="9" spans="1:13" x14ac:dyDescent="0.25">
      <c r="B9" s="19" t="s">
        <v>629</v>
      </c>
      <c r="E9" s="945" t="s">
        <v>466</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376</v>
      </c>
    </row>
    <row r="13" spans="1:13" x14ac:dyDescent="0.3">
      <c r="A13" s="30" t="s">
        <v>161</v>
      </c>
      <c r="B13" s="48" t="s">
        <v>34</v>
      </c>
      <c r="C13" s="48"/>
      <c r="I13" s="282" t="s">
        <v>385</v>
      </c>
    </row>
    <row r="14" spans="1:13" s="29" customFormat="1" ht="16.7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200"/>
      <c r="H15" s="201" t="s">
        <v>36</v>
      </c>
      <c r="I15" s="194">
        <f>G15*H15</f>
        <v>0</v>
      </c>
    </row>
    <row r="16" spans="1:13" ht="28" customHeight="1" x14ac:dyDescent="0.25">
      <c r="B16" s="888" t="s">
        <v>146</v>
      </c>
      <c r="C16" s="889"/>
      <c r="D16" s="889"/>
      <c r="E16" s="889"/>
      <c r="F16" s="982"/>
      <c r="G16" s="200"/>
      <c r="H16" s="182">
        <v>0.3</v>
      </c>
      <c r="I16" s="194">
        <f>G16*H16</f>
        <v>0</v>
      </c>
    </row>
    <row r="17" spans="1:9" ht="45.25" customHeight="1" x14ac:dyDescent="0.25">
      <c r="B17" s="888" t="s">
        <v>147</v>
      </c>
      <c r="C17" s="889"/>
      <c r="D17" s="889"/>
      <c r="E17" s="889"/>
      <c r="F17" s="982"/>
      <c r="G17" s="200"/>
      <c r="H17" s="182">
        <v>0.16</v>
      </c>
      <c r="I17" s="194">
        <f>G17*H17</f>
        <v>0</v>
      </c>
    </row>
    <row r="18" spans="1:9" ht="20.25" customHeight="1" x14ac:dyDescent="0.25">
      <c r="B18" s="888" t="s">
        <v>148</v>
      </c>
      <c r="C18" s="889"/>
      <c r="D18" s="889"/>
      <c r="E18" s="889"/>
      <c r="F18" s="982"/>
      <c r="G18" s="200"/>
      <c r="H18" s="182">
        <v>0.25</v>
      </c>
      <c r="I18" s="194">
        <f>G18*H18</f>
        <v>0</v>
      </c>
    </row>
    <row r="19" spans="1:9" ht="20.25" customHeight="1" x14ac:dyDescent="0.25">
      <c r="B19" s="891" t="s">
        <v>346</v>
      </c>
      <c r="C19" s="972"/>
      <c r="D19" s="972"/>
      <c r="E19" s="972"/>
      <c r="F19" s="973"/>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200"/>
      <c r="H23" s="182">
        <v>0.08</v>
      </c>
      <c r="I23" s="194">
        <f>G23*H23</f>
        <v>0</v>
      </c>
    </row>
    <row r="24" spans="1:9" ht="20.25" customHeight="1" x14ac:dyDescent="0.25">
      <c r="B24" s="888" t="s">
        <v>206</v>
      </c>
      <c r="C24" s="889"/>
      <c r="D24" s="889"/>
      <c r="E24" s="889"/>
      <c r="F24" s="982"/>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x14ac:dyDescent="0.25">
      <c r="B28" s="974" t="s">
        <v>41</v>
      </c>
      <c r="C28" s="975"/>
      <c r="D28" s="975"/>
      <c r="E28" s="975"/>
      <c r="F28" s="976"/>
      <c r="G28" s="179" t="s">
        <v>440</v>
      </c>
      <c r="H28" s="179" t="s">
        <v>441</v>
      </c>
      <c r="I28" s="44" t="s">
        <v>42</v>
      </c>
    </row>
    <row r="29" spans="1:9" ht="9.75" customHeight="1" x14ac:dyDescent="0.25">
      <c r="B29" s="205"/>
      <c r="C29" s="206"/>
      <c r="D29" s="206"/>
      <c r="E29" s="206"/>
      <c r="F29" s="207"/>
      <c r="G29" s="208"/>
      <c r="H29" s="208"/>
      <c r="I29" s="209"/>
    </row>
    <row r="30" spans="1:9" x14ac:dyDescent="0.25">
      <c r="B30" s="24" t="s">
        <v>442</v>
      </c>
      <c r="C30" s="25"/>
      <c r="D30" s="281"/>
      <c r="E30" s="281"/>
      <c r="F30" s="98"/>
      <c r="G30" s="200"/>
      <c r="H30" s="629"/>
      <c r="I30" s="211">
        <f>G30-H30</f>
        <v>0</v>
      </c>
    </row>
    <row r="31" spans="1:9" x14ac:dyDescent="0.25">
      <c r="B31" s="24" t="s">
        <v>443</v>
      </c>
      <c r="C31" s="25"/>
      <c r="D31" s="281"/>
      <c r="E31" s="281"/>
      <c r="F31" s="98"/>
      <c r="G31" s="200"/>
      <c r="H31" s="630"/>
      <c r="I31" s="211">
        <f t="shared" ref="I31:I32" si="0">G31-H31</f>
        <v>0</v>
      </c>
    </row>
    <row r="32" spans="1:9" x14ac:dyDescent="0.25">
      <c r="B32" s="24" t="s">
        <v>44</v>
      </c>
      <c r="C32" s="25"/>
      <c r="D32" s="281"/>
      <c r="E32" s="281"/>
      <c r="F32" s="98"/>
      <c r="G32" s="200"/>
      <c r="H32" s="630"/>
      <c r="I32" s="202">
        <f t="shared" si="0"/>
        <v>0</v>
      </c>
    </row>
    <row r="33" spans="1:10" x14ac:dyDescent="0.25">
      <c r="D33" s="102"/>
      <c r="E33" s="102"/>
      <c r="G33" s="633"/>
      <c r="H33" s="634" t="s">
        <v>444</v>
      </c>
      <c r="I33" s="635"/>
    </row>
    <row r="34" spans="1:10" x14ac:dyDescent="0.25">
      <c r="B34" s="19" t="s">
        <v>197</v>
      </c>
      <c r="D34" s="102"/>
      <c r="E34" s="102"/>
      <c r="G34" s="633"/>
      <c r="H34" s="631"/>
      <c r="I34" s="632"/>
    </row>
    <row r="35" spans="1:10" x14ac:dyDescent="0.25">
      <c r="B35" s="19" t="s">
        <v>198</v>
      </c>
      <c r="C35" s="19" t="s">
        <v>445</v>
      </c>
      <c r="D35" s="102"/>
      <c r="E35" s="102"/>
      <c r="G35" s="633"/>
      <c r="H35" s="631"/>
      <c r="I35" s="632"/>
    </row>
    <row r="36" spans="1:10" x14ac:dyDescent="0.25">
      <c r="C36" s="19" t="s">
        <v>446</v>
      </c>
      <c r="D36" s="102"/>
      <c r="E36" s="102"/>
      <c r="G36" s="633"/>
      <c r="H36" s="631"/>
      <c r="I36" s="632"/>
    </row>
    <row r="37" spans="1:10" x14ac:dyDescent="0.25">
      <c r="B37" s="19" t="s">
        <v>199</v>
      </c>
      <c r="C37" s="19" t="s">
        <v>261</v>
      </c>
      <c r="D37" s="102"/>
      <c r="E37" s="102"/>
      <c r="G37" s="633"/>
      <c r="H37" s="631"/>
      <c r="I37" s="632"/>
    </row>
    <row r="38" spans="1:10" x14ac:dyDescent="0.25">
      <c r="B38" s="19" t="s">
        <v>447</v>
      </c>
      <c r="C38" s="19" t="s">
        <v>448</v>
      </c>
      <c r="D38" s="102"/>
      <c r="E38" s="102"/>
      <c r="G38" s="633"/>
      <c r="H38" s="631"/>
      <c r="I38" s="632"/>
    </row>
    <row r="39" spans="1:10" x14ac:dyDescent="0.25">
      <c r="C39" s="19" t="s">
        <v>449</v>
      </c>
      <c r="D39" s="102"/>
      <c r="E39" s="102"/>
      <c r="G39" s="633"/>
      <c r="H39" s="631"/>
      <c r="I39" s="632"/>
    </row>
    <row r="40" spans="1:10" x14ac:dyDescent="0.25">
      <c r="B40" s="19" t="s">
        <v>201</v>
      </c>
      <c r="C40" s="19" t="s">
        <v>450</v>
      </c>
      <c r="D40" s="102"/>
      <c r="E40" s="102"/>
      <c r="G40" s="633"/>
      <c r="H40" s="631"/>
      <c r="I40" s="632"/>
    </row>
    <row r="41" spans="1:10" x14ac:dyDescent="0.25">
      <c r="C41" s="19" t="s">
        <v>560</v>
      </c>
      <c r="D41" s="102"/>
      <c r="E41" s="102"/>
      <c r="G41" s="633"/>
      <c r="H41" s="631"/>
      <c r="I41" s="632"/>
    </row>
    <row r="42" spans="1:10" ht="7.5" customHeight="1" x14ac:dyDescent="0.25">
      <c r="D42" s="102"/>
      <c r="E42" s="102"/>
      <c r="G42" s="633"/>
      <c r="H42" s="631"/>
      <c r="I42" s="632"/>
    </row>
    <row r="43" spans="1:10" ht="6.75" customHeight="1" x14ac:dyDescent="0.25">
      <c r="I43" s="636"/>
    </row>
    <row r="44" spans="1:10" ht="9" customHeight="1" x14ac:dyDescent="0.3">
      <c r="H44" s="926"/>
      <c r="I44" s="926"/>
    </row>
    <row r="45" spans="1:10" ht="9" customHeight="1" x14ac:dyDescent="0.25">
      <c r="C45" s="916"/>
      <c r="D45" s="916"/>
      <c r="E45" s="916"/>
      <c r="F45" s="916"/>
      <c r="G45" s="916"/>
      <c r="H45" s="916"/>
      <c r="I45" s="916"/>
    </row>
    <row r="46" spans="1:10" ht="6.75" customHeight="1" x14ac:dyDescent="0.25"/>
    <row r="47" spans="1:10" x14ac:dyDescent="0.25">
      <c r="A47" s="30" t="s">
        <v>164</v>
      </c>
      <c r="B47" s="30" t="s">
        <v>61</v>
      </c>
      <c r="C47" s="30"/>
    </row>
    <row r="48" spans="1:10" x14ac:dyDescent="0.3">
      <c r="H48" s="964"/>
      <c r="I48" s="964"/>
      <c r="J48" s="310"/>
    </row>
    <row r="49" spans="2:11" ht="49" customHeight="1" x14ac:dyDescent="0.25">
      <c r="B49" s="213" t="s">
        <v>228</v>
      </c>
      <c r="C49" s="965" t="s">
        <v>62</v>
      </c>
      <c r="D49" s="966"/>
      <c r="E49" s="54" t="s">
        <v>63</v>
      </c>
      <c r="F49" s="54" t="s">
        <v>64</v>
      </c>
      <c r="G49" s="50" t="s">
        <v>65</v>
      </c>
      <c r="H49" s="50" t="s">
        <v>66</v>
      </c>
    </row>
    <row r="50" spans="2:11" ht="17.25" customHeight="1" x14ac:dyDescent="0.25">
      <c r="B50" s="34"/>
      <c r="C50" s="967" t="s">
        <v>211</v>
      </c>
      <c r="D50" s="968"/>
      <c r="E50" s="72" t="s">
        <v>215</v>
      </c>
      <c r="F50" s="45" t="s">
        <v>216</v>
      </c>
      <c r="G50" s="45" t="s">
        <v>217</v>
      </c>
      <c r="H50" s="45" t="s">
        <v>218</v>
      </c>
    </row>
    <row r="51" spans="2:11" ht="16.75" customHeight="1" x14ac:dyDescent="0.25">
      <c r="B51" s="214"/>
      <c r="C51" s="980"/>
      <c r="D51" s="981"/>
      <c r="E51" s="216"/>
      <c r="F51" s="216"/>
      <c r="G51" s="216"/>
      <c r="H51" s="216"/>
      <c r="J51" s="311"/>
      <c r="K51" s="311"/>
    </row>
    <row r="52" spans="2:11" ht="30" customHeight="1" x14ac:dyDescent="0.3">
      <c r="B52" s="445"/>
      <c r="C52" s="970"/>
      <c r="D52" s="971"/>
      <c r="E52" s="442"/>
      <c r="F52" s="442"/>
      <c r="G52" s="442"/>
      <c r="H52" s="442"/>
      <c r="J52" s="311"/>
      <c r="K52" s="311"/>
    </row>
    <row r="53" spans="2:11" ht="30" customHeight="1" x14ac:dyDescent="0.3">
      <c r="B53" s="445"/>
      <c r="C53" s="970"/>
      <c r="D53" s="971"/>
      <c r="E53" s="442"/>
      <c r="F53" s="442"/>
      <c r="G53" s="442"/>
      <c r="H53" s="442"/>
      <c r="J53" s="311"/>
      <c r="K53" s="311"/>
    </row>
    <row r="54" spans="2:11" ht="30" customHeight="1" x14ac:dyDescent="0.3">
      <c r="B54" s="445"/>
      <c r="C54" s="970"/>
      <c r="D54" s="971"/>
      <c r="E54" s="442"/>
      <c r="F54" s="442"/>
      <c r="G54" s="442"/>
      <c r="H54" s="442"/>
      <c r="J54" s="311"/>
      <c r="K54" s="311"/>
    </row>
    <row r="55" spans="2:11" ht="30" customHeight="1" x14ac:dyDescent="0.3">
      <c r="B55" s="445"/>
      <c r="C55" s="970"/>
      <c r="D55" s="971"/>
      <c r="E55" s="442"/>
      <c r="F55" s="442"/>
      <c r="G55" s="442"/>
      <c r="H55" s="442"/>
      <c r="J55" s="311"/>
      <c r="K55" s="311"/>
    </row>
    <row r="56" spans="2:11" ht="30" customHeight="1" x14ac:dyDescent="0.3">
      <c r="B56" s="445"/>
      <c r="C56" s="970"/>
      <c r="D56" s="971"/>
      <c r="E56" s="442"/>
      <c r="F56" s="442"/>
      <c r="G56" s="442"/>
      <c r="H56" s="442"/>
      <c r="J56" s="311"/>
      <c r="K56" s="311"/>
    </row>
    <row r="57" spans="2:11" ht="30" customHeight="1" x14ac:dyDescent="0.3">
      <c r="B57" s="445"/>
      <c r="C57" s="970"/>
      <c r="D57" s="971"/>
      <c r="E57" s="442"/>
      <c r="F57" s="442"/>
      <c r="G57" s="442"/>
      <c r="H57" s="442"/>
      <c r="J57" s="311"/>
      <c r="K57" s="311"/>
    </row>
    <row r="58" spans="2:11" ht="30" customHeight="1" x14ac:dyDescent="0.3">
      <c r="B58" s="445"/>
      <c r="C58" s="970"/>
      <c r="D58" s="971"/>
      <c r="E58" s="442"/>
      <c r="F58" s="442"/>
      <c r="G58" s="442"/>
      <c r="H58" s="442"/>
      <c r="J58" s="311"/>
      <c r="K58" s="311"/>
    </row>
    <row r="59" spans="2:11" ht="30" customHeight="1" x14ac:dyDescent="0.3">
      <c r="B59" s="445"/>
      <c r="C59" s="970"/>
      <c r="D59" s="971"/>
      <c r="E59" s="442"/>
      <c r="F59" s="442"/>
      <c r="G59" s="442"/>
      <c r="H59" s="442"/>
      <c r="J59" s="311"/>
      <c r="K59" s="311"/>
    </row>
    <row r="60" spans="2:11" ht="30" customHeight="1" x14ac:dyDescent="0.3">
      <c r="B60" s="445"/>
      <c r="C60" s="970"/>
      <c r="D60" s="971"/>
      <c r="E60" s="442"/>
      <c r="F60" s="442"/>
      <c r="G60" s="442"/>
      <c r="H60" s="442"/>
      <c r="J60" s="311"/>
      <c r="K60" s="311"/>
    </row>
    <row r="61" spans="2:11" ht="30" customHeight="1" x14ac:dyDescent="0.3">
      <c r="B61" s="445"/>
      <c r="C61" s="970"/>
      <c r="D61" s="971"/>
      <c r="E61" s="442"/>
      <c r="F61" s="442"/>
      <c r="G61" s="442"/>
      <c r="H61" s="442"/>
      <c r="J61" s="311"/>
      <c r="K61" s="311"/>
    </row>
    <row r="62" spans="2:11" ht="30" customHeight="1" x14ac:dyDescent="0.3">
      <c r="B62" s="445"/>
      <c r="C62" s="970"/>
      <c r="D62" s="971"/>
      <c r="E62" s="442"/>
      <c r="F62" s="442"/>
      <c r="G62" s="442"/>
      <c r="H62" s="442"/>
      <c r="J62" s="311"/>
      <c r="K62" s="311"/>
    </row>
    <row r="63" spans="2:11" ht="30" customHeight="1" x14ac:dyDescent="0.3">
      <c r="B63" s="445"/>
      <c r="C63" s="970"/>
      <c r="D63" s="971"/>
      <c r="E63" s="442"/>
      <c r="F63" s="442"/>
      <c r="G63" s="442"/>
      <c r="H63" s="442"/>
      <c r="J63" s="311"/>
      <c r="K63" s="311"/>
    </row>
    <row r="64" spans="2:11" ht="30" customHeight="1" x14ac:dyDescent="0.3">
      <c r="B64" s="445"/>
      <c r="C64" s="970"/>
      <c r="D64" s="971"/>
      <c r="E64" s="442"/>
      <c r="F64" s="442"/>
      <c r="G64" s="442"/>
      <c r="H64" s="442"/>
    </row>
    <row r="65" spans="2:9" ht="30" customHeight="1" x14ac:dyDescent="0.3">
      <c r="B65" s="445"/>
      <c r="C65" s="970"/>
      <c r="D65" s="971"/>
      <c r="E65" s="442"/>
      <c r="F65" s="442"/>
      <c r="G65" s="442"/>
      <c r="H65" s="442"/>
    </row>
    <row r="66" spans="2:9" ht="30" customHeight="1" x14ac:dyDescent="0.3">
      <c r="B66" s="445"/>
      <c r="C66" s="970"/>
      <c r="D66" s="971"/>
      <c r="E66" s="442"/>
      <c r="F66" s="442"/>
      <c r="G66" s="442"/>
      <c r="H66" s="442"/>
    </row>
    <row r="67" spans="2:9" ht="30" customHeight="1" x14ac:dyDescent="0.3">
      <c r="B67" s="445"/>
      <c r="C67" s="970"/>
      <c r="D67" s="971"/>
      <c r="E67" s="442"/>
      <c r="F67" s="442"/>
      <c r="G67" s="442"/>
      <c r="H67" s="442"/>
    </row>
    <row r="68" spans="2:9" ht="30" customHeight="1" x14ac:dyDescent="0.3">
      <c r="B68" s="445"/>
      <c r="C68" s="970"/>
      <c r="D68" s="971"/>
      <c r="E68" s="442"/>
      <c r="F68" s="442"/>
      <c r="G68" s="442"/>
      <c r="H68" s="442"/>
    </row>
    <row r="69" spans="2:9" ht="30" customHeight="1" x14ac:dyDescent="0.3">
      <c r="B69" s="445"/>
      <c r="C69" s="970"/>
      <c r="D69" s="971"/>
      <c r="E69" s="442"/>
      <c r="F69" s="442"/>
      <c r="G69" s="442"/>
      <c r="H69" s="442"/>
    </row>
    <row r="70" spans="2:9" ht="30" customHeight="1" x14ac:dyDescent="0.3">
      <c r="B70" s="445"/>
      <c r="C70" s="970"/>
      <c r="D70" s="971"/>
      <c r="E70" s="442"/>
      <c r="F70" s="442"/>
      <c r="G70" s="442"/>
      <c r="H70" s="442"/>
    </row>
    <row r="71" spans="2:9" ht="30" customHeight="1" x14ac:dyDescent="0.3">
      <c r="B71" s="445"/>
      <c r="C71" s="970"/>
      <c r="D71" s="971"/>
      <c r="E71" s="442"/>
      <c r="F71" s="442"/>
      <c r="G71" s="442"/>
      <c r="H71" s="442"/>
    </row>
    <row r="72" spans="2:9" x14ac:dyDescent="0.25">
      <c r="B72" s="214"/>
      <c r="C72" s="980"/>
      <c r="D72" s="981"/>
      <c r="E72" s="216"/>
      <c r="F72" s="216"/>
      <c r="G72" s="216"/>
      <c r="H72" s="216"/>
    </row>
    <row r="73" spans="2:9" x14ac:dyDescent="0.25">
      <c r="B73" s="34"/>
      <c r="C73" s="887" t="s">
        <v>67</v>
      </c>
      <c r="D73" s="880"/>
      <c r="E73" s="213"/>
      <c r="F73" s="430"/>
      <c r="G73" s="217">
        <f>SUM(G51:G72)</f>
        <v>0</v>
      </c>
      <c r="H73" s="217">
        <f>SUM(H51:H72)</f>
        <v>0</v>
      </c>
    </row>
    <row r="74" spans="2:9" ht="15" customHeight="1" x14ac:dyDescent="0.25">
      <c r="F74" s="984" t="s">
        <v>68</v>
      </c>
      <c r="G74" s="985"/>
      <c r="H74" s="990">
        <f>MAX(ABS(G73),ABS(H73))</f>
        <v>0</v>
      </c>
    </row>
    <row r="75" spans="2:9" ht="9.25" customHeight="1" x14ac:dyDescent="0.25">
      <c r="F75" s="940"/>
      <c r="G75" s="986"/>
      <c r="H75" s="991"/>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16" t="s">
        <v>386</v>
      </c>
      <c r="D79" s="916"/>
      <c r="E79" s="916"/>
      <c r="F79" s="916"/>
      <c r="G79" s="916"/>
      <c r="H79" s="916"/>
      <c r="I79" s="916"/>
    </row>
    <row r="80" spans="2:9" ht="15" customHeight="1" x14ac:dyDescent="0.25">
      <c r="B80" s="19" t="s">
        <v>199</v>
      </c>
      <c r="C80" s="915" t="s">
        <v>387</v>
      </c>
      <c r="D80" s="915"/>
      <c r="E80" s="915"/>
      <c r="F80" s="915"/>
      <c r="G80" s="915"/>
      <c r="H80" s="915"/>
      <c r="I80" s="915"/>
    </row>
    <row r="81" spans="1:9" x14ac:dyDescent="0.25">
      <c r="B81" s="30"/>
      <c r="C81" s="915"/>
      <c r="D81" s="915"/>
      <c r="E81" s="915"/>
      <c r="F81" s="915"/>
      <c r="G81" s="915"/>
      <c r="H81" s="915"/>
      <c r="I81" s="915"/>
    </row>
    <row r="82" spans="1:9" x14ac:dyDescent="0.25">
      <c r="B82" s="30"/>
      <c r="C82" s="915"/>
      <c r="D82" s="915"/>
      <c r="E82" s="915"/>
      <c r="F82" s="915"/>
      <c r="G82" s="915"/>
      <c r="H82" s="915"/>
      <c r="I82" s="915"/>
    </row>
    <row r="85" spans="1:9" x14ac:dyDescent="0.25">
      <c r="A85" s="30" t="s">
        <v>175</v>
      </c>
      <c r="B85" s="30" t="s">
        <v>70</v>
      </c>
      <c r="C85" s="30"/>
    </row>
    <row r="86" spans="1:9" ht="15" customHeight="1" x14ac:dyDescent="0.25">
      <c r="B86" s="822" t="s">
        <v>350</v>
      </c>
      <c r="C86" s="822"/>
      <c r="D86" s="822"/>
      <c r="E86" s="822"/>
      <c r="F86" s="822"/>
      <c r="G86" s="822"/>
      <c r="H86" s="822"/>
      <c r="I86" s="822"/>
    </row>
    <row r="87" spans="1:9" x14ac:dyDescent="0.25">
      <c r="B87" s="822"/>
      <c r="C87" s="822"/>
      <c r="D87" s="822"/>
      <c r="E87" s="822"/>
      <c r="F87" s="822"/>
      <c r="G87" s="822"/>
      <c r="H87" s="822"/>
      <c r="I87" s="822"/>
    </row>
    <row r="88" spans="1:9" ht="12" customHeight="1" x14ac:dyDescent="0.25">
      <c r="B88" s="822"/>
      <c r="C88" s="822"/>
      <c r="D88" s="822"/>
      <c r="E88" s="822"/>
      <c r="F88" s="822"/>
      <c r="G88" s="822"/>
      <c r="H88" s="822"/>
      <c r="I88" s="822"/>
    </row>
    <row r="89" spans="1:9" ht="9.75" customHeight="1" x14ac:dyDescent="0.25">
      <c r="B89" s="822"/>
      <c r="C89" s="822"/>
      <c r="D89" s="822"/>
      <c r="E89" s="822"/>
      <c r="F89" s="822"/>
      <c r="G89" s="822"/>
      <c r="H89" s="822"/>
      <c r="I89" s="822"/>
    </row>
    <row r="90" spans="1:9" x14ac:dyDescent="0.25">
      <c r="B90" s="276"/>
      <c r="C90" s="276"/>
      <c r="D90" s="276"/>
      <c r="E90" s="276"/>
      <c r="F90" s="276"/>
      <c r="G90" s="276"/>
      <c r="H90" s="276"/>
      <c r="I90" s="276"/>
    </row>
    <row r="91" spans="1:9" ht="49.5" customHeight="1" x14ac:dyDescent="0.25">
      <c r="B91" s="213" t="s">
        <v>228</v>
      </c>
      <c r="C91" s="927" t="s">
        <v>73</v>
      </c>
      <c r="D91" s="896"/>
      <c r="E91" s="44" t="s">
        <v>74</v>
      </c>
      <c r="F91" s="955" t="s">
        <v>71</v>
      </c>
      <c r="G91" s="955"/>
      <c r="H91" s="955"/>
      <c r="I91" s="50" t="s">
        <v>72</v>
      </c>
    </row>
    <row r="92" spans="1:9" ht="38.25" customHeight="1" x14ac:dyDescent="0.25">
      <c r="B92" s="215"/>
      <c r="C92" s="923"/>
      <c r="D92" s="961"/>
      <c r="E92" s="218"/>
      <c r="F92" s="956"/>
      <c r="G92" s="962"/>
      <c r="H92" s="963"/>
      <c r="I92" s="224"/>
    </row>
    <row r="93" spans="1:9" ht="59.15" customHeight="1" x14ac:dyDescent="0.25">
      <c r="B93" s="215"/>
      <c r="C93" s="923"/>
      <c r="D93" s="925"/>
      <c r="E93" s="218"/>
      <c r="F93" s="956"/>
      <c r="G93" s="957"/>
      <c r="H93" s="958"/>
      <c r="I93" s="424"/>
    </row>
    <row r="94" spans="1:9" ht="59.15" customHeight="1" x14ac:dyDescent="0.25">
      <c r="B94" s="215"/>
      <c r="C94" s="923"/>
      <c r="D94" s="925"/>
      <c r="E94" s="218"/>
      <c r="F94" s="956"/>
      <c r="G94" s="957"/>
      <c r="H94" s="958"/>
      <c r="I94" s="424"/>
    </row>
    <row r="95" spans="1:9" ht="59.15" customHeight="1" x14ac:dyDescent="0.25">
      <c r="B95" s="215"/>
      <c r="C95" s="923"/>
      <c r="D95" s="925"/>
      <c r="E95" s="218"/>
      <c r="F95" s="956"/>
      <c r="G95" s="957"/>
      <c r="H95" s="958"/>
      <c r="I95" s="424"/>
    </row>
    <row r="96" spans="1:9" ht="59.15" customHeight="1" x14ac:dyDescent="0.25">
      <c r="B96" s="215"/>
      <c r="C96" s="923"/>
      <c r="D96" s="925"/>
      <c r="E96" s="218"/>
      <c r="F96" s="956"/>
      <c r="G96" s="957"/>
      <c r="H96" s="958"/>
      <c r="I96" s="424"/>
    </row>
    <row r="97" spans="2:9" ht="59.15" customHeight="1" x14ac:dyDescent="0.25">
      <c r="B97" s="215"/>
      <c r="C97" s="923"/>
      <c r="D97" s="925"/>
      <c r="E97" s="218"/>
      <c r="F97" s="956"/>
      <c r="G97" s="957"/>
      <c r="H97" s="958"/>
      <c r="I97" s="424"/>
    </row>
    <row r="98" spans="2:9" ht="59.15" customHeight="1" x14ac:dyDescent="0.25">
      <c r="B98" s="215"/>
      <c r="C98" s="923"/>
      <c r="D98" s="925"/>
      <c r="E98" s="218"/>
      <c r="F98" s="956"/>
      <c r="G98" s="957"/>
      <c r="H98" s="958"/>
      <c r="I98" s="424"/>
    </row>
    <row r="99" spans="2:9" ht="59.15" customHeight="1" x14ac:dyDescent="0.25">
      <c r="B99" s="215"/>
      <c r="C99" s="923"/>
      <c r="D99" s="925"/>
      <c r="E99" s="218"/>
      <c r="F99" s="956"/>
      <c r="G99" s="957"/>
      <c r="H99" s="958"/>
      <c r="I99" s="424"/>
    </row>
    <row r="100" spans="2:9" ht="59.15" customHeight="1" x14ac:dyDescent="0.25">
      <c r="B100" s="215"/>
      <c r="C100" s="923"/>
      <c r="D100" s="925"/>
      <c r="E100" s="218"/>
      <c r="F100" s="956"/>
      <c r="G100" s="957"/>
      <c r="H100" s="958"/>
      <c r="I100" s="424"/>
    </row>
    <row r="101" spans="2:9" ht="59.15" customHeight="1" x14ac:dyDescent="0.25">
      <c r="B101" s="215"/>
      <c r="C101" s="923"/>
      <c r="D101" s="925"/>
      <c r="E101" s="218"/>
      <c r="F101" s="956"/>
      <c r="G101" s="957"/>
      <c r="H101" s="958"/>
      <c r="I101" s="424"/>
    </row>
    <row r="102" spans="2:9" ht="59.15" customHeight="1" x14ac:dyDescent="0.25">
      <c r="B102" s="215"/>
      <c r="C102" s="923"/>
      <c r="D102" s="925"/>
      <c r="E102" s="218"/>
      <c r="F102" s="956"/>
      <c r="G102" s="957"/>
      <c r="H102" s="958"/>
      <c r="I102" s="424"/>
    </row>
    <row r="103" spans="2:9" ht="59.15" customHeight="1" x14ac:dyDescent="0.25">
      <c r="B103" s="215"/>
      <c r="C103" s="923"/>
      <c r="D103" s="925"/>
      <c r="E103" s="218"/>
      <c r="F103" s="956"/>
      <c r="G103" s="957"/>
      <c r="H103" s="958"/>
      <c r="I103" s="424"/>
    </row>
    <row r="104" spans="2:9" ht="59.15" customHeight="1" x14ac:dyDescent="0.25">
      <c r="B104" s="215"/>
      <c r="C104" s="923"/>
      <c r="D104" s="925"/>
      <c r="E104" s="218"/>
      <c r="F104" s="956"/>
      <c r="G104" s="957"/>
      <c r="H104" s="958"/>
      <c r="I104" s="424"/>
    </row>
    <row r="105" spans="2:9" ht="59.15" customHeight="1" x14ac:dyDescent="0.25">
      <c r="B105" s="215"/>
      <c r="C105" s="923"/>
      <c r="D105" s="925"/>
      <c r="E105" s="218"/>
      <c r="F105" s="956"/>
      <c r="G105" s="957"/>
      <c r="H105" s="958"/>
      <c r="I105" s="424"/>
    </row>
    <row r="106" spans="2:9" ht="59.15" customHeight="1" x14ac:dyDescent="0.25">
      <c r="B106" s="215"/>
      <c r="C106" s="923"/>
      <c r="D106" s="925"/>
      <c r="E106" s="218"/>
      <c r="F106" s="956"/>
      <c r="G106" s="957"/>
      <c r="H106" s="958"/>
      <c r="I106" s="424"/>
    </row>
    <row r="107" spans="2:9" ht="59.15" customHeight="1" x14ac:dyDescent="0.25">
      <c r="B107" s="215"/>
      <c r="C107" s="923"/>
      <c r="D107" s="925"/>
      <c r="E107" s="218"/>
      <c r="F107" s="956"/>
      <c r="G107" s="957"/>
      <c r="H107" s="958"/>
      <c r="I107" s="424"/>
    </row>
    <row r="108" spans="2:9" ht="59.15" customHeight="1" x14ac:dyDescent="0.25">
      <c r="B108" s="215"/>
      <c r="C108" s="923"/>
      <c r="D108" s="925"/>
      <c r="E108" s="218"/>
      <c r="F108" s="956"/>
      <c r="G108" s="957"/>
      <c r="H108" s="958"/>
      <c r="I108" s="424"/>
    </row>
    <row r="109" spans="2:9" ht="59.15" customHeight="1" x14ac:dyDescent="0.25">
      <c r="B109" s="215"/>
      <c r="C109" s="923"/>
      <c r="D109" s="925"/>
      <c r="E109" s="218"/>
      <c r="F109" s="956"/>
      <c r="G109" s="957"/>
      <c r="H109" s="958"/>
      <c r="I109" s="424"/>
    </row>
    <row r="110" spans="2:9" ht="59.15" customHeight="1" x14ac:dyDescent="0.25">
      <c r="B110" s="215"/>
      <c r="C110" s="923"/>
      <c r="D110" s="925"/>
      <c r="E110" s="218"/>
      <c r="F110" s="956"/>
      <c r="G110" s="957"/>
      <c r="H110" s="958"/>
      <c r="I110" s="424"/>
    </row>
    <row r="111" spans="2:9" ht="59.15" customHeight="1" x14ac:dyDescent="0.25">
      <c r="B111" s="215"/>
      <c r="C111" s="923"/>
      <c r="D111" s="925"/>
      <c r="E111" s="218"/>
      <c r="F111" s="956"/>
      <c r="G111" s="957"/>
      <c r="H111" s="958"/>
      <c r="I111" s="424"/>
    </row>
    <row r="112" spans="2:9" ht="59.15" customHeight="1" x14ac:dyDescent="0.25">
      <c r="B112" s="215"/>
      <c r="C112" s="923"/>
      <c r="D112" s="925"/>
      <c r="E112" s="218"/>
      <c r="F112" s="956"/>
      <c r="G112" s="957"/>
      <c r="H112" s="958"/>
      <c r="I112" s="424"/>
    </row>
    <row r="113" spans="1:12" ht="38.25" customHeight="1" x14ac:dyDescent="0.25">
      <c r="B113" s="215"/>
      <c r="C113" s="923"/>
      <c r="D113" s="961"/>
      <c r="E113" s="218"/>
      <c r="F113" s="956"/>
      <c r="G113" s="962"/>
      <c r="H113" s="963"/>
      <c r="I113" s="424"/>
    </row>
    <row r="114" spans="1:12" ht="13.5" thickBot="1" x14ac:dyDescent="0.3">
      <c r="E114" s="414">
        <f>SUM(E92:E113)</f>
        <v>0</v>
      </c>
      <c r="G114" s="301"/>
      <c r="H114" s="301"/>
      <c r="I114" s="425">
        <f>SUM(I92:I113)</f>
        <v>0</v>
      </c>
    </row>
    <row r="115" spans="1:12" ht="13.5" thickTop="1" x14ac:dyDescent="0.3">
      <c r="H115" s="926"/>
      <c r="I115" s="926"/>
    </row>
    <row r="116" spans="1:12" ht="39.75" customHeight="1" x14ac:dyDescent="0.25">
      <c r="B116" s="19" t="s">
        <v>60</v>
      </c>
      <c r="C116" s="832" t="s">
        <v>559</v>
      </c>
      <c r="D116" s="832"/>
      <c r="E116" s="832"/>
      <c r="F116" s="832"/>
      <c r="G116" s="832"/>
      <c r="H116" s="832"/>
      <c r="I116" s="832"/>
    </row>
    <row r="119" spans="1:12" x14ac:dyDescent="0.25">
      <c r="A119" s="30" t="s">
        <v>176</v>
      </c>
      <c r="B119" s="30" t="s">
        <v>348</v>
      </c>
      <c r="C119" s="30"/>
    </row>
    <row r="120" spans="1:12" x14ac:dyDescent="0.25">
      <c r="B120" s="276"/>
      <c r="C120" s="276"/>
      <c r="D120" s="276"/>
      <c r="E120" s="276"/>
      <c r="F120" s="276"/>
      <c r="G120" s="276"/>
      <c r="H120" s="276"/>
      <c r="I120" s="276"/>
    </row>
    <row r="121" spans="1:12" ht="48" customHeight="1" x14ac:dyDescent="0.25">
      <c r="B121" s="213" t="s">
        <v>228</v>
      </c>
      <c r="C121" s="927" t="s">
        <v>95</v>
      </c>
      <c r="D121" s="896"/>
      <c r="E121" s="955" t="s">
        <v>351</v>
      </c>
      <c r="F121" s="955"/>
      <c r="G121" s="955"/>
      <c r="H121" s="44" t="s">
        <v>96</v>
      </c>
      <c r="I121" s="54" t="s">
        <v>99</v>
      </c>
      <c r="J121" s="54" t="s">
        <v>100</v>
      </c>
      <c r="K121" s="50" t="s">
        <v>101</v>
      </c>
      <c r="L121" s="50" t="s">
        <v>102</v>
      </c>
    </row>
    <row r="122" spans="1:12" ht="59.15" customHeight="1" x14ac:dyDescent="0.25">
      <c r="B122" s="215"/>
      <c r="C122" s="923"/>
      <c r="D122" s="987"/>
      <c r="E122" s="956"/>
      <c r="F122" s="988"/>
      <c r="G122" s="989"/>
      <c r="H122" s="218"/>
      <c r="I122" s="449"/>
      <c r="J122" s="449"/>
      <c r="K122" s="448"/>
      <c r="L122" s="468">
        <f>MAX((I122-J122),0)*K122</f>
        <v>0</v>
      </c>
    </row>
    <row r="123" spans="1:12" ht="59.15" customHeight="1" x14ac:dyDescent="0.25">
      <c r="B123" s="215"/>
      <c r="C123" s="923"/>
      <c r="D123" s="989"/>
      <c r="E123" s="956"/>
      <c r="F123" s="988"/>
      <c r="G123" s="989"/>
      <c r="H123" s="218"/>
      <c r="I123" s="525"/>
      <c r="J123" s="525"/>
      <c r="K123" s="526"/>
      <c r="L123" s="468">
        <f t="shared" ref="L123:L143" si="1">MAX((I123-J123),0)*K123</f>
        <v>0</v>
      </c>
    </row>
    <row r="124" spans="1:12" ht="59.15" customHeight="1" x14ac:dyDescent="0.25">
      <c r="B124" s="215"/>
      <c r="C124" s="923"/>
      <c r="D124" s="989"/>
      <c r="E124" s="956"/>
      <c r="F124" s="988"/>
      <c r="G124" s="989"/>
      <c r="H124" s="218"/>
      <c r="I124" s="525"/>
      <c r="J124" s="525"/>
      <c r="K124" s="526"/>
      <c r="L124" s="468">
        <f t="shared" si="1"/>
        <v>0</v>
      </c>
    </row>
    <row r="125" spans="1:12" ht="59.15" customHeight="1" x14ac:dyDescent="0.25">
      <c r="B125" s="215"/>
      <c r="C125" s="923"/>
      <c r="D125" s="989"/>
      <c r="E125" s="956"/>
      <c r="F125" s="988"/>
      <c r="G125" s="989"/>
      <c r="H125" s="218"/>
      <c r="I125" s="525"/>
      <c r="J125" s="525"/>
      <c r="K125" s="526"/>
      <c r="L125" s="468">
        <f t="shared" si="1"/>
        <v>0</v>
      </c>
    </row>
    <row r="126" spans="1:12" ht="59.15" customHeight="1" x14ac:dyDescent="0.25">
      <c r="B126" s="215"/>
      <c r="C126" s="923"/>
      <c r="D126" s="989"/>
      <c r="E126" s="956"/>
      <c r="F126" s="988"/>
      <c r="G126" s="989"/>
      <c r="H126" s="218"/>
      <c r="I126" s="525"/>
      <c r="J126" s="525"/>
      <c r="K126" s="526"/>
      <c r="L126" s="468">
        <f t="shared" si="1"/>
        <v>0</v>
      </c>
    </row>
    <row r="127" spans="1:12" ht="59.15" customHeight="1" x14ac:dyDescent="0.25">
      <c r="B127" s="215"/>
      <c r="C127" s="923"/>
      <c r="D127" s="989"/>
      <c r="E127" s="956"/>
      <c r="F127" s="988"/>
      <c r="G127" s="989"/>
      <c r="H127" s="218"/>
      <c r="I127" s="525"/>
      <c r="J127" s="525"/>
      <c r="K127" s="526"/>
      <c r="L127" s="468">
        <f t="shared" si="1"/>
        <v>0</v>
      </c>
    </row>
    <row r="128" spans="1:12" ht="59.15" customHeight="1" x14ac:dyDescent="0.25">
      <c r="B128" s="215"/>
      <c r="C128" s="923"/>
      <c r="D128" s="987"/>
      <c r="E128" s="956"/>
      <c r="F128" s="988"/>
      <c r="G128" s="989"/>
      <c r="H128" s="218"/>
      <c r="I128" s="525"/>
      <c r="J128" s="525"/>
      <c r="K128" s="526"/>
      <c r="L128" s="468">
        <f t="shared" si="1"/>
        <v>0</v>
      </c>
    </row>
    <row r="129" spans="2:12" ht="59.15" customHeight="1" x14ac:dyDescent="0.25">
      <c r="B129" s="215"/>
      <c r="C129" s="923"/>
      <c r="D129" s="989"/>
      <c r="E129" s="956"/>
      <c r="F129" s="988"/>
      <c r="G129" s="989"/>
      <c r="H129" s="218"/>
      <c r="I129" s="525"/>
      <c r="J129" s="525"/>
      <c r="K129" s="526"/>
      <c r="L129" s="468">
        <f t="shared" si="1"/>
        <v>0</v>
      </c>
    </row>
    <row r="130" spans="2:12" ht="59.15" customHeight="1" x14ac:dyDescent="0.25">
      <c r="B130" s="215"/>
      <c r="C130" s="923"/>
      <c r="D130" s="989"/>
      <c r="E130" s="956"/>
      <c r="F130" s="988"/>
      <c r="G130" s="989"/>
      <c r="H130" s="218"/>
      <c r="I130" s="525"/>
      <c r="J130" s="525"/>
      <c r="K130" s="526"/>
      <c r="L130" s="468">
        <f t="shared" si="1"/>
        <v>0</v>
      </c>
    </row>
    <row r="131" spans="2:12" ht="59.15" customHeight="1" x14ac:dyDescent="0.25">
      <c r="B131" s="215"/>
      <c r="C131" s="923"/>
      <c r="D131" s="989"/>
      <c r="E131" s="956"/>
      <c r="F131" s="988"/>
      <c r="G131" s="989"/>
      <c r="H131" s="218"/>
      <c r="I131" s="525"/>
      <c r="J131" s="525"/>
      <c r="K131" s="526"/>
      <c r="L131" s="468">
        <f t="shared" si="1"/>
        <v>0</v>
      </c>
    </row>
    <row r="132" spans="2:12" ht="59.15" customHeight="1" x14ac:dyDescent="0.25">
      <c r="B132" s="215"/>
      <c r="C132" s="923"/>
      <c r="D132" s="989"/>
      <c r="E132" s="956"/>
      <c r="F132" s="988"/>
      <c r="G132" s="989"/>
      <c r="H132" s="218"/>
      <c r="I132" s="525"/>
      <c r="J132" s="525"/>
      <c r="K132" s="526"/>
      <c r="L132" s="468">
        <f t="shared" si="1"/>
        <v>0</v>
      </c>
    </row>
    <row r="133" spans="2:12" ht="59.15" customHeight="1" x14ac:dyDescent="0.25">
      <c r="B133" s="215"/>
      <c r="C133" s="923"/>
      <c r="D133" s="989"/>
      <c r="E133" s="956"/>
      <c r="F133" s="988"/>
      <c r="G133" s="989"/>
      <c r="H133" s="218"/>
      <c r="I133" s="525"/>
      <c r="J133" s="525"/>
      <c r="K133" s="526"/>
      <c r="L133" s="468">
        <f t="shared" si="1"/>
        <v>0</v>
      </c>
    </row>
    <row r="134" spans="2:12" ht="59.15" customHeight="1" x14ac:dyDescent="0.25">
      <c r="B134" s="215"/>
      <c r="C134" s="923"/>
      <c r="D134" s="989"/>
      <c r="E134" s="956"/>
      <c r="F134" s="988"/>
      <c r="G134" s="989"/>
      <c r="H134" s="218"/>
      <c r="I134" s="525"/>
      <c r="J134" s="525"/>
      <c r="K134" s="526"/>
      <c r="L134" s="468">
        <f t="shared" si="1"/>
        <v>0</v>
      </c>
    </row>
    <row r="135" spans="2:12" ht="59.15" customHeight="1" x14ac:dyDescent="0.25">
      <c r="B135" s="215"/>
      <c r="C135" s="923"/>
      <c r="D135" s="989"/>
      <c r="E135" s="956"/>
      <c r="F135" s="988"/>
      <c r="G135" s="989"/>
      <c r="H135" s="218"/>
      <c r="I135" s="525"/>
      <c r="J135" s="525"/>
      <c r="K135" s="526"/>
      <c r="L135" s="468">
        <f t="shared" si="1"/>
        <v>0</v>
      </c>
    </row>
    <row r="136" spans="2:12" ht="59.15" customHeight="1" x14ac:dyDescent="0.25">
      <c r="B136" s="215"/>
      <c r="C136" s="923"/>
      <c r="D136" s="989"/>
      <c r="E136" s="956"/>
      <c r="F136" s="988"/>
      <c r="G136" s="989"/>
      <c r="H136" s="218"/>
      <c r="I136" s="525"/>
      <c r="J136" s="525"/>
      <c r="K136" s="526"/>
      <c r="L136" s="468">
        <f t="shared" si="1"/>
        <v>0</v>
      </c>
    </row>
    <row r="137" spans="2:12" ht="59.15" customHeight="1" x14ac:dyDescent="0.25">
      <c r="B137" s="215"/>
      <c r="C137" s="923"/>
      <c r="D137" s="989"/>
      <c r="E137" s="956"/>
      <c r="F137" s="988"/>
      <c r="G137" s="989"/>
      <c r="H137" s="218"/>
      <c r="I137" s="525"/>
      <c r="J137" s="525"/>
      <c r="K137" s="526"/>
      <c r="L137" s="468">
        <f t="shared" si="1"/>
        <v>0</v>
      </c>
    </row>
    <row r="138" spans="2:12" ht="59.15" customHeight="1" x14ac:dyDescent="0.25">
      <c r="B138" s="215"/>
      <c r="C138" s="923"/>
      <c r="D138" s="989"/>
      <c r="E138" s="956"/>
      <c r="F138" s="988"/>
      <c r="G138" s="989"/>
      <c r="H138" s="218"/>
      <c r="I138" s="525"/>
      <c r="J138" s="525"/>
      <c r="K138" s="526"/>
      <c r="L138" s="468">
        <f t="shared" si="1"/>
        <v>0</v>
      </c>
    </row>
    <row r="139" spans="2:12" ht="59.15" customHeight="1" x14ac:dyDescent="0.25">
      <c r="B139" s="215"/>
      <c r="C139" s="923"/>
      <c r="D139" s="989"/>
      <c r="E139" s="956"/>
      <c r="F139" s="988"/>
      <c r="G139" s="989"/>
      <c r="H139" s="218"/>
      <c r="I139" s="525"/>
      <c r="J139" s="525"/>
      <c r="K139" s="526"/>
      <c r="L139" s="468">
        <f t="shared" si="1"/>
        <v>0</v>
      </c>
    </row>
    <row r="140" spans="2:12" ht="59.15" customHeight="1" x14ac:dyDescent="0.25">
      <c r="B140" s="215"/>
      <c r="C140" s="923"/>
      <c r="D140" s="989"/>
      <c r="E140" s="956"/>
      <c r="F140" s="988"/>
      <c r="G140" s="989"/>
      <c r="H140" s="218"/>
      <c r="I140" s="525"/>
      <c r="J140" s="525"/>
      <c r="K140" s="526"/>
      <c r="L140" s="468">
        <f t="shared" si="1"/>
        <v>0</v>
      </c>
    </row>
    <row r="141" spans="2:12" ht="59.15" customHeight="1" x14ac:dyDescent="0.25">
      <c r="B141" s="215"/>
      <c r="C141" s="923"/>
      <c r="D141" s="989"/>
      <c r="E141" s="956"/>
      <c r="F141" s="988"/>
      <c r="G141" s="989"/>
      <c r="H141" s="218"/>
      <c r="I141" s="525"/>
      <c r="J141" s="525"/>
      <c r="K141" s="526"/>
      <c r="L141" s="468">
        <f t="shared" si="1"/>
        <v>0</v>
      </c>
    </row>
    <row r="142" spans="2:12" ht="59.15" customHeight="1" x14ac:dyDescent="0.25">
      <c r="B142" s="215"/>
      <c r="C142" s="923"/>
      <c r="D142" s="989"/>
      <c r="E142" s="956"/>
      <c r="F142" s="988"/>
      <c r="G142" s="989"/>
      <c r="H142" s="218"/>
      <c r="I142" s="525"/>
      <c r="J142" s="525"/>
      <c r="K142" s="526"/>
      <c r="L142" s="468">
        <f t="shared" si="1"/>
        <v>0</v>
      </c>
    </row>
    <row r="143" spans="2:12" ht="59.15" customHeight="1" x14ac:dyDescent="0.25">
      <c r="B143" s="215"/>
      <c r="C143" s="923"/>
      <c r="D143" s="989"/>
      <c r="E143" s="956"/>
      <c r="F143" s="988"/>
      <c r="G143" s="989"/>
      <c r="H143" s="218"/>
      <c r="I143" s="449"/>
      <c r="J143" s="449"/>
      <c r="K143" s="448"/>
      <c r="L143" s="468">
        <f t="shared" si="1"/>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16" t="s">
        <v>262</v>
      </c>
      <c r="D146" s="916"/>
      <c r="E146" s="916"/>
      <c r="F146" s="916"/>
      <c r="G146" s="916"/>
      <c r="H146" s="916"/>
      <c r="I146" s="916"/>
      <c r="J146" s="916"/>
      <c r="K146" s="916"/>
    </row>
    <row r="147" spans="2:11" ht="30" customHeight="1" x14ac:dyDescent="0.25">
      <c r="C147" s="822" t="s">
        <v>263</v>
      </c>
      <c r="D147" s="822"/>
      <c r="E147" s="822"/>
      <c r="F147" s="822"/>
      <c r="G147" s="822"/>
      <c r="H147" s="822"/>
      <c r="I147" s="822"/>
      <c r="J147" s="822"/>
      <c r="K147" s="822"/>
    </row>
    <row r="148" spans="2:11" ht="15" customHeight="1" x14ac:dyDescent="0.25">
      <c r="C148" s="832" t="s">
        <v>411</v>
      </c>
      <c r="D148" s="832"/>
      <c r="E148" s="832"/>
      <c r="F148" s="832"/>
      <c r="G148" s="832"/>
      <c r="H148" s="832"/>
      <c r="I148" s="832"/>
    </row>
  </sheetData>
  <sheetProtection insertRows="0"/>
  <mergeCells count="148">
    <mergeCell ref="C141:D141"/>
    <mergeCell ref="E141:G141"/>
    <mergeCell ref="C142:D142"/>
    <mergeCell ref="E142:G142"/>
    <mergeCell ref="C148:I148"/>
    <mergeCell ref="C143:D143"/>
    <mergeCell ref="E143:G143"/>
    <mergeCell ref="C146:K146"/>
    <mergeCell ref="C147:K147"/>
    <mergeCell ref="C138:D138"/>
    <mergeCell ref="E138:G138"/>
    <mergeCell ref="C139:D139"/>
    <mergeCell ref="E139:G139"/>
    <mergeCell ref="C140:D140"/>
    <mergeCell ref="E140:G140"/>
    <mergeCell ref="C135:D135"/>
    <mergeCell ref="E135:G135"/>
    <mergeCell ref="C136:D136"/>
    <mergeCell ref="E136:G136"/>
    <mergeCell ref="C137:D137"/>
    <mergeCell ref="E137:G137"/>
    <mergeCell ref="C132:D132"/>
    <mergeCell ref="E132:G132"/>
    <mergeCell ref="C133:D133"/>
    <mergeCell ref="E133:G133"/>
    <mergeCell ref="C134:D134"/>
    <mergeCell ref="E134:G134"/>
    <mergeCell ref="C129:D129"/>
    <mergeCell ref="E129:G129"/>
    <mergeCell ref="C130:D130"/>
    <mergeCell ref="E130:G130"/>
    <mergeCell ref="C131:D131"/>
    <mergeCell ref="E131:G131"/>
    <mergeCell ref="C126:D126"/>
    <mergeCell ref="E126:G126"/>
    <mergeCell ref="C127:D127"/>
    <mergeCell ref="E127:G127"/>
    <mergeCell ref="C128:D128"/>
    <mergeCell ref="E128:G128"/>
    <mergeCell ref="C123:D123"/>
    <mergeCell ref="E123:G123"/>
    <mergeCell ref="C124:D124"/>
    <mergeCell ref="E124:G124"/>
    <mergeCell ref="C125:D125"/>
    <mergeCell ref="E125:G125"/>
    <mergeCell ref="C122:D122"/>
    <mergeCell ref="E122:G122"/>
    <mergeCell ref="C97:D97"/>
    <mergeCell ref="C98:D98"/>
    <mergeCell ref="H115:I115"/>
    <mergeCell ref="C116:I116"/>
    <mergeCell ref="F108:H108"/>
    <mergeCell ref="F110:H110"/>
    <mergeCell ref="F111:H111"/>
    <mergeCell ref="C113:D113"/>
    <mergeCell ref="F113:H113"/>
    <mergeCell ref="C109:D109"/>
    <mergeCell ref="F104:H104"/>
    <mergeCell ref="F112:H112"/>
    <mergeCell ref="C110:D110"/>
    <mergeCell ref="C111:D111"/>
    <mergeCell ref="F109:H109"/>
    <mergeCell ref="C112:D112"/>
    <mergeCell ref="C105:D105"/>
    <mergeCell ref="F105:H105"/>
    <mergeCell ref="F107:H107"/>
    <mergeCell ref="F106:H106"/>
    <mergeCell ref="C108:D108"/>
    <mergeCell ref="C100:D100"/>
    <mergeCell ref="C101:D101"/>
    <mergeCell ref="C102:D102"/>
    <mergeCell ref="C103:D103"/>
    <mergeCell ref="C104:D104"/>
    <mergeCell ref="C107:D107"/>
    <mergeCell ref="C106:D106"/>
    <mergeCell ref="C121:D121"/>
    <mergeCell ref="F100:H100"/>
    <mergeCell ref="F101:H101"/>
    <mergeCell ref="F102:H102"/>
    <mergeCell ref="F103:H103"/>
    <mergeCell ref="E121:G121"/>
    <mergeCell ref="C99:D99"/>
    <mergeCell ref="F99:H99"/>
    <mergeCell ref="C71:D71"/>
    <mergeCell ref="C72:D72"/>
    <mergeCell ref="C73:D73"/>
    <mergeCell ref="F74:G75"/>
    <mergeCell ref="C94:D94"/>
    <mergeCell ref="C70:D70"/>
    <mergeCell ref="C93:D93"/>
    <mergeCell ref="C95:D95"/>
    <mergeCell ref="F97:H97"/>
    <mergeCell ref="F98:H98"/>
    <mergeCell ref="C96:D96"/>
    <mergeCell ref="F93:H93"/>
    <mergeCell ref="C80:I82"/>
    <mergeCell ref="B86:I89"/>
    <mergeCell ref="C91:D91"/>
    <mergeCell ref="F91:H91"/>
    <mergeCell ref="F94:H94"/>
    <mergeCell ref="F95:H95"/>
    <mergeCell ref="F96:H96"/>
    <mergeCell ref="H74:H75"/>
    <mergeCell ref="C79:I79"/>
    <mergeCell ref="C92:D92"/>
    <mergeCell ref="F92:H92"/>
    <mergeCell ref="B17:F17"/>
    <mergeCell ref="B18:F18"/>
    <mergeCell ref="H48:I48"/>
    <mergeCell ref="C49:D49"/>
    <mergeCell ref="C50:D50"/>
    <mergeCell ref="C51:D51"/>
    <mergeCell ref="C64:D64"/>
    <mergeCell ref="C69:D69"/>
    <mergeCell ref="C52:D52"/>
    <mergeCell ref="C53:D53"/>
    <mergeCell ref="C54:D54"/>
    <mergeCell ref="C55:D55"/>
    <mergeCell ref="C66:D66"/>
    <mergeCell ref="C67:D67"/>
    <mergeCell ref="C68:D68"/>
    <mergeCell ref="C56:D56"/>
    <mergeCell ref="C57:D57"/>
    <mergeCell ref="B28:F28"/>
    <mergeCell ref="B1:C1"/>
    <mergeCell ref="H2:I2"/>
    <mergeCell ref="C62:D62"/>
    <mergeCell ref="C63:D63"/>
    <mergeCell ref="C65:D65"/>
    <mergeCell ref="C58:D58"/>
    <mergeCell ref="C59:D59"/>
    <mergeCell ref="C60:D60"/>
    <mergeCell ref="C61:D61"/>
    <mergeCell ref="E5:M5"/>
    <mergeCell ref="E6:M6"/>
    <mergeCell ref="E7:M7"/>
    <mergeCell ref="E8:M8"/>
    <mergeCell ref="E9:M9"/>
    <mergeCell ref="B19:F19"/>
    <mergeCell ref="B22:F22"/>
    <mergeCell ref="B23:F23"/>
    <mergeCell ref="B24:F24"/>
    <mergeCell ref="H44:I44"/>
    <mergeCell ref="C45:I45"/>
    <mergeCell ref="B11:I11"/>
    <mergeCell ref="B14:F14"/>
    <mergeCell ref="B15:F15"/>
    <mergeCell ref="B16:F16"/>
  </mergeCells>
  <phoneticPr fontId="11"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3" max="11" man="1"/>
    <brk id="117"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3836-66BF-47D5-BB3D-B9C41CA3C498}">
  <dimension ref="A1:M148"/>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425</v>
      </c>
      <c r="B1" s="943" t="s">
        <v>421</v>
      </c>
      <c r="C1" s="944"/>
      <c r="I1" s="21"/>
    </row>
    <row r="2" spans="1:13" x14ac:dyDescent="0.3">
      <c r="H2" s="926"/>
      <c r="I2" s="926"/>
    </row>
    <row r="3" spans="1:13" x14ac:dyDescent="0.3">
      <c r="B3" s="294"/>
      <c r="C3" s="294"/>
      <c r="H3" s="282"/>
      <c r="I3" s="282"/>
    </row>
    <row r="4" spans="1:13" x14ac:dyDescent="0.3">
      <c r="B4" s="294"/>
      <c r="C4" s="294"/>
      <c r="H4" s="282"/>
      <c r="I4" s="282"/>
    </row>
    <row r="5" spans="1:13" x14ac:dyDescent="0.25">
      <c r="B5" s="19" t="s">
        <v>628</v>
      </c>
      <c r="D5" s="309"/>
      <c r="E5" s="945" t="str">
        <f>IF('Form A'!D5=0,"",'Form A'!D5)</f>
        <v/>
      </c>
      <c r="F5" s="946"/>
      <c r="G5" s="946"/>
      <c r="H5" s="946"/>
      <c r="I5" s="946"/>
      <c r="J5" s="946"/>
      <c r="K5" s="946"/>
      <c r="L5" s="946"/>
      <c r="M5" s="947"/>
    </row>
    <row r="6" spans="1:13" x14ac:dyDescent="0.25">
      <c r="B6" s="19" t="s">
        <v>398</v>
      </c>
      <c r="D6" s="309"/>
      <c r="E6" s="945" t="str">
        <f>IF('Form A'!D6=0,"",'Form A'!D6)</f>
        <v/>
      </c>
      <c r="F6" s="946"/>
      <c r="G6" s="946"/>
      <c r="H6" s="946"/>
      <c r="I6" s="946"/>
      <c r="J6" s="946"/>
      <c r="K6" s="946"/>
      <c r="L6" s="946"/>
      <c r="M6" s="947"/>
    </row>
    <row r="7" spans="1:13" x14ac:dyDescent="0.25">
      <c r="B7" s="19" t="s">
        <v>273</v>
      </c>
      <c r="D7" s="309"/>
      <c r="E7" s="945" t="str">
        <f>IF('Form A'!D7=0,"",'Form A'!D7)</f>
        <v/>
      </c>
      <c r="F7" s="946"/>
      <c r="G7" s="946"/>
      <c r="H7" s="946"/>
      <c r="I7" s="946"/>
      <c r="J7" s="946"/>
      <c r="K7" s="946"/>
      <c r="L7" s="946"/>
      <c r="M7" s="947"/>
    </row>
    <row r="8" spans="1:13" x14ac:dyDescent="0.25">
      <c r="B8" s="102" t="s">
        <v>240</v>
      </c>
      <c r="D8" s="309"/>
      <c r="E8" s="948">
        <f>'Form A'!D8</f>
        <v>0</v>
      </c>
      <c r="F8" s="949"/>
      <c r="G8" s="949"/>
      <c r="H8" s="949"/>
      <c r="I8" s="949"/>
      <c r="J8" s="949"/>
      <c r="K8" s="949"/>
      <c r="L8" s="949"/>
      <c r="M8" s="950"/>
    </row>
    <row r="9" spans="1:13" x14ac:dyDescent="0.25">
      <c r="B9" s="19" t="s">
        <v>629</v>
      </c>
      <c r="E9" s="945" t="s">
        <v>467</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376</v>
      </c>
    </row>
    <row r="13" spans="1:13" x14ac:dyDescent="0.3">
      <c r="A13" s="30" t="s">
        <v>161</v>
      </c>
      <c r="B13" s="48" t="s">
        <v>34</v>
      </c>
      <c r="C13" s="48"/>
      <c r="I13" s="282" t="s">
        <v>385</v>
      </c>
    </row>
    <row r="14" spans="1:13" s="29" customFormat="1" ht="16.7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200"/>
      <c r="H15" s="201" t="s">
        <v>36</v>
      </c>
      <c r="I15" s="194">
        <f>G15*H15</f>
        <v>0</v>
      </c>
    </row>
    <row r="16" spans="1:13" ht="28" customHeight="1" x14ac:dyDescent="0.25">
      <c r="B16" s="888" t="s">
        <v>146</v>
      </c>
      <c r="C16" s="889"/>
      <c r="D16" s="889"/>
      <c r="E16" s="889"/>
      <c r="F16" s="982"/>
      <c r="G16" s="200"/>
      <c r="H16" s="182">
        <v>0.3</v>
      </c>
      <c r="I16" s="194">
        <f>G16*H16</f>
        <v>0</v>
      </c>
    </row>
    <row r="17" spans="1:9" ht="45.25" customHeight="1" x14ac:dyDescent="0.25">
      <c r="B17" s="888" t="s">
        <v>147</v>
      </c>
      <c r="C17" s="889"/>
      <c r="D17" s="889"/>
      <c r="E17" s="889"/>
      <c r="F17" s="982"/>
      <c r="G17" s="200"/>
      <c r="H17" s="182">
        <v>0.16</v>
      </c>
      <c r="I17" s="194">
        <f>G17*H17</f>
        <v>0</v>
      </c>
    </row>
    <row r="18" spans="1:9" ht="20.25" customHeight="1" x14ac:dyDescent="0.25">
      <c r="B18" s="888" t="s">
        <v>148</v>
      </c>
      <c r="C18" s="889"/>
      <c r="D18" s="889"/>
      <c r="E18" s="889"/>
      <c r="F18" s="982"/>
      <c r="G18" s="200"/>
      <c r="H18" s="182">
        <v>0.25</v>
      </c>
      <c r="I18" s="194">
        <f>G18*H18</f>
        <v>0</v>
      </c>
    </row>
    <row r="19" spans="1:9" ht="20.25" customHeight="1" x14ac:dyDescent="0.25">
      <c r="B19" s="891" t="s">
        <v>346</v>
      </c>
      <c r="C19" s="972"/>
      <c r="D19" s="972"/>
      <c r="E19" s="972"/>
      <c r="F19" s="973"/>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200"/>
      <c r="H23" s="182">
        <v>0.08</v>
      </c>
      <c r="I23" s="194">
        <f>G23*H23</f>
        <v>0</v>
      </c>
    </row>
    <row r="24" spans="1:9" ht="20.25" customHeight="1" x14ac:dyDescent="0.25">
      <c r="B24" s="888" t="s">
        <v>206</v>
      </c>
      <c r="C24" s="889"/>
      <c r="D24" s="889"/>
      <c r="E24" s="889"/>
      <c r="F24" s="982"/>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x14ac:dyDescent="0.25">
      <c r="B28" s="974" t="s">
        <v>41</v>
      </c>
      <c r="C28" s="975"/>
      <c r="D28" s="975"/>
      <c r="E28" s="975"/>
      <c r="F28" s="976"/>
      <c r="G28" s="179" t="s">
        <v>440</v>
      </c>
      <c r="H28" s="179" t="s">
        <v>441</v>
      </c>
      <c r="I28" s="44" t="s">
        <v>42</v>
      </c>
    </row>
    <row r="29" spans="1:9" ht="9.75" customHeight="1" x14ac:dyDescent="0.25">
      <c r="B29" s="205"/>
      <c r="C29" s="206"/>
      <c r="D29" s="206"/>
      <c r="E29" s="206"/>
      <c r="F29" s="207"/>
      <c r="G29" s="208"/>
      <c r="H29" s="208"/>
      <c r="I29" s="209"/>
    </row>
    <row r="30" spans="1:9" x14ac:dyDescent="0.25">
      <c r="B30" s="24" t="s">
        <v>442</v>
      </c>
      <c r="C30" s="25"/>
      <c r="D30" s="281"/>
      <c r="E30" s="281"/>
      <c r="F30" s="98"/>
      <c r="G30" s="200"/>
      <c r="H30" s="629"/>
      <c r="I30" s="211">
        <f>G30-H30</f>
        <v>0</v>
      </c>
    </row>
    <row r="31" spans="1:9" x14ac:dyDescent="0.25">
      <c r="B31" s="24" t="s">
        <v>443</v>
      </c>
      <c r="C31" s="25"/>
      <c r="D31" s="281"/>
      <c r="E31" s="281"/>
      <c r="F31" s="98"/>
      <c r="G31" s="200"/>
      <c r="H31" s="630"/>
      <c r="I31" s="211">
        <f t="shared" ref="I31:I32" si="0">G31-H31</f>
        <v>0</v>
      </c>
    </row>
    <row r="32" spans="1:9" x14ac:dyDescent="0.25">
      <c r="B32" s="24" t="s">
        <v>44</v>
      </c>
      <c r="C32" s="25"/>
      <c r="D32" s="281"/>
      <c r="E32" s="281"/>
      <c r="F32" s="98"/>
      <c r="G32" s="200"/>
      <c r="H32" s="630"/>
      <c r="I32" s="202">
        <f t="shared" si="0"/>
        <v>0</v>
      </c>
    </row>
    <row r="33" spans="1:10" x14ac:dyDescent="0.25">
      <c r="D33" s="102"/>
      <c r="E33" s="102"/>
      <c r="G33" s="633"/>
      <c r="H33" s="634" t="s">
        <v>444</v>
      </c>
      <c r="I33" s="635"/>
    </row>
    <row r="34" spans="1:10" x14ac:dyDescent="0.25">
      <c r="B34" s="19" t="s">
        <v>197</v>
      </c>
      <c r="D34" s="102"/>
      <c r="E34" s="102"/>
      <c r="G34" s="633"/>
      <c r="H34" s="631"/>
      <c r="I34" s="632"/>
    </row>
    <row r="35" spans="1:10" x14ac:dyDescent="0.25">
      <c r="B35" s="19" t="s">
        <v>198</v>
      </c>
      <c r="C35" s="19" t="s">
        <v>445</v>
      </c>
      <c r="D35" s="102"/>
      <c r="E35" s="102"/>
      <c r="G35" s="633"/>
      <c r="H35" s="631"/>
      <c r="I35" s="632"/>
    </row>
    <row r="36" spans="1:10" x14ac:dyDescent="0.25">
      <c r="C36" s="19" t="s">
        <v>446</v>
      </c>
      <c r="D36" s="102"/>
      <c r="E36" s="102"/>
      <c r="G36" s="633"/>
      <c r="H36" s="631"/>
      <c r="I36" s="632"/>
    </row>
    <row r="37" spans="1:10" x14ac:dyDescent="0.25">
      <c r="B37" s="19" t="s">
        <v>199</v>
      </c>
      <c r="C37" s="19" t="s">
        <v>261</v>
      </c>
      <c r="D37" s="102"/>
      <c r="E37" s="102"/>
      <c r="G37" s="633"/>
      <c r="H37" s="631"/>
      <c r="I37" s="632"/>
    </row>
    <row r="38" spans="1:10" x14ac:dyDescent="0.25">
      <c r="B38" s="19" t="s">
        <v>447</v>
      </c>
      <c r="C38" s="19" t="s">
        <v>448</v>
      </c>
      <c r="D38" s="102"/>
      <c r="E38" s="102"/>
      <c r="G38" s="633"/>
      <c r="H38" s="631"/>
      <c r="I38" s="632"/>
    </row>
    <row r="39" spans="1:10" x14ac:dyDescent="0.25">
      <c r="C39" s="19" t="s">
        <v>449</v>
      </c>
      <c r="D39" s="102"/>
      <c r="E39" s="102"/>
      <c r="G39" s="633"/>
      <c r="H39" s="631"/>
      <c r="I39" s="632"/>
    </row>
    <row r="40" spans="1:10" x14ac:dyDescent="0.25">
      <c r="B40" s="19" t="s">
        <v>201</v>
      </c>
      <c r="C40" s="19" t="s">
        <v>450</v>
      </c>
      <c r="D40" s="102"/>
      <c r="E40" s="102"/>
      <c r="G40" s="633"/>
      <c r="H40" s="631"/>
      <c r="I40" s="632"/>
    </row>
    <row r="41" spans="1:10" x14ac:dyDescent="0.25">
      <c r="C41" s="19" t="s">
        <v>560</v>
      </c>
      <c r="D41" s="102"/>
      <c r="E41" s="102"/>
      <c r="G41" s="633"/>
      <c r="H41" s="631"/>
      <c r="I41" s="632"/>
    </row>
    <row r="42" spans="1:10" ht="7.5" customHeight="1" x14ac:dyDescent="0.25">
      <c r="D42" s="102"/>
      <c r="E42" s="102"/>
      <c r="G42" s="633"/>
      <c r="H42" s="631"/>
      <c r="I42" s="632"/>
    </row>
    <row r="43" spans="1:10" ht="6.75" customHeight="1" x14ac:dyDescent="0.25">
      <c r="I43" s="636"/>
    </row>
    <row r="44" spans="1:10" ht="9" customHeight="1" x14ac:dyDescent="0.3">
      <c r="H44" s="926"/>
      <c r="I44" s="926"/>
    </row>
    <row r="45" spans="1:10" ht="9" customHeight="1" x14ac:dyDescent="0.25">
      <c r="C45" s="916"/>
      <c r="D45" s="916"/>
      <c r="E45" s="916"/>
      <c r="F45" s="916"/>
      <c r="G45" s="916"/>
      <c r="H45" s="916"/>
      <c r="I45" s="916"/>
    </row>
    <row r="46" spans="1:10" ht="6.75" customHeight="1" x14ac:dyDescent="0.25"/>
    <row r="47" spans="1:10" x14ac:dyDescent="0.25">
      <c r="A47" s="30" t="s">
        <v>164</v>
      </c>
      <c r="B47" s="30" t="s">
        <v>61</v>
      </c>
      <c r="C47" s="30"/>
    </row>
    <row r="48" spans="1:10" x14ac:dyDescent="0.3">
      <c r="H48" s="964"/>
      <c r="I48" s="964"/>
      <c r="J48" s="310"/>
    </row>
    <row r="49" spans="2:11" ht="49" customHeight="1" x14ac:dyDescent="0.25">
      <c r="B49" s="213" t="s">
        <v>228</v>
      </c>
      <c r="C49" s="965" t="s">
        <v>62</v>
      </c>
      <c r="D49" s="966"/>
      <c r="E49" s="54" t="s">
        <v>63</v>
      </c>
      <c r="F49" s="54" t="s">
        <v>64</v>
      </c>
      <c r="G49" s="50" t="s">
        <v>65</v>
      </c>
      <c r="H49" s="50" t="s">
        <v>66</v>
      </c>
    </row>
    <row r="50" spans="2:11" ht="17.25" customHeight="1" x14ac:dyDescent="0.25">
      <c r="B50" s="34"/>
      <c r="C50" s="967" t="s">
        <v>211</v>
      </c>
      <c r="D50" s="968"/>
      <c r="E50" s="72" t="s">
        <v>215</v>
      </c>
      <c r="F50" s="45" t="s">
        <v>216</v>
      </c>
      <c r="G50" s="45" t="s">
        <v>217</v>
      </c>
      <c r="H50" s="45" t="s">
        <v>218</v>
      </c>
    </row>
    <row r="51" spans="2:11" ht="16.75" customHeight="1" x14ac:dyDescent="0.25">
      <c r="B51" s="214"/>
      <c r="C51" s="980"/>
      <c r="D51" s="981"/>
      <c r="E51" s="216"/>
      <c r="F51" s="216"/>
      <c r="G51" s="216"/>
      <c r="H51" s="216"/>
      <c r="J51" s="311"/>
      <c r="K51" s="311"/>
    </row>
    <row r="52" spans="2:11" ht="30" customHeight="1" x14ac:dyDescent="0.3">
      <c r="B52" s="445"/>
      <c r="C52" s="970"/>
      <c r="D52" s="971"/>
      <c r="E52" s="442"/>
      <c r="F52" s="442"/>
      <c r="G52" s="442"/>
      <c r="H52" s="442"/>
      <c r="J52" s="311"/>
      <c r="K52" s="311"/>
    </row>
    <row r="53" spans="2:11" ht="30" customHeight="1" x14ac:dyDescent="0.3">
      <c r="B53" s="445"/>
      <c r="C53" s="970"/>
      <c r="D53" s="971"/>
      <c r="E53" s="442"/>
      <c r="F53" s="442"/>
      <c r="G53" s="442"/>
      <c r="H53" s="442"/>
      <c r="J53" s="311"/>
      <c r="K53" s="311"/>
    </row>
    <row r="54" spans="2:11" ht="30" customHeight="1" x14ac:dyDescent="0.3">
      <c r="B54" s="445"/>
      <c r="C54" s="970"/>
      <c r="D54" s="971"/>
      <c r="E54" s="442"/>
      <c r="F54" s="442"/>
      <c r="G54" s="442"/>
      <c r="H54" s="442"/>
      <c r="J54" s="311"/>
      <c r="K54" s="311"/>
    </row>
    <row r="55" spans="2:11" ht="30" customHeight="1" x14ac:dyDescent="0.3">
      <c r="B55" s="445"/>
      <c r="C55" s="970"/>
      <c r="D55" s="971"/>
      <c r="E55" s="442"/>
      <c r="F55" s="442"/>
      <c r="G55" s="442"/>
      <c r="H55" s="442"/>
      <c r="J55" s="311"/>
      <c r="K55" s="311"/>
    </row>
    <row r="56" spans="2:11" ht="30" customHeight="1" x14ac:dyDescent="0.3">
      <c r="B56" s="445"/>
      <c r="C56" s="970"/>
      <c r="D56" s="971"/>
      <c r="E56" s="442"/>
      <c r="F56" s="442"/>
      <c r="G56" s="442"/>
      <c r="H56" s="442"/>
      <c r="J56" s="311"/>
      <c r="K56" s="311"/>
    </row>
    <row r="57" spans="2:11" ht="30" customHeight="1" x14ac:dyDescent="0.3">
      <c r="B57" s="445"/>
      <c r="C57" s="970"/>
      <c r="D57" s="971"/>
      <c r="E57" s="442"/>
      <c r="F57" s="442"/>
      <c r="G57" s="442"/>
      <c r="H57" s="442"/>
      <c r="J57" s="311"/>
      <c r="K57" s="311"/>
    </row>
    <row r="58" spans="2:11" ht="30" customHeight="1" x14ac:dyDescent="0.3">
      <c r="B58" s="445"/>
      <c r="C58" s="970"/>
      <c r="D58" s="971"/>
      <c r="E58" s="442"/>
      <c r="F58" s="442"/>
      <c r="G58" s="442"/>
      <c r="H58" s="442"/>
      <c r="J58" s="311"/>
      <c r="K58" s="311"/>
    </row>
    <row r="59" spans="2:11" ht="30" customHeight="1" x14ac:dyDescent="0.3">
      <c r="B59" s="445"/>
      <c r="C59" s="970"/>
      <c r="D59" s="971"/>
      <c r="E59" s="442"/>
      <c r="F59" s="442"/>
      <c r="G59" s="442"/>
      <c r="H59" s="442"/>
      <c r="J59" s="311"/>
      <c r="K59" s="311"/>
    </row>
    <row r="60" spans="2:11" ht="30" customHeight="1" x14ac:dyDescent="0.3">
      <c r="B60" s="445"/>
      <c r="C60" s="970"/>
      <c r="D60" s="971"/>
      <c r="E60" s="442"/>
      <c r="F60" s="442"/>
      <c r="G60" s="442"/>
      <c r="H60" s="442"/>
      <c r="J60" s="311"/>
      <c r="K60" s="311"/>
    </row>
    <row r="61" spans="2:11" ht="30" customHeight="1" x14ac:dyDescent="0.3">
      <c r="B61" s="445"/>
      <c r="C61" s="970"/>
      <c r="D61" s="971"/>
      <c r="E61" s="442"/>
      <c r="F61" s="442"/>
      <c r="G61" s="442"/>
      <c r="H61" s="442"/>
      <c r="J61" s="311"/>
      <c r="K61" s="311"/>
    </row>
    <row r="62" spans="2:11" ht="30" customHeight="1" x14ac:dyDescent="0.3">
      <c r="B62" s="445"/>
      <c r="C62" s="970"/>
      <c r="D62" s="971"/>
      <c r="E62" s="442"/>
      <c r="F62" s="442"/>
      <c r="G62" s="442"/>
      <c r="H62" s="442"/>
      <c r="J62" s="311"/>
      <c r="K62" s="311"/>
    </row>
    <row r="63" spans="2:11" ht="30" customHeight="1" x14ac:dyDescent="0.3">
      <c r="B63" s="445"/>
      <c r="C63" s="970"/>
      <c r="D63" s="971"/>
      <c r="E63" s="442"/>
      <c r="F63" s="442"/>
      <c r="G63" s="442"/>
      <c r="H63" s="442"/>
      <c r="J63" s="311"/>
      <c r="K63" s="311"/>
    </row>
    <row r="64" spans="2:11" ht="30" customHeight="1" x14ac:dyDescent="0.3">
      <c r="B64" s="445"/>
      <c r="C64" s="970"/>
      <c r="D64" s="971"/>
      <c r="E64" s="442"/>
      <c r="F64" s="442"/>
      <c r="G64" s="442"/>
      <c r="H64" s="442"/>
    </row>
    <row r="65" spans="2:9" ht="30" customHeight="1" x14ac:dyDescent="0.3">
      <c r="B65" s="445"/>
      <c r="C65" s="970"/>
      <c r="D65" s="971"/>
      <c r="E65" s="442"/>
      <c r="F65" s="442"/>
      <c r="G65" s="442"/>
      <c r="H65" s="442"/>
    </row>
    <row r="66" spans="2:9" ht="30" customHeight="1" x14ac:dyDescent="0.3">
      <c r="B66" s="445"/>
      <c r="C66" s="970"/>
      <c r="D66" s="971"/>
      <c r="E66" s="442"/>
      <c r="F66" s="442"/>
      <c r="G66" s="442"/>
      <c r="H66" s="442"/>
    </row>
    <row r="67" spans="2:9" ht="30" customHeight="1" x14ac:dyDescent="0.3">
      <c r="B67" s="445"/>
      <c r="C67" s="970"/>
      <c r="D67" s="971"/>
      <c r="E67" s="442"/>
      <c r="F67" s="442"/>
      <c r="G67" s="442"/>
      <c r="H67" s="442"/>
    </row>
    <row r="68" spans="2:9" ht="30" customHeight="1" x14ac:dyDescent="0.3">
      <c r="B68" s="445"/>
      <c r="C68" s="970"/>
      <c r="D68" s="971"/>
      <c r="E68" s="442"/>
      <c r="F68" s="442"/>
      <c r="G68" s="442"/>
      <c r="H68" s="442"/>
    </row>
    <row r="69" spans="2:9" ht="30" customHeight="1" x14ac:dyDescent="0.3">
      <c r="B69" s="445"/>
      <c r="C69" s="970"/>
      <c r="D69" s="971"/>
      <c r="E69" s="442"/>
      <c r="F69" s="442"/>
      <c r="G69" s="442"/>
      <c r="H69" s="442"/>
    </row>
    <row r="70" spans="2:9" ht="30" customHeight="1" x14ac:dyDescent="0.3">
      <c r="B70" s="445"/>
      <c r="C70" s="970"/>
      <c r="D70" s="971"/>
      <c r="E70" s="442"/>
      <c r="F70" s="442"/>
      <c r="G70" s="442"/>
      <c r="H70" s="442"/>
    </row>
    <row r="71" spans="2:9" ht="30" customHeight="1" x14ac:dyDescent="0.3">
      <c r="B71" s="445"/>
      <c r="C71" s="970"/>
      <c r="D71" s="971"/>
      <c r="E71" s="442"/>
      <c r="F71" s="442"/>
      <c r="G71" s="442"/>
      <c r="H71" s="442"/>
    </row>
    <row r="72" spans="2:9" x14ac:dyDescent="0.25">
      <c r="B72" s="214"/>
      <c r="C72" s="980"/>
      <c r="D72" s="981"/>
      <c r="E72" s="216"/>
      <c r="F72" s="216"/>
      <c r="G72" s="216"/>
      <c r="H72" s="216"/>
    </row>
    <row r="73" spans="2:9" x14ac:dyDescent="0.25">
      <c r="B73" s="34"/>
      <c r="C73" s="887" t="s">
        <v>67</v>
      </c>
      <c r="D73" s="880"/>
      <c r="E73" s="213"/>
      <c r="F73" s="430"/>
      <c r="G73" s="217">
        <f>SUM(G51:G72)</f>
        <v>0</v>
      </c>
      <c r="H73" s="217">
        <f>SUM(H51:H72)</f>
        <v>0</v>
      </c>
    </row>
    <row r="74" spans="2:9" ht="15" customHeight="1" x14ac:dyDescent="0.25">
      <c r="F74" s="984" t="s">
        <v>68</v>
      </c>
      <c r="G74" s="985"/>
      <c r="H74" s="990">
        <f>MAX(ABS(G73),ABS(H73))</f>
        <v>0</v>
      </c>
    </row>
    <row r="75" spans="2:9" ht="9.25" customHeight="1" x14ac:dyDescent="0.25">
      <c r="F75" s="940"/>
      <c r="G75" s="986"/>
      <c r="H75" s="991"/>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16" t="s">
        <v>386</v>
      </c>
      <c r="D79" s="916"/>
      <c r="E79" s="916"/>
      <c r="F79" s="916"/>
      <c r="G79" s="916"/>
      <c r="H79" s="916"/>
      <c r="I79" s="916"/>
    </row>
    <row r="80" spans="2:9" ht="15" customHeight="1" x14ac:dyDescent="0.25">
      <c r="B80" s="19" t="s">
        <v>199</v>
      </c>
      <c r="C80" s="915" t="s">
        <v>387</v>
      </c>
      <c r="D80" s="915"/>
      <c r="E80" s="915"/>
      <c r="F80" s="915"/>
      <c r="G80" s="915"/>
      <c r="H80" s="915"/>
      <c r="I80" s="915"/>
    </row>
    <row r="81" spans="1:9" x14ac:dyDescent="0.25">
      <c r="B81" s="30"/>
      <c r="C81" s="915"/>
      <c r="D81" s="915"/>
      <c r="E81" s="915"/>
      <c r="F81" s="915"/>
      <c r="G81" s="915"/>
      <c r="H81" s="915"/>
      <c r="I81" s="915"/>
    </row>
    <row r="82" spans="1:9" x14ac:dyDescent="0.25">
      <c r="B82" s="30"/>
      <c r="C82" s="915"/>
      <c r="D82" s="915"/>
      <c r="E82" s="915"/>
      <c r="F82" s="915"/>
      <c r="G82" s="915"/>
      <c r="H82" s="915"/>
      <c r="I82" s="915"/>
    </row>
    <row r="85" spans="1:9" x14ac:dyDescent="0.25">
      <c r="A85" s="30" t="s">
        <v>175</v>
      </c>
      <c r="B85" s="30" t="s">
        <v>70</v>
      </c>
      <c r="C85" s="30"/>
    </row>
    <row r="86" spans="1:9" ht="15" customHeight="1" x14ac:dyDescent="0.25">
      <c r="B86" s="822" t="s">
        <v>350</v>
      </c>
      <c r="C86" s="822"/>
      <c r="D86" s="822"/>
      <c r="E86" s="822"/>
      <c r="F86" s="822"/>
      <c r="G86" s="822"/>
      <c r="H86" s="822"/>
      <c r="I86" s="822"/>
    </row>
    <row r="87" spans="1:9" x14ac:dyDescent="0.25">
      <c r="B87" s="822"/>
      <c r="C87" s="822"/>
      <c r="D87" s="822"/>
      <c r="E87" s="822"/>
      <c r="F87" s="822"/>
      <c r="G87" s="822"/>
      <c r="H87" s="822"/>
      <c r="I87" s="822"/>
    </row>
    <row r="88" spans="1:9" ht="12" customHeight="1" x14ac:dyDescent="0.25">
      <c r="B88" s="822"/>
      <c r="C88" s="822"/>
      <c r="D88" s="822"/>
      <c r="E88" s="822"/>
      <c r="F88" s="822"/>
      <c r="G88" s="822"/>
      <c r="H88" s="822"/>
      <c r="I88" s="822"/>
    </row>
    <row r="89" spans="1:9" ht="9.75" customHeight="1" x14ac:dyDescent="0.25">
      <c r="B89" s="822"/>
      <c r="C89" s="822"/>
      <c r="D89" s="822"/>
      <c r="E89" s="822"/>
      <c r="F89" s="822"/>
      <c r="G89" s="822"/>
      <c r="H89" s="822"/>
      <c r="I89" s="822"/>
    </row>
    <row r="90" spans="1:9" x14ac:dyDescent="0.25">
      <c r="B90" s="276"/>
      <c r="C90" s="276"/>
      <c r="D90" s="276"/>
      <c r="E90" s="276"/>
      <c r="F90" s="276"/>
      <c r="G90" s="276"/>
      <c r="H90" s="276"/>
      <c r="I90" s="276"/>
    </row>
    <row r="91" spans="1:9" ht="49.5" customHeight="1" x14ac:dyDescent="0.25">
      <c r="B91" s="213" t="s">
        <v>228</v>
      </c>
      <c r="C91" s="927" t="s">
        <v>73</v>
      </c>
      <c r="D91" s="896"/>
      <c r="E91" s="44" t="s">
        <v>74</v>
      </c>
      <c r="F91" s="955" t="s">
        <v>71</v>
      </c>
      <c r="G91" s="955"/>
      <c r="H91" s="955"/>
      <c r="I91" s="50" t="s">
        <v>72</v>
      </c>
    </row>
    <row r="92" spans="1:9" ht="38.25" customHeight="1" x14ac:dyDescent="0.25">
      <c r="B92" s="215"/>
      <c r="C92" s="923"/>
      <c r="D92" s="961"/>
      <c r="E92" s="218"/>
      <c r="F92" s="956"/>
      <c r="G92" s="962"/>
      <c r="H92" s="963"/>
      <c r="I92" s="224"/>
    </row>
    <row r="93" spans="1:9" ht="59.15" customHeight="1" x14ac:dyDescent="0.25">
      <c r="B93" s="215"/>
      <c r="C93" s="923"/>
      <c r="D93" s="925"/>
      <c r="E93" s="218"/>
      <c r="F93" s="956"/>
      <c r="G93" s="957"/>
      <c r="H93" s="958"/>
      <c r="I93" s="424"/>
    </row>
    <row r="94" spans="1:9" ht="59.15" customHeight="1" x14ac:dyDescent="0.25">
      <c r="B94" s="215"/>
      <c r="C94" s="923"/>
      <c r="D94" s="925"/>
      <c r="E94" s="218"/>
      <c r="F94" s="956"/>
      <c r="G94" s="957"/>
      <c r="H94" s="958"/>
      <c r="I94" s="424"/>
    </row>
    <row r="95" spans="1:9" ht="59.15" customHeight="1" x14ac:dyDescent="0.25">
      <c r="B95" s="215"/>
      <c r="C95" s="923"/>
      <c r="D95" s="925"/>
      <c r="E95" s="218"/>
      <c r="F95" s="956"/>
      <c r="G95" s="957"/>
      <c r="H95" s="958"/>
      <c r="I95" s="424"/>
    </row>
    <row r="96" spans="1:9" ht="59.15" customHeight="1" x14ac:dyDescent="0.25">
      <c r="B96" s="215"/>
      <c r="C96" s="923"/>
      <c r="D96" s="925"/>
      <c r="E96" s="218"/>
      <c r="F96" s="956"/>
      <c r="G96" s="957"/>
      <c r="H96" s="958"/>
      <c r="I96" s="424"/>
    </row>
    <row r="97" spans="2:9" ht="59.15" customHeight="1" x14ac:dyDescent="0.25">
      <c r="B97" s="215"/>
      <c r="C97" s="923"/>
      <c r="D97" s="925"/>
      <c r="E97" s="218"/>
      <c r="F97" s="956"/>
      <c r="G97" s="957"/>
      <c r="H97" s="958"/>
      <c r="I97" s="424"/>
    </row>
    <row r="98" spans="2:9" ht="59.15" customHeight="1" x14ac:dyDescent="0.25">
      <c r="B98" s="215"/>
      <c r="C98" s="923"/>
      <c r="D98" s="925"/>
      <c r="E98" s="218"/>
      <c r="F98" s="956"/>
      <c r="G98" s="957"/>
      <c r="H98" s="958"/>
      <c r="I98" s="424"/>
    </row>
    <row r="99" spans="2:9" ht="59.15" customHeight="1" x14ac:dyDescent="0.25">
      <c r="B99" s="215"/>
      <c r="C99" s="923"/>
      <c r="D99" s="925"/>
      <c r="E99" s="218"/>
      <c r="F99" s="956"/>
      <c r="G99" s="957"/>
      <c r="H99" s="958"/>
      <c r="I99" s="424"/>
    </row>
    <row r="100" spans="2:9" ht="59.15" customHeight="1" x14ac:dyDescent="0.25">
      <c r="B100" s="215"/>
      <c r="C100" s="923"/>
      <c r="D100" s="925"/>
      <c r="E100" s="218"/>
      <c r="F100" s="956"/>
      <c r="G100" s="957"/>
      <c r="H100" s="958"/>
      <c r="I100" s="424"/>
    </row>
    <row r="101" spans="2:9" ht="59.15" customHeight="1" x14ac:dyDescent="0.25">
      <c r="B101" s="215"/>
      <c r="C101" s="923"/>
      <c r="D101" s="925"/>
      <c r="E101" s="218"/>
      <c r="F101" s="956"/>
      <c r="G101" s="957"/>
      <c r="H101" s="958"/>
      <c r="I101" s="424"/>
    </row>
    <row r="102" spans="2:9" ht="59.15" customHeight="1" x14ac:dyDescent="0.25">
      <c r="B102" s="215"/>
      <c r="C102" s="923"/>
      <c r="D102" s="925"/>
      <c r="E102" s="218"/>
      <c r="F102" s="956"/>
      <c r="G102" s="957"/>
      <c r="H102" s="958"/>
      <c r="I102" s="424"/>
    </row>
    <row r="103" spans="2:9" ht="59.15" customHeight="1" x14ac:dyDescent="0.25">
      <c r="B103" s="215"/>
      <c r="C103" s="923"/>
      <c r="D103" s="925"/>
      <c r="E103" s="218"/>
      <c r="F103" s="956"/>
      <c r="G103" s="957"/>
      <c r="H103" s="958"/>
      <c r="I103" s="424"/>
    </row>
    <row r="104" spans="2:9" ht="59.15" customHeight="1" x14ac:dyDescent="0.25">
      <c r="B104" s="215"/>
      <c r="C104" s="923"/>
      <c r="D104" s="925"/>
      <c r="E104" s="218"/>
      <c r="F104" s="956"/>
      <c r="G104" s="957"/>
      <c r="H104" s="958"/>
      <c r="I104" s="424"/>
    </row>
    <row r="105" spans="2:9" ht="59.15" customHeight="1" x14ac:dyDescent="0.25">
      <c r="B105" s="215"/>
      <c r="C105" s="923"/>
      <c r="D105" s="925"/>
      <c r="E105" s="218"/>
      <c r="F105" s="956"/>
      <c r="G105" s="957"/>
      <c r="H105" s="958"/>
      <c r="I105" s="424"/>
    </row>
    <row r="106" spans="2:9" ht="59.15" customHeight="1" x14ac:dyDescent="0.25">
      <c r="B106" s="215"/>
      <c r="C106" s="923"/>
      <c r="D106" s="925"/>
      <c r="E106" s="218"/>
      <c r="F106" s="956"/>
      <c r="G106" s="957"/>
      <c r="H106" s="958"/>
      <c r="I106" s="424"/>
    </row>
    <row r="107" spans="2:9" ht="59.15" customHeight="1" x14ac:dyDescent="0.25">
      <c r="B107" s="215"/>
      <c r="C107" s="923"/>
      <c r="D107" s="925"/>
      <c r="E107" s="218"/>
      <c r="F107" s="956"/>
      <c r="G107" s="957"/>
      <c r="H107" s="958"/>
      <c r="I107" s="424"/>
    </row>
    <row r="108" spans="2:9" ht="59.15" customHeight="1" x14ac:dyDescent="0.25">
      <c r="B108" s="215"/>
      <c r="C108" s="923"/>
      <c r="D108" s="925"/>
      <c r="E108" s="218"/>
      <c r="F108" s="956"/>
      <c r="G108" s="957"/>
      <c r="H108" s="958"/>
      <c r="I108" s="424"/>
    </row>
    <row r="109" spans="2:9" ht="59.15" customHeight="1" x14ac:dyDescent="0.25">
      <c r="B109" s="215"/>
      <c r="C109" s="923"/>
      <c r="D109" s="925"/>
      <c r="E109" s="218"/>
      <c r="F109" s="956"/>
      <c r="G109" s="957"/>
      <c r="H109" s="958"/>
      <c r="I109" s="424"/>
    </row>
    <row r="110" spans="2:9" ht="59.15" customHeight="1" x14ac:dyDescent="0.25">
      <c r="B110" s="215"/>
      <c r="C110" s="923"/>
      <c r="D110" s="925"/>
      <c r="E110" s="218"/>
      <c r="F110" s="956"/>
      <c r="G110" s="957"/>
      <c r="H110" s="958"/>
      <c r="I110" s="424"/>
    </row>
    <row r="111" spans="2:9" ht="59.15" customHeight="1" x14ac:dyDescent="0.25">
      <c r="B111" s="215"/>
      <c r="C111" s="923"/>
      <c r="D111" s="925"/>
      <c r="E111" s="218"/>
      <c r="F111" s="956"/>
      <c r="G111" s="957"/>
      <c r="H111" s="958"/>
      <c r="I111" s="424"/>
    </row>
    <row r="112" spans="2:9" ht="59.15" customHeight="1" x14ac:dyDescent="0.25">
      <c r="B112" s="215"/>
      <c r="C112" s="923"/>
      <c r="D112" s="925"/>
      <c r="E112" s="218"/>
      <c r="F112" s="956"/>
      <c r="G112" s="957"/>
      <c r="H112" s="958"/>
      <c r="I112" s="424"/>
    </row>
    <row r="113" spans="1:12" ht="38.25" customHeight="1" x14ac:dyDescent="0.25">
      <c r="B113" s="215"/>
      <c r="C113" s="923"/>
      <c r="D113" s="961"/>
      <c r="E113" s="218"/>
      <c r="F113" s="956"/>
      <c r="G113" s="962"/>
      <c r="H113" s="963"/>
      <c r="I113" s="424"/>
    </row>
    <row r="114" spans="1:12" ht="13.5" thickBot="1" x14ac:dyDescent="0.3">
      <c r="E114" s="414">
        <f>SUM(E92:E113)</f>
        <v>0</v>
      </c>
      <c r="G114" s="301"/>
      <c r="H114" s="301"/>
      <c r="I114" s="425">
        <f>SUM(I92:I113)</f>
        <v>0</v>
      </c>
    </row>
    <row r="115" spans="1:12" ht="13.5" thickTop="1" x14ac:dyDescent="0.3">
      <c r="H115" s="926"/>
      <c r="I115" s="926"/>
    </row>
    <row r="116" spans="1:12" ht="39.75" customHeight="1" x14ac:dyDescent="0.25">
      <c r="B116" s="19" t="s">
        <v>60</v>
      </c>
      <c r="C116" s="832" t="s">
        <v>559</v>
      </c>
      <c r="D116" s="832"/>
      <c r="E116" s="832"/>
      <c r="F116" s="832"/>
      <c r="G116" s="832"/>
      <c r="H116" s="832"/>
      <c r="I116" s="832"/>
    </row>
    <row r="119" spans="1:12" x14ac:dyDescent="0.25">
      <c r="A119" s="30" t="s">
        <v>176</v>
      </c>
      <c r="B119" s="30" t="s">
        <v>348</v>
      </c>
      <c r="C119" s="30"/>
    </row>
    <row r="120" spans="1:12" x14ac:dyDescent="0.25">
      <c r="B120" s="276"/>
      <c r="C120" s="276"/>
      <c r="D120" s="276"/>
      <c r="E120" s="276"/>
      <c r="F120" s="276"/>
      <c r="G120" s="276"/>
      <c r="H120" s="276"/>
      <c r="I120" s="276"/>
    </row>
    <row r="121" spans="1:12" ht="48" customHeight="1" x14ac:dyDescent="0.25">
      <c r="B121" s="213" t="s">
        <v>228</v>
      </c>
      <c r="C121" s="927" t="s">
        <v>95</v>
      </c>
      <c r="D121" s="896"/>
      <c r="E121" s="955" t="s">
        <v>351</v>
      </c>
      <c r="F121" s="955"/>
      <c r="G121" s="955"/>
      <c r="H121" s="44" t="s">
        <v>96</v>
      </c>
      <c r="I121" s="54" t="s">
        <v>99</v>
      </c>
      <c r="J121" s="54" t="s">
        <v>100</v>
      </c>
      <c r="K121" s="50" t="s">
        <v>101</v>
      </c>
      <c r="L121" s="50" t="s">
        <v>102</v>
      </c>
    </row>
    <row r="122" spans="1:12" ht="59.15" customHeight="1" x14ac:dyDescent="0.25">
      <c r="B122" s="215"/>
      <c r="C122" s="923"/>
      <c r="D122" s="987"/>
      <c r="E122" s="956"/>
      <c r="F122" s="988"/>
      <c r="G122" s="989"/>
      <c r="H122" s="218"/>
      <c r="I122" s="449"/>
      <c r="J122" s="449"/>
      <c r="K122" s="448"/>
      <c r="L122" s="468">
        <f>MAX((I122-J122),0)*K122</f>
        <v>0</v>
      </c>
    </row>
    <row r="123" spans="1:12" ht="59.15" customHeight="1" x14ac:dyDescent="0.25">
      <c r="B123" s="215"/>
      <c r="C123" s="923"/>
      <c r="D123" s="989"/>
      <c r="E123" s="956"/>
      <c r="F123" s="988"/>
      <c r="G123" s="989"/>
      <c r="H123" s="218"/>
      <c r="I123" s="525"/>
      <c r="J123" s="525"/>
      <c r="K123" s="526"/>
      <c r="L123" s="468">
        <f t="shared" ref="L123:L143" si="1">MAX((I123-J123),0)*K123</f>
        <v>0</v>
      </c>
    </row>
    <row r="124" spans="1:12" ht="59.15" customHeight="1" x14ac:dyDescent="0.25">
      <c r="B124" s="215"/>
      <c r="C124" s="923"/>
      <c r="D124" s="989"/>
      <c r="E124" s="956"/>
      <c r="F124" s="988"/>
      <c r="G124" s="989"/>
      <c r="H124" s="218"/>
      <c r="I124" s="525"/>
      <c r="J124" s="525"/>
      <c r="K124" s="526"/>
      <c r="L124" s="468">
        <f t="shared" si="1"/>
        <v>0</v>
      </c>
    </row>
    <row r="125" spans="1:12" ht="59.15" customHeight="1" x14ac:dyDescent="0.25">
      <c r="B125" s="215"/>
      <c r="C125" s="923"/>
      <c r="D125" s="989"/>
      <c r="E125" s="956"/>
      <c r="F125" s="988"/>
      <c r="G125" s="989"/>
      <c r="H125" s="218"/>
      <c r="I125" s="525"/>
      <c r="J125" s="525"/>
      <c r="K125" s="526"/>
      <c r="L125" s="468">
        <f t="shared" si="1"/>
        <v>0</v>
      </c>
    </row>
    <row r="126" spans="1:12" ht="59.15" customHeight="1" x14ac:dyDescent="0.25">
      <c r="B126" s="215"/>
      <c r="C126" s="923"/>
      <c r="D126" s="989"/>
      <c r="E126" s="956"/>
      <c r="F126" s="988"/>
      <c r="G126" s="989"/>
      <c r="H126" s="218"/>
      <c r="I126" s="525"/>
      <c r="J126" s="525"/>
      <c r="K126" s="526"/>
      <c r="L126" s="468">
        <f t="shared" si="1"/>
        <v>0</v>
      </c>
    </row>
    <row r="127" spans="1:12" ht="59.15" customHeight="1" x14ac:dyDescent="0.25">
      <c r="B127" s="215"/>
      <c r="C127" s="923"/>
      <c r="D127" s="989"/>
      <c r="E127" s="956"/>
      <c r="F127" s="988"/>
      <c r="G127" s="989"/>
      <c r="H127" s="218"/>
      <c r="I127" s="525"/>
      <c r="J127" s="525"/>
      <c r="K127" s="526"/>
      <c r="L127" s="468">
        <f t="shared" si="1"/>
        <v>0</v>
      </c>
    </row>
    <row r="128" spans="1:12" ht="59.15" customHeight="1" x14ac:dyDescent="0.25">
      <c r="B128" s="215"/>
      <c r="C128" s="923"/>
      <c r="D128" s="987"/>
      <c r="E128" s="956"/>
      <c r="F128" s="988"/>
      <c r="G128" s="989"/>
      <c r="H128" s="218"/>
      <c r="I128" s="525"/>
      <c r="J128" s="525"/>
      <c r="K128" s="526"/>
      <c r="L128" s="468">
        <f t="shared" si="1"/>
        <v>0</v>
      </c>
    </row>
    <row r="129" spans="2:12" ht="59.15" customHeight="1" x14ac:dyDescent="0.25">
      <c r="B129" s="215"/>
      <c r="C129" s="923"/>
      <c r="D129" s="989"/>
      <c r="E129" s="956"/>
      <c r="F129" s="988"/>
      <c r="G129" s="989"/>
      <c r="H129" s="218"/>
      <c r="I129" s="525"/>
      <c r="J129" s="525"/>
      <c r="K129" s="526"/>
      <c r="L129" s="468">
        <f t="shared" si="1"/>
        <v>0</v>
      </c>
    </row>
    <row r="130" spans="2:12" ht="59.15" customHeight="1" x14ac:dyDescent="0.25">
      <c r="B130" s="215"/>
      <c r="C130" s="923"/>
      <c r="D130" s="989"/>
      <c r="E130" s="956"/>
      <c r="F130" s="988"/>
      <c r="G130" s="989"/>
      <c r="H130" s="218"/>
      <c r="I130" s="525"/>
      <c r="J130" s="525"/>
      <c r="K130" s="526"/>
      <c r="L130" s="468">
        <f t="shared" si="1"/>
        <v>0</v>
      </c>
    </row>
    <row r="131" spans="2:12" ht="59.15" customHeight="1" x14ac:dyDescent="0.25">
      <c r="B131" s="215"/>
      <c r="C131" s="923"/>
      <c r="D131" s="989"/>
      <c r="E131" s="956"/>
      <c r="F131" s="988"/>
      <c r="G131" s="989"/>
      <c r="H131" s="218"/>
      <c r="I131" s="525"/>
      <c r="J131" s="525"/>
      <c r="K131" s="526"/>
      <c r="L131" s="468">
        <f t="shared" si="1"/>
        <v>0</v>
      </c>
    </row>
    <row r="132" spans="2:12" ht="59.15" customHeight="1" x14ac:dyDescent="0.25">
      <c r="B132" s="215"/>
      <c r="C132" s="923"/>
      <c r="D132" s="989"/>
      <c r="E132" s="956"/>
      <c r="F132" s="988"/>
      <c r="G132" s="989"/>
      <c r="H132" s="218"/>
      <c r="I132" s="525"/>
      <c r="J132" s="525"/>
      <c r="K132" s="526"/>
      <c r="L132" s="468">
        <f t="shared" si="1"/>
        <v>0</v>
      </c>
    </row>
    <row r="133" spans="2:12" ht="59.15" customHeight="1" x14ac:dyDescent="0.25">
      <c r="B133" s="215"/>
      <c r="C133" s="923"/>
      <c r="D133" s="989"/>
      <c r="E133" s="956"/>
      <c r="F133" s="988"/>
      <c r="G133" s="989"/>
      <c r="H133" s="218"/>
      <c r="I133" s="525"/>
      <c r="J133" s="525"/>
      <c r="K133" s="526"/>
      <c r="L133" s="468">
        <f t="shared" si="1"/>
        <v>0</v>
      </c>
    </row>
    <row r="134" spans="2:12" ht="59.15" customHeight="1" x14ac:dyDescent="0.25">
      <c r="B134" s="215"/>
      <c r="C134" s="923"/>
      <c r="D134" s="989"/>
      <c r="E134" s="956"/>
      <c r="F134" s="988"/>
      <c r="G134" s="989"/>
      <c r="H134" s="218"/>
      <c r="I134" s="525"/>
      <c r="J134" s="525"/>
      <c r="K134" s="526"/>
      <c r="L134" s="468">
        <f t="shared" si="1"/>
        <v>0</v>
      </c>
    </row>
    <row r="135" spans="2:12" ht="59.15" customHeight="1" x14ac:dyDescent="0.25">
      <c r="B135" s="215"/>
      <c r="C135" s="923"/>
      <c r="D135" s="989"/>
      <c r="E135" s="956"/>
      <c r="F135" s="988"/>
      <c r="G135" s="989"/>
      <c r="H135" s="218"/>
      <c r="I135" s="525"/>
      <c r="J135" s="525"/>
      <c r="K135" s="526"/>
      <c r="L135" s="468">
        <f t="shared" si="1"/>
        <v>0</v>
      </c>
    </row>
    <row r="136" spans="2:12" ht="59.15" customHeight="1" x14ac:dyDescent="0.25">
      <c r="B136" s="215"/>
      <c r="C136" s="923"/>
      <c r="D136" s="989"/>
      <c r="E136" s="956"/>
      <c r="F136" s="988"/>
      <c r="G136" s="989"/>
      <c r="H136" s="218"/>
      <c r="I136" s="525"/>
      <c r="J136" s="525"/>
      <c r="K136" s="526"/>
      <c r="L136" s="468">
        <f t="shared" si="1"/>
        <v>0</v>
      </c>
    </row>
    <row r="137" spans="2:12" ht="59.15" customHeight="1" x14ac:dyDescent="0.25">
      <c r="B137" s="215"/>
      <c r="C137" s="923"/>
      <c r="D137" s="989"/>
      <c r="E137" s="956"/>
      <c r="F137" s="988"/>
      <c r="G137" s="989"/>
      <c r="H137" s="218"/>
      <c r="I137" s="525"/>
      <c r="J137" s="525"/>
      <c r="K137" s="526"/>
      <c r="L137" s="468">
        <f t="shared" si="1"/>
        <v>0</v>
      </c>
    </row>
    <row r="138" spans="2:12" ht="59.15" customHeight="1" x14ac:dyDescent="0.25">
      <c r="B138" s="215"/>
      <c r="C138" s="923"/>
      <c r="D138" s="989"/>
      <c r="E138" s="956"/>
      <c r="F138" s="988"/>
      <c r="G138" s="989"/>
      <c r="H138" s="218"/>
      <c r="I138" s="525"/>
      <c r="J138" s="525"/>
      <c r="K138" s="526"/>
      <c r="L138" s="468">
        <f t="shared" si="1"/>
        <v>0</v>
      </c>
    </row>
    <row r="139" spans="2:12" ht="59.15" customHeight="1" x14ac:dyDescent="0.25">
      <c r="B139" s="215"/>
      <c r="C139" s="923"/>
      <c r="D139" s="989"/>
      <c r="E139" s="956"/>
      <c r="F139" s="988"/>
      <c r="G139" s="989"/>
      <c r="H139" s="218"/>
      <c r="I139" s="525"/>
      <c r="J139" s="525"/>
      <c r="K139" s="526"/>
      <c r="L139" s="468">
        <f t="shared" si="1"/>
        <v>0</v>
      </c>
    </row>
    <row r="140" spans="2:12" ht="59.15" customHeight="1" x14ac:dyDescent="0.25">
      <c r="B140" s="215"/>
      <c r="C140" s="923"/>
      <c r="D140" s="989"/>
      <c r="E140" s="956"/>
      <c r="F140" s="988"/>
      <c r="G140" s="989"/>
      <c r="H140" s="218"/>
      <c r="I140" s="525"/>
      <c r="J140" s="525"/>
      <c r="K140" s="526"/>
      <c r="L140" s="468">
        <f t="shared" si="1"/>
        <v>0</v>
      </c>
    </row>
    <row r="141" spans="2:12" ht="59.15" customHeight="1" x14ac:dyDescent="0.25">
      <c r="B141" s="215"/>
      <c r="C141" s="923"/>
      <c r="D141" s="989"/>
      <c r="E141" s="956"/>
      <c r="F141" s="988"/>
      <c r="G141" s="989"/>
      <c r="H141" s="218"/>
      <c r="I141" s="525"/>
      <c r="J141" s="525"/>
      <c r="K141" s="526"/>
      <c r="L141" s="468">
        <f t="shared" si="1"/>
        <v>0</v>
      </c>
    </row>
    <row r="142" spans="2:12" ht="59.15" customHeight="1" x14ac:dyDescent="0.25">
      <c r="B142" s="215"/>
      <c r="C142" s="923"/>
      <c r="D142" s="989"/>
      <c r="E142" s="956"/>
      <c r="F142" s="988"/>
      <c r="G142" s="989"/>
      <c r="H142" s="218"/>
      <c r="I142" s="525"/>
      <c r="J142" s="525"/>
      <c r="K142" s="526"/>
      <c r="L142" s="468">
        <f t="shared" si="1"/>
        <v>0</v>
      </c>
    </row>
    <row r="143" spans="2:12" ht="59.15" customHeight="1" x14ac:dyDescent="0.25">
      <c r="B143" s="215"/>
      <c r="C143" s="923"/>
      <c r="D143" s="989"/>
      <c r="E143" s="956"/>
      <c r="F143" s="988"/>
      <c r="G143" s="989"/>
      <c r="H143" s="218"/>
      <c r="I143" s="449"/>
      <c r="J143" s="449"/>
      <c r="K143" s="448"/>
      <c r="L143" s="468">
        <f t="shared" si="1"/>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16" t="s">
        <v>262</v>
      </c>
      <c r="D146" s="916"/>
      <c r="E146" s="916"/>
      <c r="F146" s="916"/>
      <c r="G146" s="916"/>
      <c r="H146" s="916"/>
      <c r="I146" s="916"/>
      <c r="J146" s="916"/>
      <c r="K146" s="916"/>
    </row>
    <row r="147" spans="2:11" ht="30" customHeight="1" x14ac:dyDescent="0.25">
      <c r="C147" s="822" t="s">
        <v>263</v>
      </c>
      <c r="D147" s="822"/>
      <c r="E147" s="822"/>
      <c r="F147" s="822"/>
      <c r="G147" s="822"/>
      <c r="H147" s="822"/>
      <c r="I147" s="822"/>
      <c r="J147" s="822"/>
      <c r="K147" s="822"/>
    </row>
    <row r="148" spans="2:11" ht="15" customHeight="1" x14ac:dyDescent="0.25">
      <c r="C148" s="832" t="s">
        <v>411</v>
      </c>
      <c r="D148" s="832"/>
      <c r="E148" s="832"/>
      <c r="F148" s="832"/>
      <c r="G148" s="832"/>
      <c r="H148" s="832"/>
      <c r="I148" s="832"/>
    </row>
  </sheetData>
  <sheetProtection insertRows="0"/>
  <mergeCells count="148">
    <mergeCell ref="B1:C1"/>
    <mergeCell ref="H2:I2"/>
    <mergeCell ref="E5:M5"/>
    <mergeCell ref="E6:M6"/>
    <mergeCell ref="E7:M7"/>
    <mergeCell ref="E8:M8"/>
    <mergeCell ref="B18:F18"/>
    <mergeCell ref="B19:F19"/>
    <mergeCell ref="B22:F22"/>
    <mergeCell ref="B23:F23"/>
    <mergeCell ref="B24:F24"/>
    <mergeCell ref="B28:F28"/>
    <mergeCell ref="E9:M9"/>
    <mergeCell ref="B11:I11"/>
    <mergeCell ref="B14:F14"/>
    <mergeCell ref="B15:F15"/>
    <mergeCell ref="B16:F16"/>
    <mergeCell ref="B17:F17"/>
    <mergeCell ref="C52:D52"/>
    <mergeCell ref="C53:D53"/>
    <mergeCell ref="C54:D54"/>
    <mergeCell ref="C55:D55"/>
    <mergeCell ref="C56:D56"/>
    <mergeCell ref="C57:D57"/>
    <mergeCell ref="H44:I44"/>
    <mergeCell ref="C45:I45"/>
    <mergeCell ref="H48:I48"/>
    <mergeCell ref="C49:D49"/>
    <mergeCell ref="C50:D50"/>
    <mergeCell ref="C51:D51"/>
    <mergeCell ref="C64:D64"/>
    <mergeCell ref="C65:D65"/>
    <mergeCell ref="C66:D66"/>
    <mergeCell ref="C67:D67"/>
    <mergeCell ref="C68:D68"/>
    <mergeCell ref="C69:D69"/>
    <mergeCell ref="C58:D58"/>
    <mergeCell ref="C59:D59"/>
    <mergeCell ref="C60:D60"/>
    <mergeCell ref="C61:D61"/>
    <mergeCell ref="C62:D62"/>
    <mergeCell ref="C63:D63"/>
    <mergeCell ref="C79:I79"/>
    <mergeCell ref="C80:I82"/>
    <mergeCell ref="B86:I89"/>
    <mergeCell ref="C91:D91"/>
    <mergeCell ref="F91:H91"/>
    <mergeCell ref="C92:D92"/>
    <mergeCell ref="F92:H92"/>
    <mergeCell ref="C70:D70"/>
    <mergeCell ref="C71:D71"/>
    <mergeCell ref="C72:D72"/>
    <mergeCell ref="C73:D73"/>
    <mergeCell ref="F74:G75"/>
    <mergeCell ref="H74:H75"/>
    <mergeCell ref="C96:D96"/>
    <mergeCell ref="F96:H96"/>
    <mergeCell ref="C97:D97"/>
    <mergeCell ref="F97:H97"/>
    <mergeCell ref="C98:D98"/>
    <mergeCell ref="F98:H98"/>
    <mergeCell ref="C93:D93"/>
    <mergeCell ref="F93:H93"/>
    <mergeCell ref="C94:D94"/>
    <mergeCell ref="F94:H94"/>
    <mergeCell ref="C95:D95"/>
    <mergeCell ref="F95:H95"/>
    <mergeCell ref="C102:D102"/>
    <mergeCell ref="F102:H102"/>
    <mergeCell ref="C103:D103"/>
    <mergeCell ref="F103:H103"/>
    <mergeCell ref="C104:D104"/>
    <mergeCell ref="F104:H104"/>
    <mergeCell ref="C99:D99"/>
    <mergeCell ref="F99:H99"/>
    <mergeCell ref="C100:D100"/>
    <mergeCell ref="F100:H100"/>
    <mergeCell ref="C101:D101"/>
    <mergeCell ref="F101:H101"/>
    <mergeCell ref="C108:D108"/>
    <mergeCell ref="F108:H108"/>
    <mergeCell ref="C109:D109"/>
    <mergeCell ref="F109:H109"/>
    <mergeCell ref="C110:D110"/>
    <mergeCell ref="F110:H110"/>
    <mergeCell ref="C105:D105"/>
    <mergeCell ref="F105:H105"/>
    <mergeCell ref="C106:D106"/>
    <mergeCell ref="F106:H106"/>
    <mergeCell ref="C107:D107"/>
    <mergeCell ref="F107:H107"/>
    <mergeCell ref="H115:I115"/>
    <mergeCell ref="C116:I116"/>
    <mergeCell ref="C121:D121"/>
    <mergeCell ref="E121:G121"/>
    <mergeCell ref="C122:D122"/>
    <mergeCell ref="E122:G122"/>
    <mergeCell ref="C111:D111"/>
    <mergeCell ref="F111:H111"/>
    <mergeCell ref="C112:D112"/>
    <mergeCell ref="F112:H112"/>
    <mergeCell ref="C113:D113"/>
    <mergeCell ref="F113:H113"/>
    <mergeCell ref="C126:D126"/>
    <mergeCell ref="E126:G126"/>
    <mergeCell ref="C127:D127"/>
    <mergeCell ref="E127:G127"/>
    <mergeCell ref="C128:D128"/>
    <mergeCell ref="E128:G128"/>
    <mergeCell ref="C123:D123"/>
    <mergeCell ref="E123:G123"/>
    <mergeCell ref="C124:D124"/>
    <mergeCell ref="E124:G124"/>
    <mergeCell ref="C125:D125"/>
    <mergeCell ref="E125:G125"/>
    <mergeCell ref="C132:D132"/>
    <mergeCell ref="E132:G132"/>
    <mergeCell ref="C133:D133"/>
    <mergeCell ref="E133:G133"/>
    <mergeCell ref="C134:D134"/>
    <mergeCell ref="E134:G134"/>
    <mergeCell ref="C129:D129"/>
    <mergeCell ref="E129:G129"/>
    <mergeCell ref="C130:D130"/>
    <mergeCell ref="E130:G130"/>
    <mergeCell ref="C131:D131"/>
    <mergeCell ref="E131:G131"/>
    <mergeCell ref="C138:D138"/>
    <mergeCell ref="E138:G138"/>
    <mergeCell ref="C139:D139"/>
    <mergeCell ref="E139:G139"/>
    <mergeCell ref="C140:D140"/>
    <mergeCell ref="E140:G140"/>
    <mergeCell ref="C135:D135"/>
    <mergeCell ref="E135:G135"/>
    <mergeCell ref="C136:D136"/>
    <mergeCell ref="E136:G136"/>
    <mergeCell ref="C137:D137"/>
    <mergeCell ref="E137:G137"/>
    <mergeCell ref="C146:K146"/>
    <mergeCell ref="C147:K147"/>
    <mergeCell ref="C148:I148"/>
    <mergeCell ref="C141:D141"/>
    <mergeCell ref="E141:G141"/>
    <mergeCell ref="C142:D142"/>
    <mergeCell ref="E142:G142"/>
    <mergeCell ref="C143:D143"/>
    <mergeCell ref="E143:G143"/>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3" max="11" man="1"/>
    <brk id="117"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dimension ref="A1:M148"/>
  <sheetViews>
    <sheetView showGridLines="0" zoomScaleNormal="100" zoomScaleSheetLayoutView="75"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424</v>
      </c>
      <c r="B1" s="943" t="s">
        <v>420</v>
      </c>
      <c r="C1" s="944"/>
      <c r="I1" s="21"/>
    </row>
    <row r="2" spans="1:13" x14ac:dyDescent="0.3">
      <c r="H2" s="926"/>
      <c r="I2" s="926"/>
    </row>
    <row r="3" spans="1:13" x14ac:dyDescent="0.3">
      <c r="B3" s="294"/>
      <c r="C3" s="294"/>
      <c r="H3" s="282"/>
      <c r="I3" s="282"/>
    </row>
    <row r="4" spans="1:13" x14ac:dyDescent="0.3">
      <c r="B4" s="294"/>
      <c r="C4" s="294"/>
      <c r="H4" s="282"/>
      <c r="I4" s="282"/>
    </row>
    <row r="5" spans="1:13" x14ac:dyDescent="0.25">
      <c r="B5" s="19" t="s">
        <v>628</v>
      </c>
      <c r="D5" s="309"/>
      <c r="E5" s="945" t="str">
        <f>IF('Form A'!D5=0,"",'Form A'!D5)</f>
        <v/>
      </c>
      <c r="F5" s="946"/>
      <c r="G5" s="946"/>
      <c r="H5" s="946"/>
      <c r="I5" s="946"/>
      <c r="J5" s="946"/>
      <c r="K5" s="946"/>
      <c r="L5" s="946"/>
      <c r="M5" s="947"/>
    </row>
    <row r="6" spans="1:13" x14ac:dyDescent="0.25">
      <c r="B6" s="19" t="s">
        <v>398</v>
      </c>
      <c r="D6" s="309"/>
      <c r="E6" s="945" t="str">
        <f>IF('Form A'!D6=0,"",'Form A'!D6)</f>
        <v/>
      </c>
      <c r="F6" s="946"/>
      <c r="G6" s="946"/>
      <c r="H6" s="946"/>
      <c r="I6" s="946"/>
      <c r="J6" s="946"/>
      <c r="K6" s="946"/>
      <c r="L6" s="946"/>
      <c r="M6" s="947"/>
    </row>
    <row r="7" spans="1:13" x14ac:dyDescent="0.25">
      <c r="B7" s="19" t="s">
        <v>273</v>
      </c>
      <c r="D7" s="309"/>
      <c r="E7" s="945" t="str">
        <f>IF('Form A'!D7=0,"",'Form A'!D7)</f>
        <v/>
      </c>
      <c r="F7" s="946"/>
      <c r="G7" s="946"/>
      <c r="H7" s="946"/>
      <c r="I7" s="946"/>
      <c r="J7" s="946"/>
      <c r="K7" s="946"/>
      <c r="L7" s="946"/>
      <c r="M7" s="947"/>
    </row>
    <row r="8" spans="1:13" x14ac:dyDescent="0.25">
      <c r="B8" s="102" t="s">
        <v>240</v>
      </c>
      <c r="D8" s="309"/>
      <c r="E8" s="948">
        <f>'Form A'!D8</f>
        <v>0</v>
      </c>
      <c r="F8" s="949"/>
      <c r="G8" s="949"/>
      <c r="H8" s="949"/>
      <c r="I8" s="949"/>
      <c r="J8" s="949"/>
      <c r="K8" s="949"/>
      <c r="L8" s="949"/>
      <c r="M8" s="950"/>
    </row>
    <row r="9" spans="1:13" x14ac:dyDescent="0.25">
      <c r="B9" s="19" t="s">
        <v>629</v>
      </c>
      <c r="E9" s="945" t="s">
        <v>468</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376</v>
      </c>
    </row>
    <row r="13" spans="1:13" x14ac:dyDescent="0.3">
      <c r="A13" s="30" t="s">
        <v>161</v>
      </c>
      <c r="B13" s="48" t="s">
        <v>34</v>
      </c>
      <c r="C13" s="48"/>
      <c r="I13" s="282" t="s">
        <v>385</v>
      </c>
    </row>
    <row r="14" spans="1:13" s="29" customFormat="1" ht="16.7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200"/>
      <c r="H15" s="201" t="s">
        <v>36</v>
      </c>
      <c r="I15" s="194">
        <f>G15*H15</f>
        <v>0</v>
      </c>
    </row>
    <row r="16" spans="1:13" ht="28" customHeight="1" x14ac:dyDescent="0.25">
      <c r="B16" s="888" t="s">
        <v>146</v>
      </c>
      <c r="C16" s="889"/>
      <c r="D16" s="889"/>
      <c r="E16" s="889"/>
      <c r="F16" s="982"/>
      <c r="G16" s="200"/>
      <c r="H16" s="182">
        <v>0.3</v>
      </c>
      <c r="I16" s="194">
        <f>G16*H16</f>
        <v>0</v>
      </c>
    </row>
    <row r="17" spans="1:9" ht="45.25" customHeight="1" x14ac:dyDescent="0.25">
      <c r="B17" s="888" t="s">
        <v>147</v>
      </c>
      <c r="C17" s="889"/>
      <c r="D17" s="889"/>
      <c r="E17" s="889"/>
      <c r="F17" s="982"/>
      <c r="G17" s="200"/>
      <c r="H17" s="182">
        <v>0.16</v>
      </c>
      <c r="I17" s="194">
        <f>G17*H17</f>
        <v>0</v>
      </c>
    </row>
    <row r="18" spans="1:9" ht="20.25" customHeight="1" x14ac:dyDescent="0.25">
      <c r="B18" s="888" t="s">
        <v>148</v>
      </c>
      <c r="C18" s="889"/>
      <c r="D18" s="889"/>
      <c r="E18" s="889"/>
      <c r="F18" s="982"/>
      <c r="G18" s="200"/>
      <c r="H18" s="182">
        <v>0.25</v>
      </c>
      <c r="I18" s="194">
        <f>G18*H18</f>
        <v>0</v>
      </c>
    </row>
    <row r="19" spans="1:9" ht="20.25" customHeight="1" x14ac:dyDescent="0.25">
      <c r="B19" s="891" t="s">
        <v>346</v>
      </c>
      <c r="C19" s="972"/>
      <c r="D19" s="972"/>
      <c r="E19" s="972"/>
      <c r="F19" s="973"/>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200"/>
      <c r="H23" s="182">
        <v>0.08</v>
      </c>
      <c r="I23" s="194">
        <f>G23*H23</f>
        <v>0</v>
      </c>
    </row>
    <row r="24" spans="1:9" ht="20.25" customHeight="1" x14ac:dyDescent="0.25">
      <c r="B24" s="888" t="s">
        <v>206</v>
      </c>
      <c r="C24" s="889"/>
      <c r="D24" s="889"/>
      <c r="E24" s="889"/>
      <c r="F24" s="982"/>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x14ac:dyDescent="0.25">
      <c r="B28" s="974" t="s">
        <v>41</v>
      </c>
      <c r="C28" s="975"/>
      <c r="D28" s="975"/>
      <c r="E28" s="975"/>
      <c r="F28" s="976"/>
      <c r="G28" s="179" t="s">
        <v>440</v>
      </c>
      <c r="H28" s="179" t="s">
        <v>441</v>
      </c>
      <c r="I28" s="44" t="s">
        <v>42</v>
      </c>
    </row>
    <row r="29" spans="1:9" ht="9.75" customHeight="1" x14ac:dyDescent="0.25">
      <c r="B29" s="205"/>
      <c r="C29" s="206"/>
      <c r="D29" s="206"/>
      <c r="E29" s="206"/>
      <c r="F29" s="207"/>
      <c r="G29" s="208"/>
      <c r="H29" s="208"/>
      <c r="I29" s="209"/>
    </row>
    <row r="30" spans="1:9" x14ac:dyDescent="0.25">
      <c r="B30" s="24" t="s">
        <v>442</v>
      </c>
      <c r="C30" s="25"/>
      <c r="D30" s="281"/>
      <c r="E30" s="281"/>
      <c r="F30" s="98"/>
      <c r="G30" s="200"/>
      <c r="H30" s="629"/>
      <c r="I30" s="211">
        <f>G30-H30</f>
        <v>0</v>
      </c>
    </row>
    <row r="31" spans="1:9" x14ac:dyDescent="0.25">
      <c r="B31" s="24" t="s">
        <v>443</v>
      </c>
      <c r="C31" s="25"/>
      <c r="D31" s="281"/>
      <c r="E31" s="281"/>
      <c r="F31" s="98"/>
      <c r="G31" s="200"/>
      <c r="H31" s="630"/>
      <c r="I31" s="211">
        <f t="shared" ref="I31:I32" si="0">G31-H31</f>
        <v>0</v>
      </c>
    </row>
    <row r="32" spans="1:9" x14ac:dyDescent="0.25">
      <c r="B32" s="24" t="s">
        <v>44</v>
      </c>
      <c r="C32" s="25"/>
      <c r="D32" s="281"/>
      <c r="E32" s="281"/>
      <c r="F32" s="98"/>
      <c r="G32" s="200"/>
      <c r="H32" s="630"/>
      <c r="I32" s="211">
        <f t="shared" si="0"/>
        <v>0</v>
      </c>
    </row>
    <row r="33" spans="1:10" x14ac:dyDescent="0.25">
      <c r="D33" s="102"/>
      <c r="E33" s="102"/>
      <c r="G33" s="633"/>
      <c r="H33" s="634" t="s">
        <v>444</v>
      </c>
      <c r="I33" s="635"/>
    </row>
    <row r="34" spans="1:10" x14ac:dyDescent="0.25">
      <c r="B34" s="19" t="s">
        <v>197</v>
      </c>
      <c r="D34" s="102"/>
      <c r="E34" s="102"/>
      <c r="G34" s="633"/>
      <c r="H34" s="631"/>
      <c r="I34" s="632"/>
    </row>
    <row r="35" spans="1:10" x14ac:dyDescent="0.25">
      <c r="B35" s="19" t="s">
        <v>198</v>
      </c>
      <c r="C35" s="19" t="s">
        <v>445</v>
      </c>
      <c r="D35" s="102"/>
      <c r="E35" s="102"/>
      <c r="G35" s="633"/>
      <c r="H35" s="631"/>
      <c r="I35" s="632"/>
    </row>
    <row r="36" spans="1:10" x14ac:dyDescent="0.25">
      <c r="C36" s="19" t="s">
        <v>446</v>
      </c>
      <c r="D36" s="102"/>
      <c r="E36" s="102"/>
      <c r="G36" s="633"/>
      <c r="H36" s="631"/>
      <c r="I36" s="632"/>
    </row>
    <row r="37" spans="1:10" x14ac:dyDescent="0.25">
      <c r="B37" s="19" t="s">
        <v>199</v>
      </c>
      <c r="C37" s="19" t="s">
        <v>261</v>
      </c>
      <c r="D37" s="102"/>
      <c r="E37" s="102"/>
      <c r="G37" s="633"/>
      <c r="H37" s="631"/>
      <c r="I37" s="632"/>
    </row>
    <row r="38" spans="1:10" x14ac:dyDescent="0.25">
      <c r="B38" s="19" t="s">
        <v>200</v>
      </c>
      <c r="C38" s="19" t="s">
        <v>448</v>
      </c>
      <c r="D38" s="102"/>
      <c r="E38" s="102"/>
      <c r="G38" s="633"/>
      <c r="H38" s="631"/>
      <c r="I38" s="632"/>
    </row>
    <row r="39" spans="1:10" x14ac:dyDescent="0.25">
      <c r="C39" s="19" t="s">
        <v>449</v>
      </c>
      <c r="D39" s="102"/>
      <c r="E39" s="102"/>
      <c r="G39" s="633"/>
      <c r="H39" s="631"/>
      <c r="I39" s="632"/>
    </row>
    <row r="40" spans="1:10" x14ac:dyDescent="0.25">
      <c r="B40" s="19" t="s">
        <v>201</v>
      </c>
      <c r="C40" s="19" t="s">
        <v>450</v>
      </c>
      <c r="D40" s="102"/>
      <c r="E40" s="102"/>
      <c r="G40" s="633"/>
      <c r="H40" s="631"/>
      <c r="I40" s="632"/>
    </row>
    <row r="41" spans="1:10" x14ac:dyDescent="0.25">
      <c r="C41" s="19" t="s">
        <v>560</v>
      </c>
      <c r="D41" s="102"/>
      <c r="E41" s="102"/>
      <c r="G41" s="633"/>
      <c r="H41" s="631"/>
      <c r="I41" s="632"/>
    </row>
    <row r="42" spans="1:10" ht="5.25" customHeight="1" x14ac:dyDescent="0.25">
      <c r="D42" s="102"/>
      <c r="E42" s="102"/>
      <c r="G42" s="633"/>
      <c r="H42" s="631"/>
      <c r="I42" s="632"/>
    </row>
    <row r="43" spans="1:10" ht="6" customHeight="1" x14ac:dyDescent="0.25">
      <c r="I43" s="636"/>
    </row>
    <row r="44" spans="1:10" ht="9" customHeight="1" x14ac:dyDescent="0.3">
      <c r="H44" s="926"/>
      <c r="I44" s="926"/>
    </row>
    <row r="45" spans="1:10" ht="5.25" customHeight="1" x14ac:dyDescent="0.25">
      <c r="C45" s="916"/>
      <c r="D45" s="916"/>
      <c r="E45" s="916"/>
      <c r="F45" s="916"/>
      <c r="G45" s="916"/>
      <c r="H45" s="916"/>
      <c r="I45" s="916"/>
    </row>
    <row r="46" spans="1:10" ht="6" customHeight="1" x14ac:dyDescent="0.25"/>
    <row r="47" spans="1:10" x14ac:dyDescent="0.25">
      <c r="A47" s="30" t="s">
        <v>164</v>
      </c>
      <c r="B47" s="30" t="s">
        <v>61</v>
      </c>
      <c r="C47" s="30"/>
    </row>
    <row r="48" spans="1:10" x14ac:dyDescent="0.3">
      <c r="H48" s="964"/>
      <c r="I48" s="964"/>
      <c r="J48" s="310"/>
    </row>
    <row r="49" spans="2:11" ht="49" customHeight="1" x14ac:dyDescent="0.25">
      <c r="B49" s="213" t="s">
        <v>228</v>
      </c>
      <c r="C49" s="965" t="s">
        <v>62</v>
      </c>
      <c r="D49" s="966"/>
      <c r="E49" s="54" t="s">
        <v>63</v>
      </c>
      <c r="F49" s="54" t="s">
        <v>64</v>
      </c>
      <c r="G49" s="50" t="s">
        <v>65</v>
      </c>
      <c r="H49" s="50" t="s">
        <v>66</v>
      </c>
    </row>
    <row r="50" spans="2:11" ht="17.25" customHeight="1" x14ac:dyDescent="0.25">
      <c r="B50" s="34"/>
      <c r="C50" s="967" t="s">
        <v>211</v>
      </c>
      <c r="D50" s="968"/>
      <c r="E50" s="72" t="s">
        <v>215</v>
      </c>
      <c r="F50" s="45" t="s">
        <v>216</v>
      </c>
      <c r="G50" s="45" t="s">
        <v>217</v>
      </c>
      <c r="H50" s="45" t="s">
        <v>218</v>
      </c>
    </row>
    <row r="51" spans="2:11" ht="16.75" customHeight="1" x14ac:dyDescent="0.25">
      <c r="B51" s="214"/>
      <c r="C51" s="980"/>
      <c r="D51" s="981"/>
      <c r="E51" s="216"/>
      <c r="F51" s="216"/>
      <c r="G51" s="216"/>
      <c r="H51" s="216"/>
      <c r="J51" s="311"/>
      <c r="K51" s="311"/>
    </row>
    <row r="52" spans="2:11" ht="30" customHeight="1" x14ac:dyDescent="0.3">
      <c r="B52" s="445"/>
      <c r="C52" s="970"/>
      <c r="D52" s="971"/>
      <c r="E52" s="442"/>
      <c r="F52" s="442"/>
      <c r="G52" s="442"/>
      <c r="H52" s="442"/>
      <c r="J52" s="311"/>
      <c r="K52" s="311"/>
    </row>
    <row r="53" spans="2:11" ht="30" customHeight="1" x14ac:dyDescent="0.3">
      <c r="B53" s="445"/>
      <c r="C53" s="970"/>
      <c r="D53" s="971"/>
      <c r="E53" s="442"/>
      <c r="F53" s="442"/>
      <c r="G53" s="442"/>
      <c r="H53" s="442"/>
      <c r="J53" s="311"/>
      <c r="K53" s="311"/>
    </row>
    <row r="54" spans="2:11" ht="30" customHeight="1" x14ac:dyDescent="0.3">
      <c r="B54" s="445"/>
      <c r="C54" s="970"/>
      <c r="D54" s="971"/>
      <c r="E54" s="442"/>
      <c r="F54" s="442"/>
      <c r="G54" s="442"/>
      <c r="H54" s="442"/>
      <c r="J54" s="311"/>
      <c r="K54" s="311"/>
    </row>
    <row r="55" spans="2:11" ht="30" customHeight="1" x14ac:dyDescent="0.3">
      <c r="B55" s="445"/>
      <c r="C55" s="970"/>
      <c r="D55" s="971"/>
      <c r="E55" s="442"/>
      <c r="F55" s="442"/>
      <c r="G55" s="442"/>
      <c r="H55" s="442"/>
      <c r="J55" s="311"/>
      <c r="K55" s="311"/>
    </row>
    <row r="56" spans="2:11" ht="30" customHeight="1" x14ac:dyDescent="0.3">
      <c r="B56" s="445"/>
      <c r="C56" s="970"/>
      <c r="D56" s="971"/>
      <c r="E56" s="442"/>
      <c r="F56" s="442"/>
      <c r="G56" s="442"/>
      <c r="H56" s="442"/>
      <c r="J56" s="311"/>
      <c r="K56" s="311"/>
    </row>
    <row r="57" spans="2:11" ht="30" customHeight="1" x14ac:dyDescent="0.3">
      <c r="B57" s="445"/>
      <c r="C57" s="970"/>
      <c r="D57" s="971"/>
      <c r="E57" s="442"/>
      <c r="F57" s="442"/>
      <c r="G57" s="442"/>
      <c r="H57" s="442"/>
      <c r="J57" s="311"/>
      <c r="K57" s="311"/>
    </row>
    <row r="58" spans="2:11" ht="30" customHeight="1" x14ac:dyDescent="0.3">
      <c r="B58" s="445"/>
      <c r="C58" s="970"/>
      <c r="D58" s="971"/>
      <c r="E58" s="442"/>
      <c r="F58" s="442"/>
      <c r="G58" s="442"/>
      <c r="H58" s="442"/>
      <c r="J58" s="311"/>
      <c r="K58" s="311"/>
    </row>
    <row r="59" spans="2:11" ht="30" customHeight="1" x14ac:dyDescent="0.3">
      <c r="B59" s="445"/>
      <c r="C59" s="970"/>
      <c r="D59" s="971"/>
      <c r="E59" s="442"/>
      <c r="F59" s="442"/>
      <c r="G59" s="442"/>
      <c r="H59" s="442"/>
      <c r="J59" s="311"/>
      <c r="K59" s="311"/>
    </row>
    <row r="60" spans="2:11" ht="30" customHeight="1" x14ac:dyDescent="0.3">
      <c r="B60" s="445"/>
      <c r="C60" s="970"/>
      <c r="D60" s="971"/>
      <c r="E60" s="442"/>
      <c r="F60" s="442"/>
      <c r="G60" s="442"/>
      <c r="H60" s="442"/>
      <c r="J60" s="311"/>
      <c r="K60" s="311"/>
    </row>
    <row r="61" spans="2:11" ht="30" customHeight="1" x14ac:dyDescent="0.3">
      <c r="B61" s="445"/>
      <c r="C61" s="970"/>
      <c r="D61" s="971"/>
      <c r="E61" s="442"/>
      <c r="F61" s="442"/>
      <c r="G61" s="442"/>
      <c r="H61" s="442"/>
      <c r="J61" s="311"/>
      <c r="K61" s="311"/>
    </row>
    <row r="62" spans="2:11" ht="30" customHeight="1" x14ac:dyDescent="0.3">
      <c r="B62" s="445"/>
      <c r="C62" s="970"/>
      <c r="D62" s="971"/>
      <c r="E62" s="442"/>
      <c r="F62" s="442"/>
      <c r="G62" s="442"/>
      <c r="H62" s="442"/>
      <c r="J62" s="311"/>
      <c r="K62" s="311"/>
    </row>
    <row r="63" spans="2:11" ht="30" customHeight="1" x14ac:dyDescent="0.3">
      <c r="B63" s="445"/>
      <c r="C63" s="970"/>
      <c r="D63" s="971"/>
      <c r="E63" s="442"/>
      <c r="F63" s="442"/>
      <c r="G63" s="442"/>
      <c r="H63" s="442"/>
      <c r="J63" s="311"/>
      <c r="K63" s="311"/>
    </row>
    <row r="64" spans="2:11" ht="30" customHeight="1" x14ac:dyDescent="0.3">
      <c r="B64" s="445"/>
      <c r="C64" s="970"/>
      <c r="D64" s="971"/>
      <c r="E64" s="442"/>
      <c r="F64" s="442"/>
      <c r="G64" s="442"/>
      <c r="H64" s="442"/>
    </row>
    <row r="65" spans="2:9" ht="30" customHeight="1" x14ac:dyDescent="0.3">
      <c r="B65" s="445"/>
      <c r="C65" s="970"/>
      <c r="D65" s="971"/>
      <c r="E65" s="442"/>
      <c r="F65" s="442"/>
      <c r="G65" s="442"/>
      <c r="H65" s="442"/>
    </row>
    <row r="66" spans="2:9" ht="30" customHeight="1" x14ac:dyDescent="0.3">
      <c r="B66" s="445"/>
      <c r="C66" s="970"/>
      <c r="D66" s="971"/>
      <c r="E66" s="442"/>
      <c r="F66" s="442"/>
      <c r="G66" s="442"/>
      <c r="H66" s="442"/>
    </row>
    <row r="67" spans="2:9" ht="30" customHeight="1" x14ac:dyDescent="0.3">
      <c r="B67" s="445"/>
      <c r="C67" s="970"/>
      <c r="D67" s="971"/>
      <c r="E67" s="442"/>
      <c r="F67" s="442"/>
      <c r="G67" s="442"/>
      <c r="H67" s="442"/>
    </row>
    <row r="68" spans="2:9" ht="30" customHeight="1" x14ac:dyDescent="0.3">
      <c r="B68" s="445"/>
      <c r="C68" s="970"/>
      <c r="D68" s="971"/>
      <c r="E68" s="442"/>
      <c r="F68" s="442"/>
      <c r="G68" s="442"/>
      <c r="H68" s="442"/>
    </row>
    <row r="69" spans="2:9" ht="30" customHeight="1" x14ac:dyDescent="0.3">
      <c r="B69" s="445"/>
      <c r="C69" s="970"/>
      <c r="D69" s="971"/>
      <c r="E69" s="442"/>
      <c r="F69" s="442"/>
      <c r="G69" s="442"/>
      <c r="H69" s="442"/>
    </row>
    <row r="70" spans="2:9" ht="30" customHeight="1" x14ac:dyDescent="0.3">
      <c r="B70" s="445"/>
      <c r="C70" s="970"/>
      <c r="D70" s="971"/>
      <c r="E70" s="442"/>
      <c r="F70" s="442"/>
      <c r="G70" s="442"/>
      <c r="H70" s="442"/>
    </row>
    <row r="71" spans="2:9" ht="30" customHeight="1" x14ac:dyDescent="0.3">
      <c r="B71" s="445"/>
      <c r="C71" s="970"/>
      <c r="D71" s="971"/>
      <c r="E71" s="442"/>
      <c r="F71" s="442"/>
      <c r="G71" s="442"/>
      <c r="H71" s="442"/>
    </row>
    <row r="72" spans="2:9" x14ac:dyDescent="0.25">
      <c r="B72" s="214"/>
      <c r="C72" s="980"/>
      <c r="D72" s="981"/>
      <c r="E72" s="216"/>
      <c r="F72" s="216"/>
      <c r="G72" s="216"/>
      <c r="H72" s="216"/>
    </row>
    <row r="73" spans="2:9" x14ac:dyDescent="0.25">
      <c r="B73" s="34"/>
      <c r="C73" s="887" t="s">
        <v>67</v>
      </c>
      <c r="D73" s="880"/>
      <c r="E73" s="213"/>
      <c r="F73" s="430"/>
      <c r="G73" s="217">
        <f>SUM(G51:G72)</f>
        <v>0</v>
      </c>
      <c r="H73" s="217">
        <f>SUM(H51:H72)</f>
        <v>0</v>
      </c>
    </row>
    <row r="74" spans="2:9" ht="15" customHeight="1" x14ac:dyDescent="0.25">
      <c r="F74" s="984" t="s">
        <v>68</v>
      </c>
      <c r="G74" s="985"/>
      <c r="H74" s="990">
        <f>MAX(ABS(G73),ABS(H73))</f>
        <v>0</v>
      </c>
    </row>
    <row r="75" spans="2:9" x14ac:dyDescent="0.25">
      <c r="F75" s="940"/>
      <c r="G75" s="986"/>
      <c r="H75" s="991"/>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16" t="s">
        <v>386</v>
      </c>
      <c r="D79" s="916"/>
      <c r="E79" s="916"/>
      <c r="F79" s="916"/>
      <c r="G79" s="916"/>
      <c r="H79" s="916"/>
      <c r="I79" s="916"/>
    </row>
    <row r="80" spans="2:9" ht="15" customHeight="1" x14ac:dyDescent="0.25">
      <c r="B80" s="19" t="s">
        <v>199</v>
      </c>
      <c r="C80" s="915" t="s">
        <v>387</v>
      </c>
      <c r="D80" s="915"/>
      <c r="E80" s="915"/>
      <c r="F80" s="915"/>
      <c r="G80" s="915"/>
      <c r="H80" s="915"/>
      <c r="I80" s="915"/>
    </row>
    <row r="81" spans="1:9" x14ac:dyDescent="0.25">
      <c r="B81" s="30"/>
      <c r="C81" s="915"/>
      <c r="D81" s="915"/>
      <c r="E81" s="915"/>
      <c r="F81" s="915"/>
      <c r="G81" s="915"/>
      <c r="H81" s="915"/>
      <c r="I81" s="915"/>
    </row>
    <row r="82" spans="1:9" x14ac:dyDescent="0.25">
      <c r="B82" s="30"/>
      <c r="C82" s="915"/>
      <c r="D82" s="915"/>
      <c r="E82" s="915"/>
      <c r="F82" s="915"/>
      <c r="G82" s="915"/>
      <c r="H82" s="915"/>
      <c r="I82" s="915"/>
    </row>
    <row r="85" spans="1:9" x14ac:dyDescent="0.25">
      <c r="A85" s="30" t="s">
        <v>175</v>
      </c>
      <c r="B85" s="30" t="s">
        <v>70</v>
      </c>
      <c r="C85" s="30"/>
    </row>
    <row r="86" spans="1:9" ht="15" customHeight="1" x14ac:dyDescent="0.25">
      <c r="B86" s="822" t="s">
        <v>350</v>
      </c>
      <c r="C86" s="822"/>
      <c r="D86" s="822"/>
      <c r="E86" s="822"/>
      <c r="F86" s="822"/>
      <c r="G86" s="822"/>
      <c r="H86" s="822"/>
      <c r="I86" s="822"/>
    </row>
    <row r="87" spans="1:9" x14ac:dyDescent="0.25">
      <c r="B87" s="822"/>
      <c r="C87" s="822"/>
      <c r="D87" s="822"/>
      <c r="E87" s="822"/>
      <c r="F87" s="822"/>
      <c r="G87" s="822"/>
      <c r="H87" s="822"/>
      <c r="I87" s="822"/>
    </row>
    <row r="88" spans="1:9" x14ac:dyDescent="0.25">
      <c r="B88" s="822"/>
      <c r="C88" s="822"/>
      <c r="D88" s="822"/>
      <c r="E88" s="822"/>
      <c r="F88" s="822"/>
      <c r="G88" s="822"/>
      <c r="H88" s="822"/>
      <c r="I88" s="822"/>
    </row>
    <row r="89" spans="1:9" ht="9.75" customHeight="1" x14ac:dyDescent="0.25">
      <c r="B89" s="822"/>
      <c r="C89" s="822"/>
      <c r="D89" s="822"/>
      <c r="E89" s="822"/>
      <c r="F89" s="822"/>
      <c r="G89" s="822"/>
      <c r="H89" s="822"/>
      <c r="I89" s="822"/>
    </row>
    <row r="90" spans="1:9" x14ac:dyDescent="0.25">
      <c r="B90" s="276"/>
      <c r="C90" s="276"/>
      <c r="D90" s="276"/>
      <c r="E90" s="276"/>
      <c r="F90" s="276"/>
      <c r="G90" s="276"/>
      <c r="H90" s="276"/>
      <c r="I90" s="276"/>
    </row>
    <row r="91" spans="1:9" ht="49.5" customHeight="1" x14ac:dyDescent="0.25">
      <c r="B91" s="213" t="s">
        <v>228</v>
      </c>
      <c r="C91" s="927" t="s">
        <v>73</v>
      </c>
      <c r="D91" s="896"/>
      <c r="E91" s="44" t="s">
        <v>74</v>
      </c>
      <c r="F91" s="955" t="s">
        <v>71</v>
      </c>
      <c r="G91" s="955"/>
      <c r="H91" s="955"/>
      <c r="I91" s="50" t="s">
        <v>72</v>
      </c>
    </row>
    <row r="92" spans="1:9" ht="38.25" customHeight="1" x14ac:dyDescent="0.25">
      <c r="B92" s="215"/>
      <c r="C92" s="923"/>
      <c r="D92" s="961"/>
      <c r="E92" s="218"/>
      <c r="F92" s="956"/>
      <c r="G92" s="962"/>
      <c r="H92" s="963"/>
      <c r="I92" s="224"/>
    </row>
    <row r="93" spans="1:9" ht="59.15" customHeight="1" x14ac:dyDescent="0.25">
      <c r="B93" s="215"/>
      <c r="C93" s="923"/>
      <c r="D93" s="925"/>
      <c r="E93" s="218"/>
      <c r="F93" s="956"/>
      <c r="G93" s="957"/>
      <c r="H93" s="958"/>
      <c r="I93" s="424"/>
    </row>
    <row r="94" spans="1:9" ht="59.15" customHeight="1" x14ac:dyDescent="0.25">
      <c r="B94" s="215"/>
      <c r="C94" s="923"/>
      <c r="D94" s="925"/>
      <c r="E94" s="218"/>
      <c r="F94" s="956"/>
      <c r="G94" s="957"/>
      <c r="H94" s="958"/>
      <c r="I94" s="424"/>
    </row>
    <row r="95" spans="1:9" ht="59.15" customHeight="1" x14ac:dyDescent="0.25">
      <c r="B95" s="215"/>
      <c r="C95" s="923"/>
      <c r="D95" s="925"/>
      <c r="E95" s="218"/>
      <c r="F95" s="956"/>
      <c r="G95" s="957"/>
      <c r="H95" s="958"/>
      <c r="I95" s="424"/>
    </row>
    <row r="96" spans="1:9" ht="59.15" customHeight="1" x14ac:dyDescent="0.25">
      <c r="B96" s="215"/>
      <c r="C96" s="923"/>
      <c r="D96" s="925"/>
      <c r="E96" s="218"/>
      <c r="F96" s="956"/>
      <c r="G96" s="957"/>
      <c r="H96" s="958"/>
      <c r="I96" s="424"/>
    </row>
    <row r="97" spans="2:9" ht="59.15" customHeight="1" x14ac:dyDescent="0.25">
      <c r="B97" s="215"/>
      <c r="C97" s="923"/>
      <c r="D97" s="925"/>
      <c r="E97" s="218"/>
      <c r="F97" s="956"/>
      <c r="G97" s="957"/>
      <c r="H97" s="958"/>
      <c r="I97" s="424"/>
    </row>
    <row r="98" spans="2:9" ht="59.15" customHeight="1" x14ac:dyDescent="0.25">
      <c r="B98" s="215"/>
      <c r="C98" s="923"/>
      <c r="D98" s="925"/>
      <c r="E98" s="218"/>
      <c r="F98" s="956"/>
      <c r="G98" s="957"/>
      <c r="H98" s="958"/>
      <c r="I98" s="424"/>
    </row>
    <row r="99" spans="2:9" ht="59.15" customHeight="1" x14ac:dyDescent="0.25">
      <c r="B99" s="215"/>
      <c r="C99" s="923"/>
      <c r="D99" s="925"/>
      <c r="E99" s="218"/>
      <c r="F99" s="956"/>
      <c r="G99" s="957"/>
      <c r="H99" s="958"/>
      <c r="I99" s="424"/>
    </row>
    <row r="100" spans="2:9" ht="59.15" customHeight="1" x14ac:dyDescent="0.25">
      <c r="B100" s="215"/>
      <c r="C100" s="923"/>
      <c r="D100" s="925"/>
      <c r="E100" s="218"/>
      <c r="F100" s="956"/>
      <c r="G100" s="957"/>
      <c r="H100" s="958"/>
      <c r="I100" s="424"/>
    </row>
    <row r="101" spans="2:9" ht="59.15" customHeight="1" x14ac:dyDescent="0.25">
      <c r="B101" s="215"/>
      <c r="C101" s="923"/>
      <c r="D101" s="925"/>
      <c r="E101" s="218"/>
      <c r="F101" s="956"/>
      <c r="G101" s="957"/>
      <c r="H101" s="958"/>
      <c r="I101" s="424"/>
    </row>
    <row r="102" spans="2:9" ht="59.15" customHeight="1" x14ac:dyDescent="0.25">
      <c r="B102" s="215"/>
      <c r="C102" s="923"/>
      <c r="D102" s="925"/>
      <c r="E102" s="218"/>
      <c r="F102" s="956"/>
      <c r="G102" s="957"/>
      <c r="H102" s="958"/>
      <c r="I102" s="424"/>
    </row>
    <row r="103" spans="2:9" ht="59.15" customHeight="1" x14ac:dyDescent="0.25">
      <c r="B103" s="215"/>
      <c r="C103" s="923"/>
      <c r="D103" s="925"/>
      <c r="E103" s="218"/>
      <c r="F103" s="956"/>
      <c r="G103" s="957"/>
      <c r="H103" s="958"/>
      <c r="I103" s="424"/>
    </row>
    <row r="104" spans="2:9" ht="59.15" customHeight="1" x14ac:dyDescent="0.25">
      <c r="B104" s="215"/>
      <c r="C104" s="923"/>
      <c r="D104" s="925"/>
      <c r="E104" s="218"/>
      <c r="F104" s="956"/>
      <c r="G104" s="957"/>
      <c r="H104" s="958"/>
      <c r="I104" s="424"/>
    </row>
    <row r="105" spans="2:9" ht="59.15" customHeight="1" x14ac:dyDescent="0.25">
      <c r="B105" s="215"/>
      <c r="C105" s="923"/>
      <c r="D105" s="925"/>
      <c r="E105" s="218"/>
      <c r="F105" s="956"/>
      <c r="G105" s="957"/>
      <c r="H105" s="958"/>
      <c r="I105" s="424"/>
    </row>
    <row r="106" spans="2:9" ht="59.15" customHeight="1" x14ac:dyDescent="0.25">
      <c r="B106" s="215"/>
      <c r="C106" s="923"/>
      <c r="D106" s="925"/>
      <c r="E106" s="218"/>
      <c r="F106" s="956"/>
      <c r="G106" s="957"/>
      <c r="H106" s="958"/>
      <c r="I106" s="424"/>
    </row>
    <row r="107" spans="2:9" ht="59.15" customHeight="1" x14ac:dyDescent="0.25">
      <c r="B107" s="215"/>
      <c r="C107" s="923"/>
      <c r="D107" s="925"/>
      <c r="E107" s="218"/>
      <c r="F107" s="956"/>
      <c r="G107" s="957"/>
      <c r="H107" s="958"/>
      <c r="I107" s="424"/>
    </row>
    <row r="108" spans="2:9" ht="59.15" customHeight="1" x14ac:dyDescent="0.25">
      <c r="B108" s="215"/>
      <c r="C108" s="923"/>
      <c r="D108" s="925"/>
      <c r="E108" s="218"/>
      <c r="F108" s="956"/>
      <c r="G108" s="957"/>
      <c r="H108" s="958"/>
      <c r="I108" s="424"/>
    </row>
    <row r="109" spans="2:9" ht="59.15" customHeight="1" x14ac:dyDescent="0.25">
      <c r="B109" s="215"/>
      <c r="C109" s="923"/>
      <c r="D109" s="925"/>
      <c r="E109" s="218"/>
      <c r="F109" s="956"/>
      <c r="G109" s="957"/>
      <c r="H109" s="958"/>
      <c r="I109" s="424"/>
    </row>
    <row r="110" spans="2:9" ht="59.15" customHeight="1" x14ac:dyDescent="0.25">
      <c r="B110" s="215"/>
      <c r="C110" s="923"/>
      <c r="D110" s="925"/>
      <c r="E110" s="218"/>
      <c r="F110" s="956"/>
      <c r="G110" s="957"/>
      <c r="H110" s="958"/>
      <c r="I110" s="424"/>
    </row>
    <row r="111" spans="2:9" ht="59.15" customHeight="1" x14ac:dyDescent="0.25">
      <c r="B111" s="215"/>
      <c r="C111" s="923"/>
      <c r="D111" s="925"/>
      <c r="E111" s="218"/>
      <c r="F111" s="956"/>
      <c r="G111" s="957"/>
      <c r="H111" s="958"/>
      <c r="I111" s="424"/>
    </row>
    <row r="112" spans="2:9" ht="59.15" customHeight="1" x14ac:dyDescent="0.25">
      <c r="B112" s="215"/>
      <c r="C112" s="923"/>
      <c r="D112" s="925"/>
      <c r="E112" s="218"/>
      <c r="F112" s="956"/>
      <c r="G112" s="957"/>
      <c r="H112" s="958"/>
      <c r="I112" s="424"/>
    </row>
    <row r="113" spans="1:12" ht="38.25" customHeight="1" x14ac:dyDescent="0.25">
      <c r="B113" s="215"/>
      <c r="C113" s="923"/>
      <c r="D113" s="961"/>
      <c r="E113" s="218"/>
      <c r="F113" s="956"/>
      <c r="G113" s="962"/>
      <c r="H113" s="963"/>
      <c r="I113" s="424"/>
    </row>
    <row r="114" spans="1:12" ht="15.75" customHeight="1" thickBot="1" x14ac:dyDescent="0.3">
      <c r="E114" s="414">
        <f>SUM(E92:E113)</f>
        <v>0</v>
      </c>
      <c r="G114" s="301"/>
      <c r="H114" s="301"/>
      <c r="I114" s="425">
        <f>SUM(I92:I113)</f>
        <v>0</v>
      </c>
    </row>
    <row r="115" spans="1:12" ht="13.5" thickTop="1" x14ac:dyDescent="0.3">
      <c r="H115" s="926"/>
      <c r="I115" s="926"/>
    </row>
    <row r="116" spans="1:12" ht="39.75" customHeight="1" x14ac:dyDescent="0.25">
      <c r="B116" s="19" t="s">
        <v>60</v>
      </c>
      <c r="C116" s="832" t="s">
        <v>559</v>
      </c>
      <c r="D116" s="832"/>
      <c r="E116" s="832"/>
      <c r="F116" s="832"/>
      <c r="G116" s="832"/>
      <c r="H116" s="832"/>
      <c r="I116" s="832"/>
    </row>
    <row r="119" spans="1:12" x14ac:dyDescent="0.25">
      <c r="A119" s="30" t="s">
        <v>176</v>
      </c>
      <c r="B119" s="30" t="s">
        <v>348</v>
      </c>
      <c r="C119" s="30"/>
    </row>
    <row r="120" spans="1:12" x14ac:dyDescent="0.25">
      <c r="B120" s="276"/>
      <c r="C120" s="276"/>
      <c r="D120" s="276"/>
      <c r="E120" s="276"/>
      <c r="F120" s="276"/>
      <c r="G120" s="276"/>
      <c r="H120" s="276"/>
      <c r="I120" s="276"/>
    </row>
    <row r="121" spans="1:12" ht="48" customHeight="1" x14ac:dyDescent="0.25">
      <c r="B121" s="213" t="s">
        <v>228</v>
      </c>
      <c r="C121" s="927" t="s">
        <v>95</v>
      </c>
      <c r="D121" s="896"/>
      <c r="E121" s="955" t="s">
        <v>351</v>
      </c>
      <c r="F121" s="955"/>
      <c r="G121" s="955"/>
      <c r="H121" s="44" t="s">
        <v>96</v>
      </c>
      <c r="I121" s="54" t="s">
        <v>99</v>
      </c>
      <c r="J121" s="54" t="s">
        <v>100</v>
      </c>
      <c r="K121" s="50" t="s">
        <v>101</v>
      </c>
      <c r="L121" s="50" t="s">
        <v>102</v>
      </c>
    </row>
    <row r="122" spans="1:12" ht="59.15" customHeight="1" x14ac:dyDescent="0.25">
      <c r="B122" s="215"/>
      <c r="C122" s="923"/>
      <c r="D122" s="987"/>
      <c r="E122" s="956"/>
      <c r="F122" s="988"/>
      <c r="G122" s="989"/>
      <c r="H122" s="218"/>
      <c r="I122" s="449"/>
      <c r="J122" s="449"/>
      <c r="K122" s="448"/>
      <c r="L122" s="468">
        <f>MAX((I122-J122),0)*K122</f>
        <v>0</v>
      </c>
    </row>
    <row r="123" spans="1:12" ht="59.15" customHeight="1" x14ac:dyDescent="0.25">
      <c r="B123" s="215"/>
      <c r="C123" s="923"/>
      <c r="D123" s="989"/>
      <c r="E123" s="956"/>
      <c r="F123" s="988"/>
      <c r="G123" s="989"/>
      <c r="H123" s="218"/>
      <c r="I123" s="525"/>
      <c r="J123" s="525"/>
      <c r="K123" s="526"/>
      <c r="L123" s="468">
        <f t="shared" ref="L123:L143" si="1">MAX((I123-J123),0)*K123</f>
        <v>0</v>
      </c>
    </row>
    <row r="124" spans="1:12" ht="59.15" customHeight="1" x14ac:dyDescent="0.25">
      <c r="B124" s="215"/>
      <c r="C124" s="923"/>
      <c r="D124" s="989"/>
      <c r="E124" s="956"/>
      <c r="F124" s="988"/>
      <c r="G124" s="989"/>
      <c r="H124" s="218"/>
      <c r="I124" s="525"/>
      <c r="J124" s="525"/>
      <c r="K124" s="526"/>
      <c r="L124" s="468">
        <f t="shared" si="1"/>
        <v>0</v>
      </c>
    </row>
    <row r="125" spans="1:12" ht="59.15" customHeight="1" x14ac:dyDescent="0.25">
      <c r="B125" s="215"/>
      <c r="C125" s="923"/>
      <c r="D125" s="989"/>
      <c r="E125" s="956"/>
      <c r="F125" s="988"/>
      <c r="G125" s="989"/>
      <c r="H125" s="218"/>
      <c r="I125" s="525"/>
      <c r="J125" s="525"/>
      <c r="K125" s="526"/>
      <c r="L125" s="468">
        <f t="shared" si="1"/>
        <v>0</v>
      </c>
    </row>
    <row r="126" spans="1:12" ht="59.15" customHeight="1" x14ac:dyDescent="0.25">
      <c r="B126" s="215"/>
      <c r="C126" s="923"/>
      <c r="D126" s="989"/>
      <c r="E126" s="956"/>
      <c r="F126" s="988"/>
      <c r="G126" s="989"/>
      <c r="H126" s="218"/>
      <c r="I126" s="525"/>
      <c r="J126" s="525"/>
      <c r="K126" s="526"/>
      <c r="L126" s="468">
        <f t="shared" si="1"/>
        <v>0</v>
      </c>
    </row>
    <row r="127" spans="1:12" ht="59.15" customHeight="1" x14ac:dyDescent="0.25">
      <c r="B127" s="215"/>
      <c r="C127" s="923"/>
      <c r="D127" s="989"/>
      <c r="E127" s="956"/>
      <c r="F127" s="988"/>
      <c r="G127" s="989"/>
      <c r="H127" s="218"/>
      <c r="I127" s="525"/>
      <c r="J127" s="525"/>
      <c r="K127" s="526"/>
      <c r="L127" s="468">
        <f t="shared" si="1"/>
        <v>0</v>
      </c>
    </row>
    <row r="128" spans="1:12" ht="59.15" customHeight="1" x14ac:dyDescent="0.25">
      <c r="B128" s="215"/>
      <c r="C128" s="923"/>
      <c r="D128" s="987"/>
      <c r="E128" s="956"/>
      <c r="F128" s="988"/>
      <c r="G128" s="989"/>
      <c r="H128" s="218"/>
      <c r="I128" s="525"/>
      <c r="J128" s="525"/>
      <c r="K128" s="526"/>
      <c r="L128" s="468">
        <f t="shared" si="1"/>
        <v>0</v>
      </c>
    </row>
    <row r="129" spans="2:12" ht="59.15" customHeight="1" x14ac:dyDescent="0.25">
      <c r="B129" s="215"/>
      <c r="C129" s="923"/>
      <c r="D129" s="989"/>
      <c r="E129" s="956"/>
      <c r="F129" s="988"/>
      <c r="G129" s="989"/>
      <c r="H129" s="218"/>
      <c r="I129" s="525"/>
      <c r="J129" s="525"/>
      <c r="K129" s="526"/>
      <c r="L129" s="468">
        <f t="shared" si="1"/>
        <v>0</v>
      </c>
    </row>
    <row r="130" spans="2:12" ht="59.15" customHeight="1" x14ac:dyDescent="0.25">
      <c r="B130" s="215"/>
      <c r="C130" s="923"/>
      <c r="D130" s="989"/>
      <c r="E130" s="956"/>
      <c r="F130" s="988"/>
      <c r="G130" s="989"/>
      <c r="H130" s="218"/>
      <c r="I130" s="525"/>
      <c r="J130" s="525"/>
      <c r="K130" s="526"/>
      <c r="L130" s="468">
        <f t="shared" si="1"/>
        <v>0</v>
      </c>
    </row>
    <row r="131" spans="2:12" ht="59.15" customHeight="1" x14ac:dyDescent="0.25">
      <c r="B131" s="215"/>
      <c r="C131" s="923"/>
      <c r="D131" s="989"/>
      <c r="E131" s="956"/>
      <c r="F131" s="988"/>
      <c r="G131" s="989"/>
      <c r="H131" s="218"/>
      <c r="I131" s="525"/>
      <c r="J131" s="525"/>
      <c r="K131" s="526"/>
      <c r="L131" s="468">
        <f t="shared" si="1"/>
        <v>0</v>
      </c>
    </row>
    <row r="132" spans="2:12" ht="59.15" customHeight="1" x14ac:dyDescent="0.25">
      <c r="B132" s="215"/>
      <c r="C132" s="923"/>
      <c r="D132" s="989"/>
      <c r="E132" s="956"/>
      <c r="F132" s="988"/>
      <c r="G132" s="989"/>
      <c r="H132" s="218"/>
      <c r="I132" s="525"/>
      <c r="J132" s="525"/>
      <c r="K132" s="526"/>
      <c r="L132" s="468">
        <f t="shared" si="1"/>
        <v>0</v>
      </c>
    </row>
    <row r="133" spans="2:12" ht="59.15" customHeight="1" x14ac:dyDescent="0.25">
      <c r="B133" s="215"/>
      <c r="C133" s="923"/>
      <c r="D133" s="989"/>
      <c r="E133" s="956"/>
      <c r="F133" s="988"/>
      <c r="G133" s="989"/>
      <c r="H133" s="218"/>
      <c r="I133" s="525"/>
      <c r="J133" s="525"/>
      <c r="K133" s="526"/>
      <c r="L133" s="468">
        <f t="shared" si="1"/>
        <v>0</v>
      </c>
    </row>
    <row r="134" spans="2:12" ht="59.15" customHeight="1" x14ac:dyDescent="0.25">
      <c r="B134" s="215"/>
      <c r="C134" s="923"/>
      <c r="D134" s="989"/>
      <c r="E134" s="956"/>
      <c r="F134" s="988"/>
      <c r="G134" s="989"/>
      <c r="H134" s="218"/>
      <c r="I134" s="525"/>
      <c r="J134" s="525"/>
      <c r="K134" s="526"/>
      <c r="L134" s="468">
        <f t="shared" si="1"/>
        <v>0</v>
      </c>
    </row>
    <row r="135" spans="2:12" ht="59.15" customHeight="1" x14ac:dyDescent="0.25">
      <c r="B135" s="215"/>
      <c r="C135" s="923"/>
      <c r="D135" s="989"/>
      <c r="E135" s="956"/>
      <c r="F135" s="988"/>
      <c r="G135" s="989"/>
      <c r="H135" s="218"/>
      <c r="I135" s="525"/>
      <c r="J135" s="525"/>
      <c r="K135" s="526"/>
      <c r="L135" s="468">
        <f t="shared" si="1"/>
        <v>0</v>
      </c>
    </row>
    <row r="136" spans="2:12" ht="59.15" customHeight="1" x14ac:dyDescent="0.25">
      <c r="B136" s="215"/>
      <c r="C136" s="923"/>
      <c r="D136" s="989"/>
      <c r="E136" s="956"/>
      <c r="F136" s="988"/>
      <c r="G136" s="989"/>
      <c r="H136" s="218"/>
      <c r="I136" s="525"/>
      <c r="J136" s="525"/>
      <c r="K136" s="526"/>
      <c r="L136" s="468">
        <f t="shared" si="1"/>
        <v>0</v>
      </c>
    </row>
    <row r="137" spans="2:12" ht="59.15" customHeight="1" x14ac:dyDescent="0.25">
      <c r="B137" s="215"/>
      <c r="C137" s="923"/>
      <c r="D137" s="989"/>
      <c r="E137" s="956"/>
      <c r="F137" s="988"/>
      <c r="G137" s="989"/>
      <c r="H137" s="218"/>
      <c r="I137" s="525"/>
      <c r="J137" s="525"/>
      <c r="K137" s="526"/>
      <c r="L137" s="468">
        <f t="shared" si="1"/>
        <v>0</v>
      </c>
    </row>
    <row r="138" spans="2:12" ht="59.15" customHeight="1" x14ac:dyDescent="0.25">
      <c r="B138" s="215"/>
      <c r="C138" s="923"/>
      <c r="D138" s="989"/>
      <c r="E138" s="956"/>
      <c r="F138" s="988"/>
      <c r="G138" s="989"/>
      <c r="H138" s="218"/>
      <c r="I138" s="525"/>
      <c r="J138" s="525"/>
      <c r="K138" s="526"/>
      <c r="L138" s="468">
        <f t="shared" si="1"/>
        <v>0</v>
      </c>
    </row>
    <row r="139" spans="2:12" ht="59.15" customHeight="1" x14ac:dyDescent="0.25">
      <c r="B139" s="215"/>
      <c r="C139" s="923"/>
      <c r="D139" s="989"/>
      <c r="E139" s="956"/>
      <c r="F139" s="988"/>
      <c r="G139" s="989"/>
      <c r="H139" s="218"/>
      <c r="I139" s="525"/>
      <c r="J139" s="525"/>
      <c r="K139" s="526"/>
      <c r="L139" s="468">
        <f t="shared" si="1"/>
        <v>0</v>
      </c>
    </row>
    <row r="140" spans="2:12" ht="59.15" customHeight="1" x14ac:dyDescent="0.25">
      <c r="B140" s="215"/>
      <c r="C140" s="923"/>
      <c r="D140" s="989"/>
      <c r="E140" s="956"/>
      <c r="F140" s="988"/>
      <c r="G140" s="989"/>
      <c r="H140" s="218"/>
      <c r="I140" s="525"/>
      <c r="J140" s="525"/>
      <c r="K140" s="526"/>
      <c r="L140" s="468">
        <f t="shared" si="1"/>
        <v>0</v>
      </c>
    </row>
    <row r="141" spans="2:12" ht="59.15" customHeight="1" x14ac:dyDescent="0.25">
      <c r="B141" s="215"/>
      <c r="C141" s="923"/>
      <c r="D141" s="989"/>
      <c r="E141" s="956"/>
      <c r="F141" s="988"/>
      <c r="G141" s="989"/>
      <c r="H141" s="218"/>
      <c r="I141" s="525"/>
      <c r="J141" s="525"/>
      <c r="K141" s="526"/>
      <c r="L141" s="468">
        <f t="shared" si="1"/>
        <v>0</v>
      </c>
    </row>
    <row r="142" spans="2:12" ht="59.15" customHeight="1" x14ac:dyDescent="0.25">
      <c r="B142" s="215"/>
      <c r="C142" s="923"/>
      <c r="D142" s="989"/>
      <c r="E142" s="956"/>
      <c r="F142" s="988"/>
      <c r="G142" s="989"/>
      <c r="H142" s="218"/>
      <c r="I142" s="525"/>
      <c r="J142" s="525"/>
      <c r="K142" s="526"/>
      <c r="L142" s="468">
        <f t="shared" si="1"/>
        <v>0</v>
      </c>
    </row>
    <row r="143" spans="2:12" ht="59.15" customHeight="1" x14ac:dyDescent="0.25">
      <c r="B143" s="215"/>
      <c r="C143" s="923"/>
      <c r="D143" s="989"/>
      <c r="E143" s="956"/>
      <c r="F143" s="988"/>
      <c r="G143" s="989"/>
      <c r="H143" s="218"/>
      <c r="I143" s="449"/>
      <c r="J143" s="449"/>
      <c r="K143" s="448"/>
      <c r="L143" s="468">
        <f t="shared" si="1"/>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16" t="s">
        <v>262</v>
      </c>
      <c r="D146" s="916"/>
      <c r="E146" s="916"/>
      <c r="F146" s="916"/>
      <c r="G146" s="916"/>
      <c r="H146" s="916"/>
      <c r="I146" s="916"/>
      <c r="J146" s="916"/>
      <c r="K146" s="916"/>
    </row>
    <row r="147" spans="2:11" ht="30" customHeight="1" x14ac:dyDescent="0.25">
      <c r="C147" s="822" t="s">
        <v>263</v>
      </c>
      <c r="D147" s="822"/>
      <c r="E147" s="822"/>
      <c r="F147" s="822"/>
      <c r="G147" s="822"/>
      <c r="H147" s="822"/>
      <c r="I147" s="822"/>
      <c r="J147" s="822"/>
      <c r="K147" s="822"/>
    </row>
    <row r="148" spans="2:11" ht="15" customHeight="1" x14ac:dyDescent="0.25">
      <c r="C148" s="832" t="s">
        <v>411</v>
      </c>
      <c r="D148" s="832"/>
      <c r="E148" s="832"/>
      <c r="F148" s="832"/>
      <c r="G148" s="832"/>
      <c r="H148" s="832"/>
      <c r="I148" s="832"/>
    </row>
  </sheetData>
  <sheetProtection insertRows="0"/>
  <mergeCells count="148">
    <mergeCell ref="B28:F28"/>
    <mergeCell ref="C142:D142"/>
    <mergeCell ref="E142:G142"/>
    <mergeCell ref="C148:I148"/>
    <mergeCell ref="C143:D143"/>
    <mergeCell ref="E143:G143"/>
    <mergeCell ref="C146:K146"/>
    <mergeCell ref="C147:K147"/>
    <mergeCell ref="C139:D139"/>
    <mergeCell ref="E139:G139"/>
    <mergeCell ref="C140:D140"/>
    <mergeCell ref="E140:G140"/>
    <mergeCell ref="C141:D141"/>
    <mergeCell ref="E141:G141"/>
    <mergeCell ref="C136:D136"/>
    <mergeCell ref="E136:G136"/>
    <mergeCell ref="C137:D137"/>
    <mergeCell ref="E137:G137"/>
    <mergeCell ref="C138:D138"/>
    <mergeCell ref="E138:G138"/>
    <mergeCell ref="C133:D133"/>
    <mergeCell ref="E133:G133"/>
    <mergeCell ref="C134:D134"/>
    <mergeCell ref="E134:G134"/>
    <mergeCell ref="C135:D135"/>
    <mergeCell ref="E135:G135"/>
    <mergeCell ref="C130:D130"/>
    <mergeCell ref="E130:G130"/>
    <mergeCell ref="C131:D131"/>
    <mergeCell ref="E131:G131"/>
    <mergeCell ref="C132:D132"/>
    <mergeCell ref="E132:G132"/>
    <mergeCell ref="C127:D127"/>
    <mergeCell ref="E127:G127"/>
    <mergeCell ref="C128:D128"/>
    <mergeCell ref="E128:G128"/>
    <mergeCell ref="C129:D129"/>
    <mergeCell ref="E129:G129"/>
    <mergeCell ref="C124:D124"/>
    <mergeCell ref="E124:G124"/>
    <mergeCell ref="C125:D125"/>
    <mergeCell ref="E125:G125"/>
    <mergeCell ref="C126:D126"/>
    <mergeCell ref="E126:G126"/>
    <mergeCell ref="C116:I116"/>
    <mergeCell ref="C121:D121"/>
    <mergeCell ref="E121:G121"/>
    <mergeCell ref="C122:D122"/>
    <mergeCell ref="E122:G122"/>
    <mergeCell ref="C123:D123"/>
    <mergeCell ref="E123:G123"/>
    <mergeCell ref="F113:H113"/>
    <mergeCell ref="H115:I115"/>
    <mergeCell ref="C109:D109"/>
    <mergeCell ref="F109:H109"/>
    <mergeCell ref="C112:D112"/>
    <mergeCell ref="F112:H112"/>
    <mergeCell ref="C107:D107"/>
    <mergeCell ref="C108:D108"/>
    <mergeCell ref="C106:D106"/>
    <mergeCell ref="C113:D113"/>
    <mergeCell ref="C110:D110"/>
    <mergeCell ref="C111:D111"/>
    <mergeCell ref="F107:H107"/>
    <mergeCell ref="F108:H108"/>
    <mergeCell ref="F110:H110"/>
    <mergeCell ref="F111:H111"/>
    <mergeCell ref="F106:H106"/>
    <mergeCell ref="C62:D62"/>
    <mergeCell ref="C105:D105"/>
    <mergeCell ref="F105:H105"/>
    <mergeCell ref="C95:D95"/>
    <mergeCell ref="C96:D96"/>
    <mergeCell ref="C97:D97"/>
    <mergeCell ref="C98:D98"/>
    <mergeCell ref="C99:D99"/>
    <mergeCell ref="C100:D100"/>
    <mergeCell ref="C103:D103"/>
    <mergeCell ref="C104:D104"/>
    <mergeCell ref="F103:H103"/>
    <mergeCell ref="F104:H104"/>
    <mergeCell ref="C93:D93"/>
    <mergeCell ref="C94:D94"/>
    <mergeCell ref="F102:H102"/>
    <mergeCell ref="F91:H91"/>
    <mergeCell ref="C91:D91"/>
    <mergeCell ref="C63:D63"/>
    <mergeCell ref="C65:D65"/>
    <mergeCell ref="C66:D66"/>
    <mergeCell ref="F74:G75"/>
    <mergeCell ref="C71:D71"/>
    <mergeCell ref="B86:I89"/>
    <mergeCell ref="C55:D55"/>
    <mergeCell ref="C60:D60"/>
    <mergeCell ref="C61:D61"/>
    <mergeCell ref="C56:D56"/>
    <mergeCell ref="C57:D57"/>
    <mergeCell ref="H48:I48"/>
    <mergeCell ref="C49:D49"/>
    <mergeCell ref="C50:D50"/>
    <mergeCell ref="C51:D51"/>
    <mergeCell ref="C52:D52"/>
    <mergeCell ref="C53:D53"/>
    <mergeCell ref="C58:D58"/>
    <mergeCell ref="C59:D59"/>
    <mergeCell ref="B11:I11"/>
    <mergeCell ref="B14:F14"/>
    <mergeCell ref="C72:D72"/>
    <mergeCell ref="C68:D68"/>
    <mergeCell ref="C67:D67"/>
    <mergeCell ref="C64:D64"/>
    <mergeCell ref="B1:C1"/>
    <mergeCell ref="H2:I2"/>
    <mergeCell ref="E5:M5"/>
    <mergeCell ref="E6:M6"/>
    <mergeCell ref="E7:M7"/>
    <mergeCell ref="E8:M8"/>
    <mergeCell ref="E9:M9"/>
    <mergeCell ref="B19:F19"/>
    <mergeCell ref="B22:F22"/>
    <mergeCell ref="B23:F23"/>
    <mergeCell ref="B24:F24"/>
    <mergeCell ref="H44:I44"/>
    <mergeCell ref="C45:I45"/>
    <mergeCell ref="B15:F15"/>
    <mergeCell ref="B17:F17"/>
    <mergeCell ref="B18:F18"/>
    <mergeCell ref="B16:F16"/>
    <mergeCell ref="C54:D54"/>
    <mergeCell ref="C79:I79"/>
    <mergeCell ref="F93:H93"/>
    <mergeCell ref="F94:H94"/>
    <mergeCell ref="C80:I82"/>
    <mergeCell ref="C92:D92"/>
    <mergeCell ref="F92:H92"/>
    <mergeCell ref="C69:D69"/>
    <mergeCell ref="C70:D70"/>
    <mergeCell ref="H74:H75"/>
    <mergeCell ref="C73:D73"/>
    <mergeCell ref="F95:H95"/>
    <mergeCell ref="F96:H96"/>
    <mergeCell ref="C101:D101"/>
    <mergeCell ref="C102:D102"/>
    <mergeCell ref="F97:H97"/>
    <mergeCell ref="F98:H98"/>
    <mergeCell ref="F99:H99"/>
    <mergeCell ref="F100:H100"/>
    <mergeCell ref="F101:H101"/>
  </mergeCells>
  <phoneticPr fontId="11"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2" max="8" man="1"/>
    <brk id="116"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388D3-E87F-4C17-A0B2-C7D6DAB3B4AE}">
  <dimension ref="A1:M148"/>
  <sheetViews>
    <sheetView showGridLines="0" zoomScaleNormal="100" zoomScaleSheetLayoutView="75"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424</v>
      </c>
      <c r="B1" s="943" t="s">
        <v>420</v>
      </c>
      <c r="C1" s="944"/>
      <c r="I1" s="21"/>
    </row>
    <row r="2" spans="1:13" x14ac:dyDescent="0.3">
      <c r="H2" s="926"/>
      <c r="I2" s="926"/>
    </row>
    <row r="3" spans="1:13" x14ac:dyDescent="0.3">
      <c r="B3" s="294"/>
      <c r="C3" s="294"/>
      <c r="H3" s="282"/>
      <c r="I3" s="282"/>
    </row>
    <row r="4" spans="1:13" x14ac:dyDescent="0.3">
      <c r="B4" s="294"/>
      <c r="C4" s="294"/>
      <c r="H4" s="282"/>
      <c r="I4" s="282"/>
    </row>
    <row r="5" spans="1:13" x14ac:dyDescent="0.25">
      <c r="B5" s="19" t="s">
        <v>628</v>
      </c>
      <c r="D5" s="309"/>
      <c r="E5" s="945" t="str">
        <f>IF('Form A'!D5=0,"",'Form A'!D5)</f>
        <v/>
      </c>
      <c r="F5" s="946"/>
      <c r="G5" s="946"/>
      <c r="H5" s="946"/>
      <c r="I5" s="946"/>
      <c r="J5" s="946"/>
      <c r="K5" s="946"/>
      <c r="L5" s="946"/>
      <c r="M5" s="947"/>
    </row>
    <row r="6" spans="1:13" x14ac:dyDescent="0.25">
      <c r="B6" s="19" t="s">
        <v>398</v>
      </c>
      <c r="D6" s="309"/>
      <c r="E6" s="945" t="str">
        <f>IF('Form A'!D6=0,"",'Form A'!D6)</f>
        <v/>
      </c>
      <c r="F6" s="946"/>
      <c r="G6" s="946"/>
      <c r="H6" s="946"/>
      <c r="I6" s="946"/>
      <c r="J6" s="946"/>
      <c r="K6" s="946"/>
      <c r="L6" s="946"/>
      <c r="M6" s="947"/>
    </row>
    <row r="7" spans="1:13" x14ac:dyDescent="0.25">
      <c r="B7" s="19" t="s">
        <v>273</v>
      </c>
      <c r="D7" s="309"/>
      <c r="E7" s="945" t="str">
        <f>IF('Form A'!D7=0,"",'Form A'!D7)</f>
        <v/>
      </c>
      <c r="F7" s="946"/>
      <c r="G7" s="946"/>
      <c r="H7" s="946"/>
      <c r="I7" s="946"/>
      <c r="J7" s="946"/>
      <c r="K7" s="946"/>
      <c r="L7" s="946"/>
      <c r="M7" s="947"/>
    </row>
    <row r="8" spans="1:13" x14ac:dyDescent="0.25">
      <c r="B8" s="102" t="s">
        <v>240</v>
      </c>
      <c r="D8" s="309"/>
      <c r="E8" s="948">
        <f>'Form A'!D8</f>
        <v>0</v>
      </c>
      <c r="F8" s="949"/>
      <c r="G8" s="949"/>
      <c r="H8" s="949"/>
      <c r="I8" s="949"/>
      <c r="J8" s="949"/>
      <c r="K8" s="949"/>
      <c r="L8" s="949"/>
      <c r="M8" s="950"/>
    </row>
    <row r="9" spans="1:13" x14ac:dyDescent="0.25">
      <c r="B9" s="19" t="s">
        <v>629</v>
      </c>
      <c r="E9" s="945" t="s">
        <v>469</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376</v>
      </c>
    </row>
    <row r="13" spans="1:13" x14ac:dyDescent="0.3">
      <c r="A13" s="30" t="s">
        <v>161</v>
      </c>
      <c r="B13" s="48" t="s">
        <v>34</v>
      </c>
      <c r="C13" s="48"/>
      <c r="I13" s="282" t="s">
        <v>385</v>
      </c>
    </row>
    <row r="14" spans="1:13" s="29" customFormat="1" ht="16.7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200"/>
      <c r="H15" s="201" t="s">
        <v>36</v>
      </c>
      <c r="I15" s="194">
        <f>G15*H15</f>
        <v>0</v>
      </c>
    </row>
    <row r="16" spans="1:13" ht="28" customHeight="1" x14ac:dyDescent="0.25">
      <c r="B16" s="888" t="s">
        <v>146</v>
      </c>
      <c r="C16" s="889"/>
      <c r="D16" s="889"/>
      <c r="E16" s="889"/>
      <c r="F16" s="982"/>
      <c r="G16" s="200"/>
      <c r="H16" s="182">
        <v>0.3</v>
      </c>
      <c r="I16" s="194">
        <f>G16*H16</f>
        <v>0</v>
      </c>
    </row>
    <row r="17" spans="1:9" ht="45.25" customHeight="1" x14ac:dyDescent="0.25">
      <c r="B17" s="888" t="s">
        <v>147</v>
      </c>
      <c r="C17" s="889"/>
      <c r="D17" s="889"/>
      <c r="E17" s="889"/>
      <c r="F17" s="982"/>
      <c r="G17" s="200"/>
      <c r="H17" s="182">
        <v>0.16</v>
      </c>
      <c r="I17" s="194">
        <f>G17*H17</f>
        <v>0</v>
      </c>
    </row>
    <row r="18" spans="1:9" ht="20.25" customHeight="1" x14ac:dyDescent="0.25">
      <c r="B18" s="888" t="s">
        <v>148</v>
      </c>
      <c r="C18" s="889"/>
      <c r="D18" s="889"/>
      <c r="E18" s="889"/>
      <c r="F18" s="982"/>
      <c r="G18" s="200"/>
      <c r="H18" s="182">
        <v>0.25</v>
      </c>
      <c r="I18" s="194">
        <f>G18*H18</f>
        <v>0</v>
      </c>
    </row>
    <row r="19" spans="1:9" ht="20.25" customHeight="1" x14ac:dyDescent="0.25">
      <c r="B19" s="891" t="s">
        <v>346</v>
      </c>
      <c r="C19" s="972"/>
      <c r="D19" s="972"/>
      <c r="E19" s="972"/>
      <c r="F19" s="973"/>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200"/>
      <c r="H23" s="182">
        <v>0.08</v>
      </c>
      <c r="I23" s="194">
        <f>G23*H23</f>
        <v>0</v>
      </c>
    </row>
    <row r="24" spans="1:9" ht="20.25" customHeight="1" x14ac:dyDescent="0.25">
      <c r="B24" s="888" t="s">
        <v>206</v>
      </c>
      <c r="C24" s="889"/>
      <c r="D24" s="889"/>
      <c r="E24" s="889"/>
      <c r="F24" s="982"/>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x14ac:dyDescent="0.25">
      <c r="B28" s="974" t="s">
        <v>41</v>
      </c>
      <c r="C28" s="975"/>
      <c r="D28" s="975"/>
      <c r="E28" s="975"/>
      <c r="F28" s="976"/>
      <c r="G28" s="179" t="s">
        <v>440</v>
      </c>
      <c r="H28" s="179" t="s">
        <v>441</v>
      </c>
      <c r="I28" s="44" t="s">
        <v>42</v>
      </c>
    </row>
    <row r="29" spans="1:9" ht="9.75" customHeight="1" x14ac:dyDescent="0.25">
      <c r="B29" s="205"/>
      <c r="C29" s="206"/>
      <c r="D29" s="206"/>
      <c r="E29" s="206"/>
      <c r="F29" s="207"/>
      <c r="G29" s="208"/>
      <c r="H29" s="208"/>
      <c r="I29" s="209"/>
    </row>
    <row r="30" spans="1:9" x14ac:dyDescent="0.25">
      <c r="B30" s="24" t="s">
        <v>442</v>
      </c>
      <c r="C30" s="25"/>
      <c r="D30" s="281"/>
      <c r="E30" s="281"/>
      <c r="F30" s="98"/>
      <c r="G30" s="200"/>
      <c r="H30" s="629"/>
      <c r="I30" s="211">
        <f>G30-H30</f>
        <v>0</v>
      </c>
    </row>
    <row r="31" spans="1:9" x14ac:dyDescent="0.25">
      <c r="B31" s="24" t="s">
        <v>443</v>
      </c>
      <c r="C31" s="25"/>
      <c r="D31" s="281"/>
      <c r="E31" s="281"/>
      <c r="F31" s="98"/>
      <c r="G31" s="200"/>
      <c r="H31" s="630"/>
      <c r="I31" s="211">
        <f t="shared" ref="I31:I32" si="0">G31-H31</f>
        <v>0</v>
      </c>
    </row>
    <row r="32" spans="1:9" x14ac:dyDescent="0.25">
      <c r="B32" s="24" t="s">
        <v>44</v>
      </c>
      <c r="C32" s="25"/>
      <c r="D32" s="281"/>
      <c r="E32" s="281"/>
      <c r="F32" s="98"/>
      <c r="G32" s="200"/>
      <c r="H32" s="630"/>
      <c r="I32" s="211">
        <f t="shared" si="0"/>
        <v>0</v>
      </c>
    </row>
    <row r="33" spans="1:10" x14ac:dyDescent="0.25">
      <c r="D33" s="102"/>
      <c r="E33" s="102"/>
      <c r="G33" s="633"/>
      <c r="H33" s="634" t="s">
        <v>444</v>
      </c>
      <c r="I33" s="635"/>
    </row>
    <row r="34" spans="1:10" x14ac:dyDescent="0.25">
      <c r="B34" s="19" t="s">
        <v>197</v>
      </c>
      <c r="D34" s="102"/>
      <c r="E34" s="102"/>
      <c r="G34" s="633"/>
      <c r="H34" s="631"/>
      <c r="I34" s="632"/>
    </row>
    <row r="35" spans="1:10" x14ac:dyDescent="0.25">
      <c r="B35" s="19" t="s">
        <v>198</v>
      </c>
      <c r="C35" s="19" t="s">
        <v>445</v>
      </c>
      <c r="D35" s="102"/>
      <c r="E35" s="102"/>
      <c r="G35" s="633"/>
      <c r="H35" s="631"/>
      <c r="I35" s="632"/>
    </row>
    <row r="36" spans="1:10" x14ac:dyDescent="0.25">
      <c r="C36" s="19" t="s">
        <v>446</v>
      </c>
      <c r="D36" s="102"/>
      <c r="E36" s="102"/>
      <c r="G36" s="633"/>
      <c r="H36" s="631"/>
      <c r="I36" s="632"/>
    </row>
    <row r="37" spans="1:10" x14ac:dyDescent="0.25">
      <c r="B37" s="19" t="s">
        <v>199</v>
      </c>
      <c r="C37" s="19" t="s">
        <v>261</v>
      </c>
      <c r="D37" s="102"/>
      <c r="E37" s="102"/>
      <c r="G37" s="633"/>
      <c r="H37" s="631"/>
      <c r="I37" s="632"/>
    </row>
    <row r="38" spans="1:10" x14ac:dyDescent="0.25">
      <c r="B38" s="19" t="s">
        <v>200</v>
      </c>
      <c r="C38" s="19" t="s">
        <v>448</v>
      </c>
      <c r="D38" s="102"/>
      <c r="E38" s="102"/>
      <c r="G38" s="633"/>
      <c r="H38" s="631"/>
      <c r="I38" s="632"/>
    </row>
    <row r="39" spans="1:10" x14ac:dyDescent="0.25">
      <c r="C39" s="19" t="s">
        <v>449</v>
      </c>
      <c r="D39" s="102"/>
      <c r="E39" s="102"/>
      <c r="G39" s="633"/>
      <c r="H39" s="631"/>
      <c r="I39" s="632"/>
    </row>
    <row r="40" spans="1:10" x14ac:dyDescent="0.25">
      <c r="B40" s="19" t="s">
        <v>201</v>
      </c>
      <c r="C40" s="19" t="s">
        <v>450</v>
      </c>
      <c r="D40" s="102"/>
      <c r="E40" s="102"/>
      <c r="G40" s="633"/>
      <c r="H40" s="631"/>
      <c r="I40" s="632"/>
    </row>
    <row r="41" spans="1:10" x14ac:dyDescent="0.25">
      <c r="C41" s="19" t="s">
        <v>560</v>
      </c>
      <c r="D41" s="102"/>
      <c r="E41" s="102"/>
      <c r="G41" s="633"/>
      <c r="H41" s="631"/>
      <c r="I41" s="632"/>
    </row>
    <row r="42" spans="1:10" ht="5.25" customHeight="1" x14ac:dyDescent="0.25">
      <c r="D42" s="102"/>
      <c r="E42" s="102"/>
      <c r="G42" s="633"/>
      <c r="H42" s="631"/>
      <c r="I42" s="632"/>
    </row>
    <row r="43" spans="1:10" ht="6" customHeight="1" x14ac:dyDescent="0.25">
      <c r="I43" s="636"/>
    </row>
    <row r="44" spans="1:10" ht="9" customHeight="1" x14ac:dyDescent="0.3">
      <c r="H44" s="926"/>
      <c r="I44" s="926"/>
    </row>
    <row r="45" spans="1:10" ht="5.25" customHeight="1" x14ac:dyDescent="0.25">
      <c r="C45" s="916"/>
      <c r="D45" s="916"/>
      <c r="E45" s="916"/>
      <c r="F45" s="916"/>
      <c r="G45" s="916"/>
      <c r="H45" s="916"/>
      <c r="I45" s="916"/>
    </row>
    <row r="46" spans="1:10" ht="6" customHeight="1" x14ac:dyDescent="0.25"/>
    <row r="47" spans="1:10" x14ac:dyDescent="0.25">
      <c r="A47" s="30" t="s">
        <v>164</v>
      </c>
      <c r="B47" s="30" t="s">
        <v>61</v>
      </c>
      <c r="C47" s="30"/>
    </row>
    <row r="48" spans="1:10" x14ac:dyDescent="0.3">
      <c r="H48" s="964"/>
      <c r="I48" s="964"/>
      <c r="J48" s="310"/>
    </row>
    <row r="49" spans="2:11" ht="49" customHeight="1" x14ac:dyDescent="0.25">
      <c r="B49" s="213" t="s">
        <v>228</v>
      </c>
      <c r="C49" s="965" t="s">
        <v>62</v>
      </c>
      <c r="D49" s="966"/>
      <c r="E49" s="54" t="s">
        <v>63</v>
      </c>
      <c r="F49" s="54" t="s">
        <v>64</v>
      </c>
      <c r="G49" s="50" t="s">
        <v>65</v>
      </c>
      <c r="H49" s="50" t="s">
        <v>66</v>
      </c>
    </row>
    <row r="50" spans="2:11" ht="17.25" customHeight="1" x14ac:dyDescent="0.25">
      <c r="B50" s="34"/>
      <c r="C50" s="967" t="s">
        <v>211</v>
      </c>
      <c r="D50" s="968"/>
      <c r="E50" s="72" t="s">
        <v>215</v>
      </c>
      <c r="F50" s="45" t="s">
        <v>216</v>
      </c>
      <c r="G50" s="45" t="s">
        <v>217</v>
      </c>
      <c r="H50" s="45" t="s">
        <v>218</v>
      </c>
    </row>
    <row r="51" spans="2:11" ht="16.75" customHeight="1" x14ac:dyDescent="0.25">
      <c r="B51" s="214"/>
      <c r="C51" s="980"/>
      <c r="D51" s="981"/>
      <c r="E51" s="216"/>
      <c r="F51" s="216"/>
      <c r="G51" s="216"/>
      <c r="H51" s="216"/>
      <c r="J51" s="311"/>
      <c r="K51" s="311"/>
    </row>
    <row r="52" spans="2:11" ht="30" customHeight="1" x14ac:dyDescent="0.3">
      <c r="B52" s="445"/>
      <c r="C52" s="970"/>
      <c r="D52" s="971"/>
      <c r="E52" s="442"/>
      <c r="F52" s="442"/>
      <c r="G52" s="442"/>
      <c r="H52" s="442"/>
      <c r="J52" s="311"/>
      <c r="K52" s="311"/>
    </row>
    <row r="53" spans="2:11" ht="30" customHeight="1" x14ac:dyDescent="0.3">
      <c r="B53" s="445"/>
      <c r="C53" s="970"/>
      <c r="D53" s="971"/>
      <c r="E53" s="442"/>
      <c r="F53" s="442"/>
      <c r="G53" s="442"/>
      <c r="H53" s="442"/>
      <c r="J53" s="311"/>
      <c r="K53" s="311"/>
    </row>
    <row r="54" spans="2:11" ht="30" customHeight="1" x14ac:dyDescent="0.3">
      <c r="B54" s="445"/>
      <c r="C54" s="970"/>
      <c r="D54" s="971"/>
      <c r="E54" s="442"/>
      <c r="F54" s="442"/>
      <c r="G54" s="442"/>
      <c r="H54" s="442"/>
      <c r="J54" s="311"/>
      <c r="K54" s="311"/>
    </row>
    <row r="55" spans="2:11" ht="30" customHeight="1" x14ac:dyDescent="0.3">
      <c r="B55" s="445"/>
      <c r="C55" s="970"/>
      <c r="D55" s="971"/>
      <c r="E55" s="442"/>
      <c r="F55" s="442"/>
      <c r="G55" s="442"/>
      <c r="H55" s="442"/>
      <c r="J55" s="311"/>
      <c r="K55" s="311"/>
    </row>
    <row r="56" spans="2:11" ht="30" customHeight="1" x14ac:dyDescent="0.3">
      <c r="B56" s="445"/>
      <c r="C56" s="970"/>
      <c r="D56" s="971"/>
      <c r="E56" s="442"/>
      <c r="F56" s="442"/>
      <c r="G56" s="442"/>
      <c r="H56" s="442"/>
      <c r="J56" s="311"/>
      <c r="K56" s="311"/>
    </row>
    <row r="57" spans="2:11" ht="30" customHeight="1" x14ac:dyDescent="0.3">
      <c r="B57" s="445"/>
      <c r="C57" s="970"/>
      <c r="D57" s="971"/>
      <c r="E57" s="442"/>
      <c r="F57" s="442"/>
      <c r="G57" s="442"/>
      <c r="H57" s="442"/>
      <c r="J57" s="311"/>
      <c r="K57" s="311"/>
    </row>
    <row r="58" spans="2:11" ht="30" customHeight="1" x14ac:dyDescent="0.3">
      <c r="B58" s="445"/>
      <c r="C58" s="970"/>
      <c r="D58" s="971"/>
      <c r="E58" s="442"/>
      <c r="F58" s="442"/>
      <c r="G58" s="442"/>
      <c r="H58" s="442"/>
      <c r="J58" s="311"/>
      <c r="K58" s="311"/>
    </row>
    <row r="59" spans="2:11" ht="30" customHeight="1" x14ac:dyDescent="0.3">
      <c r="B59" s="445"/>
      <c r="C59" s="970"/>
      <c r="D59" s="971"/>
      <c r="E59" s="442"/>
      <c r="F59" s="442"/>
      <c r="G59" s="442"/>
      <c r="H59" s="442"/>
      <c r="J59" s="311"/>
      <c r="K59" s="311"/>
    </row>
    <row r="60" spans="2:11" ht="30" customHeight="1" x14ac:dyDescent="0.3">
      <c r="B60" s="445"/>
      <c r="C60" s="970"/>
      <c r="D60" s="971"/>
      <c r="E60" s="442"/>
      <c r="F60" s="442"/>
      <c r="G60" s="442"/>
      <c r="H60" s="442"/>
      <c r="J60" s="311"/>
      <c r="K60" s="311"/>
    </row>
    <row r="61" spans="2:11" ht="30" customHeight="1" x14ac:dyDescent="0.3">
      <c r="B61" s="445"/>
      <c r="C61" s="970"/>
      <c r="D61" s="971"/>
      <c r="E61" s="442"/>
      <c r="F61" s="442"/>
      <c r="G61" s="442"/>
      <c r="H61" s="442"/>
      <c r="J61" s="311"/>
      <c r="K61" s="311"/>
    </row>
    <row r="62" spans="2:11" ht="30" customHeight="1" x14ac:dyDescent="0.3">
      <c r="B62" s="445"/>
      <c r="C62" s="970"/>
      <c r="D62" s="971"/>
      <c r="E62" s="442"/>
      <c r="F62" s="442"/>
      <c r="G62" s="442"/>
      <c r="H62" s="442"/>
      <c r="J62" s="311"/>
      <c r="K62" s="311"/>
    </row>
    <row r="63" spans="2:11" ht="30" customHeight="1" x14ac:dyDescent="0.3">
      <c r="B63" s="445"/>
      <c r="C63" s="970"/>
      <c r="D63" s="971"/>
      <c r="E63" s="442"/>
      <c r="F63" s="442"/>
      <c r="G63" s="442"/>
      <c r="H63" s="442"/>
      <c r="J63" s="311"/>
      <c r="K63" s="311"/>
    </row>
    <row r="64" spans="2:11" ht="30" customHeight="1" x14ac:dyDescent="0.3">
      <c r="B64" s="445"/>
      <c r="C64" s="970"/>
      <c r="D64" s="971"/>
      <c r="E64" s="442"/>
      <c r="F64" s="442"/>
      <c r="G64" s="442"/>
      <c r="H64" s="442"/>
    </row>
    <row r="65" spans="2:9" ht="30" customHeight="1" x14ac:dyDescent="0.3">
      <c r="B65" s="445"/>
      <c r="C65" s="970"/>
      <c r="D65" s="971"/>
      <c r="E65" s="442"/>
      <c r="F65" s="442"/>
      <c r="G65" s="442"/>
      <c r="H65" s="442"/>
    </row>
    <row r="66" spans="2:9" ht="30" customHeight="1" x14ac:dyDescent="0.3">
      <c r="B66" s="445"/>
      <c r="C66" s="970"/>
      <c r="D66" s="971"/>
      <c r="E66" s="442"/>
      <c r="F66" s="442"/>
      <c r="G66" s="442"/>
      <c r="H66" s="442"/>
    </row>
    <row r="67" spans="2:9" ht="30" customHeight="1" x14ac:dyDescent="0.3">
      <c r="B67" s="445"/>
      <c r="C67" s="970"/>
      <c r="D67" s="971"/>
      <c r="E67" s="442"/>
      <c r="F67" s="442"/>
      <c r="G67" s="442"/>
      <c r="H67" s="442"/>
    </row>
    <row r="68" spans="2:9" ht="30" customHeight="1" x14ac:dyDescent="0.3">
      <c r="B68" s="445"/>
      <c r="C68" s="970"/>
      <c r="D68" s="971"/>
      <c r="E68" s="442"/>
      <c r="F68" s="442"/>
      <c r="G68" s="442"/>
      <c r="H68" s="442"/>
    </row>
    <row r="69" spans="2:9" ht="30" customHeight="1" x14ac:dyDescent="0.3">
      <c r="B69" s="445"/>
      <c r="C69" s="970"/>
      <c r="D69" s="971"/>
      <c r="E69" s="442"/>
      <c r="F69" s="442"/>
      <c r="G69" s="442"/>
      <c r="H69" s="442"/>
    </row>
    <row r="70" spans="2:9" ht="30" customHeight="1" x14ac:dyDescent="0.3">
      <c r="B70" s="445"/>
      <c r="C70" s="970"/>
      <c r="D70" s="971"/>
      <c r="E70" s="442"/>
      <c r="F70" s="442"/>
      <c r="G70" s="442"/>
      <c r="H70" s="442"/>
    </row>
    <row r="71" spans="2:9" ht="30" customHeight="1" x14ac:dyDescent="0.3">
      <c r="B71" s="445"/>
      <c r="C71" s="970"/>
      <c r="D71" s="971"/>
      <c r="E71" s="442"/>
      <c r="F71" s="442"/>
      <c r="G71" s="442"/>
      <c r="H71" s="442"/>
    </row>
    <row r="72" spans="2:9" x14ac:dyDescent="0.25">
      <c r="B72" s="214"/>
      <c r="C72" s="980"/>
      <c r="D72" s="981"/>
      <c r="E72" s="216"/>
      <c r="F72" s="216"/>
      <c r="G72" s="216"/>
      <c r="H72" s="216"/>
    </row>
    <row r="73" spans="2:9" x14ac:dyDescent="0.25">
      <c r="B73" s="34"/>
      <c r="C73" s="887" t="s">
        <v>67</v>
      </c>
      <c r="D73" s="880"/>
      <c r="E73" s="213"/>
      <c r="F73" s="430"/>
      <c r="G73" s="217">
        <f>SUM(G51:G72)</f>
        <v>0</v>
      </c>
      <c r="H73" s="217">
        <f>SUM(H51:H72)</f>
        <v>0</v>
      </c>
    </row>
    <row r="74" spans="2:9" ht="15" customHeight="1" x14ac:dyDescent="0.25">
      <c r="F74" s="984" t="s">
        <v>68</v>
      </c>
      <c r="G74" s="985"/>
      <c r="H74" s="990">
        <f>MAX(ABS(G73),ABS(H73))</f>
        <v>0</v>
      </c>
    </row>
    <row r="75" spans="2:9" x14ac:dyDescent="0.25">
      <c r="F75" s="940"/>
      <c r="G75" s="986"/>
      <c r="H75" s="991"/>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16" t="s">
        <v>386</v>
      </c>
      <c r="D79" s="916"/>
      <c r="E79" s="916"/>
      <c r="F79" s="916"/>
      <c r="G79" s="916"/>
      <c r="H79" s="916"/>
      <c r="I79" s="916"/>
    </row>
    <row r="80" spans="2:9" ht="15" customHeight="1" x14ac:dyDescent="0.25">
      <c r="B80" s="19" t="s">
        <v>199</v>
      </c>
      <c r="C80" s="915" t="s">
        <v>387</v>
      </c>
      <c r="D80" s="915"/>
      <c r="E80" s="915"/>
      <c r="F80" s="915"/>
      <c r="G80" s="915"/>
      <c r="H80" s="915"/>
      <c r="I80" s="915"/>
    </row>
    <row r="81" spans="1:9" x14ac:dyDescent="0.25">
      <c r="B81" s="30"/>
      <c r="C81" s="915"/>
      <c r="D81" s="915"/>
      <c r="E81" s="915"/>
      <c r="F81" s="915"/>
      <c r="G81" s="915"/>
      <c r="H81" s="915"/>
      <c r="I81" s="915"/>
    </row>
    <row r="82" spans="1:9" x14ac:dyDescent="0.25">
      <c r="B82" s="30"/>
      <c r="C82" s="915"/>
      <c r="D82" s="915"/>
      <c r="E82" s="915"/>
      <c r="F82" s="915"/>
      <c r="G82" s="915"/>
      <c r="H82" s="915"/>
      <c r="I82" s="915"/>
    </row>
    <row r="85" spans="1:9" x14ac:dyDescent="0.25">
      <c r="A85" s="30" t="s">
        <v>175</v>
      </c>
      <c r="B85" s="30" t="s">
        <v>70</v>
      </c>
      <c r="C85" s="30"/>
    </row>
    <row r="86" spans="1:9" ht="15" customHeight="1" x14ac:dyDescent="0.25">
      <c r="B86" s="822" t="s">
        <v>350</v>
      </c>
      <c r="C86" s="822"/>
      <c r="D86" s="822"/>
      <c r="E86" s="822"/>
      <c r="F86" s="822"/>
      <c r="G86" s="822"/>
      <c r="H86" s="822"/>
      <c r="I86" s="822"/>
    </row>
    <row r="87" spans="1:9" x14ac:dyDescent="0.25">
      <c r="B87" s="822"/>
      <c r="C87" s="822"/>
      <c r="D87" s="822"/>
      <c r="E87" s="822"/>
      <c r="F87" s="822"/>
      <c r="G87" s="822"/>
      <c r="H87" s="822"/>
      <c r="I87" s="822"/>
    </row>
    <row r="88" spans="1:9" x14ac:dyDescent="0.25">
      <c r="B88" s="822"/>
      <c r="C88" s="822"/>
      <c r="D88" s="822"/>
      <c r="E88" s="822"/>
      <c r="F88" s="822"/>
      <c r="G88" s="822"/>
      <c r="H88" s="822"/>
      <c r="I88" s="822"/>
    </row>
    <row r="89" spans="1:9" ht="9.75" customHeight="1" x14ac:dyDescent="0.25">
      <c r="B89" s="822"/>
      <c r="C89" s="822"/>
      <c r="D89" s="822"/>
      <c r="E89" s="822"/>
      <c r="F89" s="822"/>
      <c r="G89" s="822"/>
      <c r="H89" s="822"/>
      <c r="I89" s="822"/>
    </row>
    <row r="90" spans="1:9" x14ac:dyDescent="0.25">
      <c r="B90" s="276"/>
      <c r="C90" s="276"/>
      <c r="D90" s="276"/>
      <c r="E90" s="276"/>
      <c r="F90" s="276"/>
      <c r="G90" s="276"/>
      <c r="H90" s="276"/>
      <c r="I90" s="276"/>
    </row>
    <row r="91" spans="1:9" ht="49.5" customHeight="1" x14ac:dyDescent="0.25">
      <c r="B91" s="213" t="s">
        <v>228</v>
      </c>
      <c r="C91" s="927" t="s">
        <v>73</v>
      </c>
      <c r="D91" s="896"/>
      <c r="E91" s="44" t="s">
        <v>74</v>
      </c>
      <c r="F91" s="955" t="s">
        <v>71</v>
      </c>
      <c r="G91" s="955"/>
      <c r="H91" s="955"/>
      <c r="I91" s="50" t="s">
        <v>72</v>
      </c>
    </row>
    <row r="92" spans="1:9" ht="38.25" customHeight="1" x14ac:dyDescent="0.25">
      <c r="B92" s="215"/>
      <c r="C92" s="923"/>
      <c r="D92" s="961"/>
      <c r="E92" s="218"/>
      <c r="F92" s="956"/>
      <c r="G92" s="962"/>
      <c r="H92" s="963"/>
      <c r="I92" s="224"/>
    </row>
    <row r="93" spans="1:9" ht="59.15" customHeight="1" x14ac:dyDescent="0.25">
      <c r="B93" s="215"/>
      <c r="C93" s="923"/>
      <c r="D93" s="925"/>
      <c r="E93" s="218"/>
      <c r="F93" s="956"/>
      <c r="G93" s="957"/>
      <c r="H93" s="958"/>
      <c r="I93" s="424"/>
    </row>
    <row r="94" spans="1:9" ht="59.15" customHeight="1" x14ac:dyDescent="0.25">
      <c r="B94" s="215"/>
      <c r="C94" s="923"/>
      <c r="D94" s="925"/>
      <c r="E94" s="218"/>
      <c r="F94" s="956"/>
      <c r="G94" s="957"/>
      <c r="H94" s="958"/>
      <c r="I94" s="424"/>
    </row>
    <row r="95" spans="1:9" ht="59.15" customHeight="1" x14ac:dyDescent="0.25">
      <c r="B95" s="215"/>
      <c r="C95" s="923"/>
      <c r="D95" s="925"/>
      <c r="E95" s="218"/>
      <c r="F95" s="956"/>
      <c r="G95" s="957"/>
      <c r="H95" s="958"/>
      <c r="I95" s="424"/>
    </row>
    <row r="96" spans="1:9" ht="59.15" customHeight="1" x14ac:dyDescent="0.25">
      <c r="B96" s="215"/>
      <c r="C96" s="923"/>
      <c r="D96" s="925"/>
      <c r="E96" s="218"/>
      <c r="F96" s="956"/>
      <c r="G96" s="957"/>
      <c r="H96" s="958"/>
      <c r="I96" s="424"/>
    </row>
    <row r="97" spans="2:9" ht="59.15" customHeight="1" x14ac:dyDescent="0.25">
      <c r="B97" s="215"/>
      <c r="C97" s="923"/>
      <c r="D97" s="925"/>
      <c r="E97" s="218"/>
      <c r="F97" s="956"/>
      <c r="G97" s="957"/>
      <c r="H97" s="958"/>
      <c r="I97" s="424"/>
    </row>
    <row r="98" spans="2:9" ht="59.15" customHeight="1" x14ac:dyDescent="0.25">
      <c r="B98" s="215"/>
      <c r="C98" s="923"/>
      <c r="D98" s="925"/>
      <c r="E98" s="218"/>
      <c r="F98" s="956"/>
      <c r="G98" s="957"/>
      <c r="H98" s="958"/>
      <c r="I98" s="424"/>
    </row>
    <row r="99" spans="2:9" ht="59.15" customHeight="1" x14ac:dyDescent="0.25">
      <c r="B99" s="215"/>
      <c r="C99" s="923"/>
      <c r="D99" s="925"/>
      <c r="E99" s="218"/>
      <c r="F99" s="956"/>
      <c r="G99" s="957"/>
      <c r="H99" s="958"/>
      <c r="I99" s="424"/>
    </row>
    <row r="100" spans="2:9" ht="59.15" customHeight="1" x14ac:dyDescent="0.25">
      <c r="B100" s="215"/>
      <c r="C100" s="923"/>
      <c r="D100" s="925"/>
      <c r="E100" s="218"/>
      <c r="F100" s="956"/>
      <c r="G100" s="957"/>
      <c r="H100" s="958"/>
      <c r="I100" s="424"/>
    </row>
    <row r="101" spans="2:9" ht="59.15" customHeight="1" x14ac:dyDescent="0.25">
      <c r="B101" s="215"/>
      <c r="C101" s="923"/>
      <c r="D101" s="925"/>
      <c r="E101" s="218"/>
      <c r="F101" s="956"/>
      <c r="G101" s="957"/>
      <c r="H101" s="958"/>
      <c r="I101" s="424"/>
    </row>
    <row r="102" spans="2:9" ht="59.15" customHeight="1" x14ac:dyDescent="0.25">
      <c r="B102" s="215"/>
      <c r="C102" s="923"/>
      <c r="D102" s="925"/>
      <c r="E102" s="218"/>
      <c r="F102" s="956"/>
      <c r="G102" s="957"/>
      <c r="H102" s="958"/>
      <c r="I102" s="424"/>
    </row>
    <row r="103" spans="2:9" ht="59.15" customHeight="1" x14ac:dyDescent="0.25">
      <c r="B103" s="215"/>
      <c r="C103" s="923"/>
      <c r="D103" s="925"/>
      <c r="E103" s="218"/>
      <c r="F103" s="956"/>
      <c r="G103" s="957"/>
      <c r="H103" s="958"/>
      <c r="I103" s="424"/>
    </row>
    <row r="104" spans="2:9" ht="59.15" customHeight="1" x14ac:dyDescent="0.25">
      <c r="B104" s="215"/>
      <c r="C104" s="923"/>
      <c r="D104" s="925"/>
      <c r="E104" s="218"/>
      <c r="F104" s="956"/>
      <c r="G104" s="957"/>
      <c r="H104" s="958"/>
      <c r="I104" s="424"/>
    </row>
    <row r="105" spans="2:9" ht="59.15" customHeight="1" x14ac:dyDescent="0.25">
      <c r="B105" s="215"/>
      <c r="C105" s="923"/>
      <c r="D105" s="925"/>
      <c r="E105" s="218"/>
      <c r="F105" s="956"/>
      <c r="G105" s="957"/>
      <c r="H105" s="958"/>
      <c r="I105" s="424"/>
    </row>
    <row r="106" spans="2:9" ht="59.15" customHeight="1" x14ac:dyDescent="0.25">
      <c r="B106" s="215"/>
      <c r="C106" s="923"/>
      <c r="D106" s="925"/>
      <c r="E106" s="218"/>
      <c r="F106" s="956"/>
      <c r="G106" s="957"/>
      <c r="H106" s="958"/>
      <c r="I106" s="424"/>
    </row>
    <row r="107" spans="2:9" ht="59.15" customHeight="1" x14ac:dyDescent="0.25">
      <c r="B107" s="215"/>
      <c r="C107" s="923"/>
      <c r="D107" s="925"/>
      <c r="E107" s="218"/>
      <c r="F107" s="956"/>
      <c r="G107" s="957"/>
      <c r="H107" s="958"/>
      <c r="I107" s="424"/>
    </row>
    <row r="108" spans="2:9" ht="59.15" customHeight="1" x14ac:dyDescent="0.25">
      <c r="B108" s="215"/>
      <c r="C108" s="923"/>
      <c r="D108" s="925"/>
      <c r="E108" s="218"/>
      <c r="F108" s="956"/>
      <c r="G108" s="957"/>
      <c r="H108" s="958"/>
      <c r="I108" s="424"/>
    </row>
    <row r="109" spans="2:9" ht="59.15" customHeight="1" x14ac:dyDescent="0.25">
      <c r="B109" s="215"/>
      <c r="C109" s="923"/>
      <c r="D109" s="925"/>
      <c r="E109" s="218"/>
      <c r="F109" s="956"/>
      <c r="G109" s="957"/>
      <c r="H109" s="958"/>
      <c r="I109" s="424"/>
    </row>
    <row r="110" spans="2:9" ht="59.15" customHeight="1" x14ac:dyDescent="0.25">
      <c r="B110" s="215"/>
      <c r="C110" s="923"/>
      <c r="D110" s="925"/>
      <c r="E110" s="218"/>
      <c r="F110" s="956"/>
      <c r="G110" s="957"/>
      <c r="H110" s="958"/>
      <c r="I110" s="424"/>
    </row>
    <row r="111" spans="2:9" ht="59.15" customHeight="1" x14ac:dyDescent="0.25">
      <c r="B111" s="215"/>
      <c r="C111" s="923"/>
      <c r="D111" s="925"/>
      <c r="E111" s="218"/>
      <c r="F111" s="956"/>
      <c r="G111" s="957"/>
      <c r="H111" s="958"/>
      <c r="I111" s="424"/>
    </row>
    <row r="112" spans="2:9" ht="59.15" customHeight="1" x14ac:dyDescent="0.25">
      <c r="B112" s="215"/>
      <c r="C112" s="923"/>
      <c r="D112" s="925"/>
      <c r="E112" s="218"/>
      <c r="F112" s="956"/>
      <c r="G112" s="957"/>
      <c r="H112" s="958"/>
      <c r="I112" s="424"/>
    </row>
    <row r="113" spans="1:12" ht="38.25" customHeight="1" x14ac:dyDescent="0.25">
      <c r="B113" s="215"/>
      <c r="C113" s="923"/>
      <c r="D113" s="961"/>
      <c r="E113" s="218"/>
      <c r="F113" s="956"/>
      <c r="G113" s="962"/>
      <c r="H113" s="963"/>
      <c r="I113" s="424"/>
    </row>
    <row r="114" spans="1:12" ht="15.75" customHeight="1" thickBot="1" x14ac:dyDescent="0.3">
      <c r="E114" s="414">
        <f>SUM(E92:E113)</f>
        <v>0</v>
      </c>
      <c r="G114" s="301"/>
      <c r="H114" s="301"/>
      <c r="I114" s="425">
        <f>SUM(I92:I113)</f>
        <v>0</v>
      </c>
    </row>
    <row r="115" spans="1:12" ht="13.5" thickTop="1" x14ac:dyDescent="0.3">
      <c r="H115" s="926"/>
      <c r="I115" s="926"/>
    </row>
    <row r="116" spans="1:12" ht="39.75" customHeight="1" x14ac:dyDescent="0.25">
      <c r="B116" s="19" t="s">
        <v>60</v>
      </c>
      <c r="C116" s="832" t="s">
        <v>559</v>
      </c>
      <c r="D116" s="832"/>
      <c r="E116" s="832"/>
      <c r="F116" s="832"/>
      <c r="G116" s="832"/>
      <c r="H116" s="832"/>
      <c r="I116" s="832"/>
    </row>
    <row r="119" spans="1:12" x14ac:dyDescent="0.25">
      <c r="A119" s="30" t="s">
        <v>176</v>
      </c>
      <c r="B119" s="30" t="s">
        <v>348</v>
      </c>
      <c r="C119" s="30"/>
    </row>
    <row r="120" spans="1:12" x14ac:dyDescent="0.25">
      <c r="B120" s="276"/>
      <c r="C120" s="276"/>
      <c r="D120" s="276"/>
      <c r="E120" s="276"/>
      <c r="F120" s="276"/>
      <c r="G120" s="276"/>
      <c r="H120" s="276"/>
      <c r="I120" s="276"/>
    </row>
    <row r="121" spans="1:12" ht="48" customHeight="1" x14ac:dyDescent="0.25">
      <c r="B121" s="213" t="s">
        <v>228</v>
      </c>
      <c r="C121" s="927" t="s">
        <v>95</v>
      </c>
      <c r="D121" s="896"/>
      <c r="E121" s="955" t="s">
        <v>351</v>
      </c>
      <c r="F121" s="955"/>
      <c r="G121" s="955"/>
      <c r="H121" s="44" t="s">
        <v>96</v>
      </c>
      <c r="I121" s="54" t="s">
        <v>99</v>
      </c>
      <c r="J121" s="54" t="s">
        <v>100</v>
      </c>
      <c r="K121" s="50" t="s">
        <v>101</v>
      </c>
      <c r="L121" s="50" t="s">
        <v>102</v>
      </c>
    </row>
    <row r="122" spans="1:12" ht="59.15" customHeight="1" x14ac:dyDescent="0.25">
      <c r="B122" s="215"/>
      <c r="C122" s="923"/>
      <c r="D122" s="987"/>
      <c r="E122" s="956"/>
      <c r="F122" s="988"/>
      <c r="G122" s="989"/>
      <c r="H122" s="218"/>
      <c r="I122" s="449"/>
      <c r="J122" s="449"/>
      <c r="K122" s="448"/>
      <c r="L122" s="468">
        <f>MAX((I122-J122),0)*K122</f>
        <v>0</v>
      </c>
    </row>
    <row r="123" spans="1:12" ht="59.15" customHeight="1" x14ac:dyDescent="0.25">
      <c r="B123" s="215"/>
      <c r="C123" s="923"/>
      <c r="D123" s="989"/>
      <c r="E123" s="956"/>
      <c r="F123" s="988"/>
      <c r="G123" s="989"/>
      <c r="H123" s="218"/>
      <c r="I123" s="525"/>
      <c r="J123" s="525"/>
      <c r="K123" s="526"/>
      <c r="L123" s="468">
        <f t="shared" ref="L123:L143" si="1">MAX((I123-J123),0)*K123</f>
        <v>0</v>
      </c>
    </row>
    <row r="124" spans="1:12" ht="59.15" customHeight="1" x14ac:dyDescent="0.25">
      <c r="B124" s="215"/>
      <c r="C124" s="923"/>
      <c r="D124" s="989"/>
      <c r="E124" s="956"/>
      <c r="F124" s="988"/>
      <c r="G124" s="989"/>
      <c r="H124" s="218"/>
      <c r="I124" s="525"/>
      <c r="J124" s="525"/>
      <c r="K124" s="526"/>
      <c r="L124" s="468">
        <f t="shared" si="1"/>
        <v>0</v>
      </c>
    </row>
    <row r="125" spans="1:12" ht="59.15" customHeight="1" x14ac:dyDescent="0.25">
      <c r="B125" s="215"/>
      <c r="C125" s="923"/>
      <c r="D125" s="989"/>
      <c r="E125" s="956"/>
      <c r="F125" s="988"/>
      <c r="G125" s="989"/>
      <c r="H125" s="218"/>
      <c r="I125" s="525"/>
      <c r="J125" s="525"/>
      <c r="K125" s="526"/>
      <c r="L125" s="468">
        <f t="shared" si="1"/>
        <v>0</v>
      </c>
    </row>
    <row r="126" spans="1:12" ht="59.15" customHeight="1" x14ac:dyDescent="0.25">
      <c r="B126" s="215"/>
      <c r="C126" s="923"/>
      <c r="D126" s="989"/>
      <c r="E126" s="956"/>
      <c r="F126" s="988"/>
      <c r="G126" s="989"/>
      <c r="H126" s="218"/>
      <c r="I126" s="525"/>
      <c r="J126" s="525"/>
      <c r="K126" s="526"/>
      <c r="L126" s="468">
        <f t="shared" si="1"/>
        <v>0</v>
      </c>
    </row>
    <row r="127" spans="1:12" ht="59.15" customHeight="1" x14ac:dyDescent="0.25">
      <c r="B127" s="215"/>
      <c r="C127" s="923"/>
      <c r="D127" s="989"/>
      <c r="E127" s="956"/>
      <c r="F127" s="988"/>
      <c r="G127" s="989"/>
      <c r="H127" s="218"/>
      <c r="I127" s="525"/>
      <c r="J127" s="525"/>
      <c r="K127" s="526"/>
      <c r="L127" s="468">
        <f t="shared" si="1"/>
        <v>0</v>
      </c>
    </row>
    <row r="128" spans="1:12" ht="59.15" customHeight="1" x14ac:dyDescent="0.25">
      <c r="B128" s="215"/>
      <c r="C128" s="923"/>
      <c r="D128" s="987"/>
      <c r="E128" s="956"/>
      <c r="F128" s="988"/>
      <c r="G128" s="989"/>
      <c r="H128" s="218"/>
      <c r="I128" s="525"/>
      <c r="J128" s="525"/>
      <c r="K128" s="526"/>
      <c r="L128" s="468">
        <f t="shared" si="1"/>
        <v>0</v>
      </c>
    </row>
    <row r="129" spans="2:12" ht="59.15" customHeight="1" x14ac:dyDescent="0.25">
      <c r="B129" s="215"/>
      <c r="C129" s="923"/>
      <c r="D129" s="989"/>
      <c r="E129" s="956"/>
      <c r="F129" s="988"/>
      <c r="G129" s="989"/>
      <c r="H129" s="218"/>
      <c r="I129" s="525"/>
      <c r="J129" s="525"/>
      <c r="K129" s="526"/>
      <c r="L129" s="468">
        <f t="shared" si="1"/>
        <v>0</v>
      </c>
    </row>
    <row r="130" spans="2:12" ht="59.15" customHeight="1" x14ac:dyDescent="0.25">
      <c r="B130" s="215"/>
      <c r="C130" s="923"/>
      <c r="D130" s="989"/>
      <c r="E130" s="956"/>
      <c r="F130" s="988"/>
      <c r="G130" s="989"/>
      <c r="H130" s="218"/>
      <c r="I130" s="525"/>
      <c r="J130" s="525"/>
      <c r="K130" s="526"/>
      <c r="L130" s="468">
        <f t="shared" si="1"/>
        <v>0</v>
      </c>
    </row>
    <row r="131" spans="2:12" ht="59.15" customHeight="1" x14ac:dyDescent="0.25">
      <c r="B131" s="215"/>
      <c r="C131" s="923"/>
      <c r="D131" s="989"/>
      <c r="E131" s="956"/>
      <c r="F131" s="988"/>
      <c r="G131" s="989"/>
      <c r="H131" s="218"/>
      <c r="I131" s="525"/>
      <c r="J131" s="525"/>
      <c r="K131" s="526"/>
      <c r="L131" s="468">
        <f t="shared" si="1"/>
        <v>0</v>
      </c>
    </row>
    <row r="132" spans="2:12" ht="59.15" customHeight="1" x14ac:dyDescent="0.25">
      <c r="B132" s="215"/>
      <c r="C132" s="923"/>
      <c r="D132" s="989"/>
      <c r="E132" s="956"/>
      <c r="F132" s="988"/>
      <c r="G132" s="989"/>
      <c r="H132" s="218"/>
      <c r="I132" s="525"/>
      <c r="J132" s="525"/>
      <c r="K132" s="526"/>
      <c r="L132" s="468">
        <f t="shared" si="1"/>
        <v>0</v>
      </c>
    </row>
    <row r="133" spans="2:12" ht="59.15" customHeight="1" x14ac:dyDescent="0.25">
      <c r="B133" s="215"/>
      <c r="C133" s="923"/>
      <c r="D133" s="989"/>
      <c r="E133" s="956"/>
      <c r="F133" s="988"/>
      <c r="G133" s="989"/>
      <c r="H133" s="218"/>
      <c r="I133" s="525"/>
      <c r="J133" s="525"/>
      <c r="K133" s="526"/>
      <c r="L133" s="468">
        <f t="shared" si="1"/>
        <v>0</v>
      </c>
    </row>
    <row r="134" spans="2:12" ht="59.15" customHeight="1" x14ac:dyDescent="0.25">
      <c r="B134" s="215"/>
      <c r="C134" s="923"/>
      <c r="D134" s="989"/>
      <c r="E134" s="956"/>
      <c r="F134" s="988"/>
      <c r="G134" s="989"/>
      <c r="H134" s="218"/>
      <c r="I134" s="525"/>
      <c r="J134" s="525"/>
      <c r="K134" s="526"/>
      <c r="L134" s="468">
        <f t="shared" si="1"/>
        <v>0</v>
      </c>
    </row>
    <row r="135" spans="2:12" ht="59.15" customHeight="1" x14ac:dyDescent="0.25">
      <c r="B135" s="215"/>
      <c r="C135" s="923"/>
      <c r="D135" s="989"/>
      <c r="E135" s="956"/>
      <c r="F135" s="988"/>
      <c r="G135" s="989"/>
      <c r="H135" s="218"/>
      <c r="I135" s="525"/>
      <c r="J135" s="525"/>
      <c r="K135" s="526"/>
      <c r="L135" s="468">
        <f t="shared" si="1"/>
        <v>0</v>
      </c>
    </row>
    <row r="136" spans="2:12" ht="59.15" customHeight="1" x14ac:dyDescent="0.25">
      <c r="B136" s="215"/>
      <c r="C136" s="923"/>
      <c r="D136" s="989"/>
      <c r="E136" s="956"/>
      <c r="F136" s="988"/>
      <c r="G136" s="989"/>
      <c r="H136" s="218"/>
      <c r="I136" s="525"/>
      <c r="J136" s="525"/>
      <c r="K136" s="526"/>
      <c r="L136" s="468">
        <f t="shared" si="1"/>
        <v>0</v>
      </c>
    </row>
    <row r="137" spans="2:12" ht="59.15" customHeight="1" x14ac:dyDescent="0.25">
      <c r="B137" s="215"/>
      <c r="C137" s="923"/>
      <c r="D137" s="989"/>
      <c r="E137" s="956"/>
      <c r="F137" s="988"/>
      <c r="G137" s="989"/>
      <c r="H137" s="218"/>
      <c r="I137" s="525"/>
      <c r="J137" s="525"/>
      <c r="K137" s="526"/>
      <c r="L137" s="468">
        <f t="shared" si="1"/>
        <v>0</v>
      </c>
    </row>
    <row r="138" spans="2:12" ht="59.15" customHeight="1" x14ac:dyDescent="0.25">
      <c r="B138" s="215"/>
      <c r="C138" s="923"/>
      <c r="D138" s="989"/>
      <c r="E138" s="956"/>
      <c r="F138" s="988"/>
      <c r="G138" s="989"/>
      <c r="H138" s="218"/>
      <c r="I138" s="525"/>
      <c r="J138" s="525"/>
      <c r="K138" s="526"/>
      <c r="L138" s="468">
        <f t="shared" si="1"/>
        <v>0</v>
      </c>
    </row>
    <row r="139" spans="2:12" ht="59.15" customHeight="1" x14ac:dyDescent="0.25">
      <c r="B139" s="215"/>
      <c r="C139" s="923"/>
      <c r="D139" s="989"/>
      <c r="E139" s="956"/>
      <c r="F139" s="988"/>
      <c r="G139" s="989"/>
      <c r="H139" s="218"/>
      <c r="I139" s="525"/>
      <c r="J139" s="525"/>
      <c r="K139" s="526"/>
      <c r="L139" s="468">
        <f t="shared" si="1"/>
        <v>0</v>
      </c>
    </row>
    <row r="140" spans="2:12" ht="59.15" customHeight="1" x14ac:dyDescent="0.25">
      <c r="B140" s="215"/>
      <c r="C140" s="923"/>
      <c r="D140" s="989"/>
      <c r="E140" s="956"/>
      <c r="F140" s="988"/>
      <c r="G140" s="989"/>
      <c r="H140" s="218"/>
      <c r="I140" s="525"/>
      <c r="J140" s="525"/>
      <c r="K140" s="526"/>
      <c r="L140" s="468">
        <f t="shared" si="1"/>
        <v>0</v>
      </c>
    </row>
    <row r="141" spans="2:12" ht="59.15" customHeight="1" x14ac:dyDescent="0.25">
      <c r="B141" s="215"/>
      <c r="C141" s="923"/>
      <c r="D141" s="989"/>
      <c r="E141" s="956"/>
      <c r="F141" s="988"/>
      <c r="G141" s="989"/>
      <c r="H141" s="218"/>
      <c r="I141" s="525"/>
      <c r="J141" s="525"/>
      <c r="K141" s="526"/>
      <c r="L141" s="468">
        <f t="shared" si="1"/>
        <v>0</v>
      </c>
    </row>
    <row r="142" spans="2:12" ht="59.15" customHeight="1" x14ac:dyDescent="0.25">
      <c r="B142" s="215"/>
      <c r="C142" s="923"/>
      <c r="D142" s="989"/>
      <c r="E142" s="956"/>
      <c r="F142" s="988"/>
      <c r="G142" s="989"/>
      <c r="H142" s="218"/>
      <c r="I142" s="525"/>
      <c r="J142" s="525"/>
      <c r="K142" s="526"/>
      <c r="L142" s="468">
        <f t="shared" si="1"/>
        <v>0</v>
      </c>
    </row>
    <row r="143" spans="2:12" ht="59.15" customHeight="1" x14ac:dyDescent="0.25">
      <c r="B143" s="215"/>
      <c r="C143" s="923"/>
      <c r="D143" s="989"/>
      <c r="E143" s="956"/>
      <c r="F143" s="988"/>
      <c r="G143" s="989"/>
      <c r="H143" s="218"/>
      <c r="I143" s="449"/>
      <c r="J143" s="449"/>
      <c r="K143" s="448"/>
      <c r="L143" s="468">
        <f t="shared" si="1"/>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16" t="s">
        <v>262</v>
      </c>
      <c r="D146" s="916"/>
      <c r="E146" s="916"/>
      <c r="F146" s="916"/>
      <c r="G146" s="916"/>
      <c r="H146" s="916"/>
      <c r="I146" s="916"/>
      <c r="J146" s="916"/>
      <c r="K146" s="916"/>
    </row>
    <row r="147" spans="2:11" ht="30" customHeight="1" x14ac:dyDescent="0.25">
      <c r="C147" s="822" t="s">
        <v>263</v>
      </c>
      <c r="D147" s="822"/>
      <c r="E147" s="822"/>
      <c r="F147" s="822"/>
      <c r="G147" s="822"/>
      <c r="H147" s="822"/>
      <c r="I147" s="822"/>
      <c r="J147" s="822"/>
      <c r="K147" s="822"/>
    </row>
    <row r="148" spans="2:11" ht="15" customHeight="1" x14ac:dyDescent="0.25">
      <c r="C148" s="832" t="s">
        <v>411</v>
      </c>
      <c r="D148" s="832"/>
      <c r="E148" s="832"/>
      <c r="F148" s="832"/>
      <c r="G148" s="832"/>
      <c r="H148" s="832"/>
      <c r="I148" s="832"/>
    </row>
  </sheetData>
  <sheetProtection insertRows="0"/>
  <mergeCells count="148">
    <mergeCell ref="B1:C1"/>
    <mergeCell ref="H2:I2"/>
    <mergeCell ref="E5:M5"/>
    <mergeCell ref="E6:M6"/>
    <mergeCell ref="E7:M7"/>
    <mergeCell ref="E8:M8"/>
    <mergeCell ref="B18:F18"/>
    <mergeCell ref="B19:F19"/>
    <mergeCell ref="B22:F22"/>
    <mergeCell ref="B23:F23"/>
    <mergeCell ref="B24:F24"/>
    <mergeCell ref="B28:F28"/>
    <mergeCell ref="E9:M9"/>
    <mergeCell ref="B11:I11"/>
    <mergeCell ref="B14:F14"/>
    <mergeCell ref="B15:F15"/>
    <mergeCell ref="B16:F16"/>
    <mergeCell ref="B17:F17"/>
    <mergeCell ref="C52:D52"/>
    <mergeCell ref="C53:D53"/>
    <mergeCell ref="C54:D54"/>
    <mergeCell ref="C55:D55"/>
    <mergeCell ref="C56:D56"/>
    <mergeCell ref="C57:D57"/>
    <mergeCell ref="H44:I44"/>
    <mergeCell ref="C45:I45"/>
    <mergeCell ref="H48:I48"/>
    <mergeCell ref="C49:D49"/>
    <mergeCell ref="C50:D50"/>
    <mergeCell ref="C51:D51"/>
    <mergeCell ref="C64:D64"/>
    <mergeCell ref="C65:D65"/>
    <mergeCell ref="C66:D66"/>
    <mergeCell ref="C67:D67"/>
    <mergeCell ref="C68:D68"/>
    <mergeCell ref="C69:D69"/>
    <mergeCell ref="C58:D58"/>
    <mergeCell ref="C59:D59"/>
    <mergeCell ref="C60:D60"/>
    <mergeCell ref="C61:D61"/>
    <mergeCell ref="C62:D62"/>
    <mergeCell ref="C63:D63"/>
    <mergeCell ref="C79:I79"/>
    <mergeCell ref="C80:I82"/>
    <mergeCell ref="B86:I89"/>
    <mergeCell ref="C91:D91"/>
    <mergeCell ref="F91:H91"/>
    <mergeCell ref="C92:D92"/>
    <mergeCell ref="F92:H92"/>
    <mergeCell ref="C70:D70"/>
    <mergeCell ref="C71:D71"/>
    <mergeCell ref="C72:D72"/>
    <mergeCell ref="C73:D73"/>
    <mergeCell ref="F74:G75"/>
    <mergeCell ref="H74:H75"/>
    <mergeCell ref="C96:D96"/>
    <mergeCell ref="F96:H96"/>
    <mergeCell ref="C97:D97"/>
    <mergeCell ref="F97:H97"/>
    <mergeCell ref="C98:D98"/>
    <mergeCell ref="F98:H98"/>
    <mergeCell ref="C93:D93"/>
    <mergeCell ref="F93:H93"/>
    <mergeCell ref="C94:D94"/>
    <mergeCell ref="F94:H94"/>
    <mergeCell ref="C95:D95"/>
    <mergeCell ref="F95:H95"/>
    <mergeCell ref="C102:D102"/>
    <mergeCell ref="F102:H102"/>
    <mergeCell ref="C103:D103"/>
    <mergeCell ref="F103:H103"/>
    <mergeCell ref="C104:D104"/>
    <mergeCell ref="F104:H104"/>
    <mergeCell ref="C99:D99"/>
    <mergeCell ref="F99:H99"/>
    <mergeCell ref="C100:D100"/>
    <mergeCell ref="F100:H100"/>
    <mergeCell ref="C101:D101"/>
    <mergeCell ref="F101:H101"/>
    <mergeCell ref="C108:D108"/>
    <mergeCell ref="F108:H108"/>
    <mergeCell ref="C109:D109"/>
    <mergeCell ref="F109:H109"/>
    <mergeCell ref="C110:D110"/>
    <mergeCell ref="F110:H110"/>
    <mergeCell ref="C105:D105"/>
    <mergeCell ref="F105:H105"/>
    <mergeCell ref="C106:D106"/>
    <mergeCell ref="F106:H106"/>
    <mergeCell ref="C107:D107"/>
    <mergeCell ref="F107:H107"/>
    <mergeCell ref="H115:I115"/>
    <mergeCell ref="C116:I116"/>
    <mergeCell ref="C121:D121"/>
    <mergeCell ref="E121:G121"/>
    <mergeCell ref="C122:D122"/>
    <mergeCell ref="E122:G122"/>
    <mergeCell ref="C111:D111"/>
    <mergeCell ref="F111:H111"/>
    <mergeCell ref="C112:D112"/>
    <mergeCell ref="F112:H112"/>
    <mergeCell ref="C113:D113"/>
    <mergeCell ref="F113:H113"/>
    <mergeCell ref="C126:D126"/>
    <mergeCell ref="E126:G126"/>
    <mergeCell ref="C127:D127"/>
    <mergeCell ref="E127:G127"/>
    <mergeCell ref="C128:D128"/>
    <mergeCell ref="E128:G128"/>
    <mergeCell ref="C123:D123"/>
    <mergeCell ref="E123:G123"/>
    <mergeCell ref="C124:D124"/>
    <mergeCell ref="E124:G124"/>
    <mergeCell ref="C125:D125"/>
    <mergeCell ref="E125:G125"/>
    <mergeCell ref="C132:D132"/>
    <mergeCell ref="E132:G132"/>
    <mergeCell ref="C133:D133"/>
    <mergeCell ref="E133:G133"/>
    <mergeCell ref="C134:D134"/>
    <mergeCell ref="E134:G134"/>
    <mergeCell ref="C129:D129"/>
    <mergeCell ref="E129:G129"/>
    <mergeCell ref="C130:D130"/>
    <mergeCell ref="E130:G130"/>
    <mergeCell ref="C131:D131"/>
    <mergeCell ref="E131:G131"/>
    <mergeCell ref="C138:D138"/>
    <mergeCell ref="E138:G138"/>
    <mergeCell ref="C139:D139"/>
    <mergeCell ref="E139:G139"/>
    <mergeCell ref="C140:D140"/>
    <mergeCell ref="E140:G140"/>
    <mergeCell ref="C135:D135"/>
    <mergeCell ref="E135:G135"/>
    <mergeCell ref="C136:D136"/>
    <mergeCell ref="E136:G136"/>
    <mergeCell ref="C137:D137"/>
    <mergeCell ref="E137:G137"/>
    <mergeCell ref="C146:K146"/>
    <mergeCell ref="C147:K147"/>
    <mergeCell ref="C148:I148"/>
    <mergeCell ref="C141:D141"/>
    <mergeCell ref="E141:G141"/>
    <mergeCell ref="C142:D142"/>
    <mergeCell ref="E142:G142"/>
    <mergeCell ref="C143:D143"/>
    <mergeCell ref="E143:G143"/>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2" max="8" man="1"/>
    <brk id="11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106"/>
  <sheetViews>
    <sheetView showGridLines="0" zoomScale="85" zoomScaleNormal="85" workbookViewId="0">
      <selection activeCell="J9" sqref="J9"/>
    </sheetView>
  </sheetViews>
  <sheetFormatPr defaultColWidth="9.1796875" defaultRowHeight="13" x14ac:dyDescent="0.25"/>
  <cols>
    <col min="1" max="1" width="1.26953125" style="19" customWidth="1"/>
    <col min="2" max="2" width="5.26953125" style="19" customWidth="1"/>
    <col min="3" max="3" width="14" style="19" customWidth="1"/>
    <col min="4" max="4" width="19" style="19" customWidth="1"/>
    <col min="5" max="5" width="22.453125" style="19" customWidth="1"/>
    <col min="6" max="6" width="25.7265625" style="19" customWidth="1"/>
    <col min="7" max="7" width="39.26953125" style="19" customWidth="1"/>
    <col min="8" max="8" width="10.1796875" style="19" customWidth="1"/>
    <col min="9" max="9" width="4" style="19" customWidth="1"/>
    <col min="10" max="10" width="14" style="19" bestFit="1" customWidth="1"/>
    <col min="11" max="16384" width="9.1796875" style="19"/>
  </cols>
  <sheetData>
    <row r="1" spans="1:11" x14ac:dyDescent="0.3">
      <c r="A1" s="116" t="s">
        <v>334</v>
      </c>
      <c r="B1" s="820" t="s">
        <v>420</v>
      </c>
      <c r="C1" s="821"/>
    </row>
    <row r="2" spans="1:11" x14ac:dyDescent="0.3">
      <c r="A2" s="33"/>
      <c r="B2" s="115"/>
      <c r="D2" s="115"/>
    </row>
    <row r="3" spans="1:11" x14ac:dyDescent="0.25">
      <c r="B3" s="115"/>
      <c r="C3" s="115"/>
      <c r="D3" s="115"/>
    </row>
    <row r="4" spans="1:11" x14ac:dyDescent="0.25">
      <c r="B4" s="115"/>
      <c r="C4" s="115"/>
      <c r="D4" s="115"/>
    </row>
    <row r="5" spans="1:11" x14ac:dyDescent="0.25">
      <c r="B5" s="19" t="s">
        <v>628</v>
      </c>
      <c r="D5" s="824">
        <f>'General Info'!$D$6</f>
        <v>0</v>
      </c>
      <c r="E5" s="825"/>
      <c r="F5" s="825"/>
      <c r="G5" s="826"/>
      <c r="H5" s="746"/>
      <c r="I5" s="746"/>
      <c r="J5" s="746"/>
      <c r="K5" s="746"/>
    </row>
    <row r="6" spans="1:11" x14ac:dyDescent="0.25">
      <c r="B6" s="19" t="s">
        <v>398</v>
      </c>
      <c r="D6" s="824">
        <f>'General Info'!$D$8</f>
        <v>0</v>
      </c>
      <c r="E6" s="825"/>
      <c r="F6" s="825"/>
      <c r="G6" s="826"/>
    </row>
    <row r="7" spans="1:11" x14ac:dyDescent="0.25">
      <c r="B7" s="19" t="s">
        <v>273</v>
      </c>
      <c r="D7" s="824">
        <f>'General Info'!$D$10</f>
        <v>0</v>
      </c>
      <c r="E7" s="825"/>
      <c r="F7" s="825"/>
      <c r="G7" s="826"/>
    </row>
    <row r="8" spans="1:11" x14ac:dyDescent="0.25">
      <c r="B8" s="19" t="s">
        <v>240</v>
      </c>
      <c r="D8" s="827">
        <f>'General Info'!$D$12</f>
        <v>0</v>
      </c>
      <c r="E8" s="828"/>
      <c r="F8" s="828"/>
      <c r="G8" s="829"/>
    </row>
    <row r="9" spans="1:11" x14ac:dyDescent="0.25">
      <c r="B9" s="19" t="s">
        <v>438</v>
      </c>
      <c r="D9" s="824">
        <f>'General Info'!$D$14</f>
        <v>0</v>
      </c>
      <c r="E9" s="825"/>
      <c r="F9" s="825"/>
      <c r="G9" s="826"/>
    </row>
    <row r="10" spans="1:11" x14ac:dyDescent="0.25">
      <c r="B10" s="115"/>
      <c r="C10" s="115"/>
      <c r="D10" s="115"/>
      <c r="J10" s="116"/>
    </row>
    <row r="11" spans="1:11" x14ac:dyDescent="0.25">
      <c r="A11" s="22"/>
      <c r="B11" s="830" t="s">
        <v>227</v>
      </c>
      <c r="C11" s="830"/>
      <c r="D11" s="830"/>
      <c r="E11" s="830"/>
      <c r="F11" s="830"/>
      <c r="G11" s="830"/>
    </row>
    <row r="12" spans="1:11" x14ac:dyDescent="0.25">
      <c r="B12" s="115"/>
      <c r="C12" s="115"/>
      <c r="D12" s="115"/>
      <c r="G12" s="2"/>
    </row>
    <row r="13" spans="1:11" ht="45.25" customHeight="1" x14ac:dyDescent="0.25">
      <c r="C13" s="30"/>
      <c r="F13" s="195" t="s">
        <v>226</v>
      </c>
      <c r="G13" s="76" t="s">
        <v>541</v>
      </c>
    </row>
    <row r="14" spans="1:11" ht="20.25" customHeight="1" x14ac:dyDescent="0.25">
      <c r="B14" s="19" t="s">
        <v>161</v>
      </c>
      <c r="C14" s="19" t="s">
        <v>157</v>
      </c>
      <c r="F14" s="51">
        <f>'Form B'!G24</f>
        <v>0</v>
      </c>
      <c r="G14" s="51">
        <f>'Form B'!H24</f>
        <v>0</v>
      </c>
    </row>
    <row r="15" spans="1:11" ht="20.25" customHeight="1" x14ac:dyDescent="0.25">
      <c r="B15" s="19" t="s">
        <v>162</v>
      </c>
      <c r="C15" s="19" t="s">
        <v>235</v>
      </c>
      <c r="F15" s="51">
        <f>'Form B'!G36</f>
        <v>0</v>
      </c>
      <c r="G15" s="51">
        <f>'Form B'!H36</f>
        <v>0</v>
      </c>
    </row>
    <row r="16" spans="1:11" ht="20.25" customHeight="1" x14ac:dyDescent="0.25">
      <c r="B16" s="19" t="s">
        <v>163</v>
      </c>
      <c r="C16" s="19" t="s">
        <v>158</v>
      </c>
      <c r="F16" s="51">
        <f>'Form B'!G45</f>
        <v>0</v>
      </c>
      <c r="G16" s="51">
        <f>'Form B'!H45</f>
        <v>0</v>
      </c>
      <c r="I16" s="318"/>
    </row>
    <row r="17" spans="2:10" ht="20.25" customHeight="1" x14ac:dyDescent="0.25">
      <c r="B17" s="19" t="s">
        <v>164</v>
      </c>
      <c r="C17" s="30" t="s">
        <v>439</v>
      </c>
      <c r="F17" s="117">
        <f>F14+F15-F16</f>
        <v>0</v>
      </c>
      <c r="G17" s="117">
        <f>G14+G15-G16</f>
        <v>0</v>
      </c>
    </row>
    <row r="18" spans="2:10" s="30" customFormat="1" ht="36" customHeight="1" x14ac:dyDescent="0.25">
      <c r="C18" s="29"/>
      <c r="E18" s="3"/>
      <c r="F18" s="551"/>
      <c r="G18" s="551"/>
      <c r="J18" s="608"/>
    </row>
    <row r="19" spans="2:10" ht="20.25" customHeight="1" x14ac:dyDescent="0.25">
      <c r="B19" s="19" t="s">
        <v>175</v>
      </c>
      <c r="C19" s="19" t="s">
        <v>383</v>
      </c>
      <c r="F19" s="604">
        <f>SUM('Form C'!J15,'Form C'!Q15)</f>
        <v>0</v>
      </c>
      <c r="G19" s="604">
        <f>F19</f>
        <v>0</v>
      </c>
    </row>
    <row r="20" spans="2:10" ht="20.25" customHeight="1" x14ac:dyDescent="0.25">
      <c r="B20" s="19" t="s">
        <v>176</v>
      </c>
      <c r="C20" s="19" t="s">
        <v>382</v>
      </c>
      <c r="F20" s="604">
        <f>SUM('Form C'!D15:I15,'Form C'!K15:P15)</f>
        <v>0</v>
      </c>
      <c r="G20" s="604">
        <f>F20-'Form C'!D15-'Form C'!F15-'Form C'!K15-'Form C'!M15</f>
        <v>0</v>
      </c>
    </row>
    <row r="21" spans="2:10" ht="20.25" customHeight="1" x14ac:dyDescent="0.25">
      <c r="B21" s="19" t="s">
        <v>177</v>
      </c>
      <c r="C21" s="822" t="s">
        <v>381</v>
      </c>
      <c r="D21" s="822"/>
      <c r="E21" s="823"/>
      <c r="F21" s="604">
        <f>'Form C'!R15</f>
        <v>0</v>
      </c>
      <c r="G21" s="604">
        <f>F21</f>
        <v>0</v>
      </c>
    </row>
    <row r="22" spans="2:10" ht="20.25" customHeight="1" x14ac:dyDescent="0.25">
      <c r="B22" s="19" t="s">
        <v>188</v>
      </c>
      <c r="C22" s="30" t="s">
        <v>403</v>
      </c>
      <c r="F22" s="604">
        <f>SUM(F19:F21)</f>
        <v>0</v>
      </c>
      <c r="G22" s="604">
        <f>SUM(G19:G21)</f>
        <v>0</v>
      </c>
    </row>
    <row r="23" spans="2:10" x14ac:dyDescent="0.25">
      <c r="G23" s="2"/>
    </row>
    <row r="24" spans="2:10" x14ac:dyDescent="0.25">
      <c r="B24" s="30" t="s">
        <v>539</v>
      </c>
      <c r="F24" s="494" t="str">
        <f>IF(ISERROR(F17/F22)," ",F17/F22)</f>
        <v xml:space="preserve"> </v>
      </c>
      <c r="G24" s="494" t="str">
        <f>IF(ISERROR(G17/G22)," ",G17/G22)</f>
        <v xml:space="preserve"> </v>
      </c>
    </row>
    <row r="25" spans="2:10" x14ac:dyDescent="0.25">
      <c r="G25" s="2"/>
    </row>
    <row r="26" spans="2:10" x14ac:dyDescent="0.25">
      <c r="G26" s="2"/>
    </row>
    <row r="27" spans="2:10" ht="20.25" customHeight="1" x14ac:dyDescent="0.25">
      <c r="B27" s="30" t="s">
        <v>540</v>
      </c>
      <c r="F27" s="684">
        <f>MIN(F24,G24)</f>
        <v>0</v>
      </c>
      <c r="G27" s="552"/>
    </row>
    <row r="36" spans="1:17" ht="24.75" customHeight="1" x14ac:dyDescent="0.25">
      <c r="A36" s="621"/>
      <c r="B36" s="686"/>
      <c r="C36" s="687"/>
      <c r="D36" s="687"/>
      <c r="E36" s="627"/>
      <c r="F36" s="627"/>
      <c r="G36" s="627"/>
      <c r="H36"/>
      <c r="I36"/>
      <c r="J36"/>
      <c r="K36"/>
      <c r="L36"/>
    </row>
    <row r="37" spans="1:17" ht="24" customHeight="1" x14ac:dyDescent="0.3">
      <c r="A37" s="621"/>
      <c r="B37" s="688"/>
      <c r="C37" s="688"/>
      <c r="D37" s="689"/>
      <c r="E37" s="622"/>
      <c r="F37" s="622"/>
      <c r="G37" s="622"/>
      <c r="H37" s="221"/>
    </row>
    <row r="38" spans="1:17" x14ac:dyDescent="0.25">
      <c r="A38" s="621"/>
      <c r="B38" s="688"/>
      <c r="C38" s="688"/>
      <c r="D38" s="688"/>
      <c r="E38" s="623"/>
      <c r="F38" s="623"/>
      <c r="G38" s="621"/>
    </row>
    <row r="39" spans="1:17" x14ac:dyDescent="0.25">
      <c r="A39" s="621"/>
      <c r="B39" s="688"/>
      <c r="C39" s="688"/>
      <c r="D39" s="688"/>
      <c r="E39" s="623"/>
      <c r="F39" s="623"/>
      <c r="G39" s="621"/>
    </row>
    <row r="40" spans="1:17" x14ac:dyDescent="0.3">
      <c r="A40" s="628"/>
      <c r="B40" s="743" t="s">
        <v>273</v>
      </c>
      <c r="C40" s="743" t="s">
        <v>280</v>
      </c>
      <c r="D40" s="688"/>
      <c r="E40" s="624"/>
      <c r="F40" s="624"/>
      <c r="G40" s="624"/>
      <c r="H40" s="329"/>
    </row>
    <row r="41" spans="1:17" x14ac:dyDescent="0.3">
      <c r="A41" s="628"/>
      <c r="B41" s="743"/>
      <c r="C41" s="743"/>
      <c r="D41" s="688"/>
      <c r="E41" s="625"/>
      <c r="F41" s="625"/>
      <c r="G41" s="625"/>
      <c r="H41" s="66"/>
    </row>
    <row r="42" spans="1:17" s="116" customFormat="1" x14ac:dyDescent="0.3">
      <c r="A42" s="628"/>
      <c r="B42" s="744" t="s">
        <v>574</v>
      </c>
      <c r="C42" s="745" t="s">
        <v>274</v>
      </c>
      <c r="D42" s="688"/>
      <c r="E42" s="626"/>
      <c r="F42" s="626"/>
      <c r="G42" s="625"/>
      <c r="H42" s="66"/>
      <c r="I42" s="19"/>
      <c r="J42" s="19"/>
      <c r="K42" s="19"/>
      <c r="L42" s="19"/>
      <c r="M42" s="19"/>
      <c r="N42" s="19"/>
      <c r="O42" s="19"/>
      <c r="P42" s="19"/>
      <c r="Q42" s="19"/>
    </row>
    <row r="43" spans="1:17" s="116" customFormat="1" x14ac:dyDescent="0.3">
      <c r="A43" s="628"/>
      <c r="B43" s="744" t="s">
        <v>573</v>
      </c>
      <c r="C43" s="745" t="s">
        <v>275</v>
      </c>
      <c r="D43" s="688"/>
      <c r="E43" s="626"/>
      <c r="F43" s="626"/>
      <c r="G43" s="625"/>
      <c r="H43" s="66"/>
      <c r="I43" s="19"/>
      <c r="J43" s="19"/>
      <c r="K43" s="19"/>
      <c r="L43" s="19"/>
      <c r="M43" s="19"/>
      <c r="N43" s="19"/>
      <c r="O43" s="19"/>
      <c r="P43" s="19"/>
      <c r="Q43" s="19"/>
    </row>
    <row r="44" spans="1:17" s="116" customFormat="1" x14ac:dyDescent="0.3">
      <c r="A44" s="628"/>
      <c r="B44" s="744" t="s">
        <v>572</v>
      </c>
      <c r="C44" s="745" t="s">
        <v>276</v>
      </c>
      <c r="D44" s="688"/>
      <c r="E44" s="626"/>
      <c r="F44" s="626"/>
      <c r="G44" s="625"/>
      <c r="H44" s="66"/>
      <c r="I44" s="19"/>
      <c r="J44" s="19"/>
      <c r="K44" s="19"/>
      <c r="L44" s="19"/>
      <c r="M44" s="19"/>
      <c r="N44" s="19"/>
      <c r="O44" s="19"/>
      <c r="P44" s="19"/>
      <c r="Q44" s="19"/>
    </row>
    <row r="45" spans="1:17" s="116" customFormat="1" x14ac:dyDescent="0.3">
      <c r="A45" s="628"/>
      <c r="B45" s="744" t="s">
        <v>571</v>
      </c>
      <c r="C45" s="745" t="s">
        <v>277</v>
      </c>
      <c r="D45" s="688"/>
      <c r="E45" s="626"/>
      <c r="F45" s="626"/>
      <c r="G45" s="625"/>
      <c r="H45" s="66"/>
      <c r="I45" s="19"/>
      <c r="J45" s="19"/>
      <c r="K45" s="19"/>
      <c r="L45" s="19"/>
      <c r="M45" s="19"/>
      <c r="N45" s="19"/>
      <c r="O45" s="19"/>
      <c r="P45" s="19"/>
      <c r="Q45" s="19"/>
    </row>
    <row r="46" spans="1:17" s="116" customFormat="1" x14ac:dyDescent="0.3">
      <c r="A46" s="628"/>
      <c r="B46" s="744" t="s">
        <v>278</v>
      </c>
      <c r="C46" s="745" t="s">
        <v>279</v>
      </c>
      <c r="D46" s="688"/>
      <c r="E46" s="626"/>
      <c r="F46" s="626"/>
      <c r="G46" s="625"/>
      <c r="H46" s="66"/>
      <c r="I46" s="19"/>
      <c r="J46" s="19"/>
      <c r="K46" s="19"/>
      <c r="L46" s="19"/>
      <c r="M46" s="19"/>
      <c r="N46" s="19"/>
      <c r="O46" s="19"/>
      <c r="P46" s="19"/>
      <c r="Q46" s="19"/>
    </row>
    <row r="47" spans="1:17" s="116" customFormat="1" x14ac:dyDescent="0.3">
      <c r="A47" s="628"/>
      <c r="B47" s="688"/>
      <c r="C47" s="688"/>
      <c r="D47" s="688"/>
      <c r="E47" s="626"/>
      <c r="F47" s="626"/>
      <c r="G47" s="625"/>
      <c r="H47" s="66"/>
      <c r="I47" s="19"/>
      <c r="J47" s="19"/>
      <c r="K47" s="19"/>
      <c r="L47" s="19"/>
      <c r="M47" s="19"/>
      <c r="N47" s="19"/>
      <c r="O47" s="19"/>
      <c r="P47" s="19"/>
      <c r="Q47" s="19"/>
    </row>
    <row r="48" spans="1:17" s="116" customFormat="1" x14ac:dyDescent="0.3">
      <c r="A48" s="621"/>
      <c r="B48" s="688"/>
      <c r="C48" s="688"/>
      <c r="D48" s="688"/>
      <c r="E48" s="626"/>
      <c r="F48" s="626"/>
      <c r="G48" s="625"/>
      <c r="H48" s="66"/>
      <c r="I48" s="19"/>
      <c r="J48" s="19"/>
      <c r="K48" s="19"/>
      <c r="L48" s="19"/>
      <c r="M48" s="19"/>
      <c r="N48" s="19"/>
      <c r="O48" s="19"/>
      <c r="P48" s="19"/>
      <c r="Q48" s="19"/>
    </row>
    <row r="49" spans="1:17" s="116" customFormat="1" x14ac:dyDescent="0.3">
      <c r="A49" s="621"/>
      <c r="B49" s="688"/>
      <c r="C49" s="688"/>
      <c r="D49" s="688"/>
      <c r="E49" s="626"/>
      <c r="F49" s="626"/>
      <c r="G49" s="625"/>
      <c r="H49" s="66"/>
      <c r="I49" s="19"/>
      <c r="J49" s="19"/>
      <c r="K49" s="19"/>
      <c r="L49" s="19"/>
      <c r="M49" s="19"/>
      <c r="N49" s="19"/>
      <c r="O49" s="19"/>
      <c r="P49" s="19"/>
      <c r="Q49" s="19"/>
    </row>
    <row r="50" spans="1:17" s="116" customFormat="1" x14ac:dyDescent="0.3">
      <c r="A50" s="621"/>
      <c r="B50" s="688"/>
      <c r="C50" s="688"/>
      <c r="D50" s="688"/>
      <c r="E50" s="626"/>
      <c r="F50" s="626"/>
      <c r="G50" s="625"/>
      <c r="H50" s="66"/>
      <c r="I50" s="19"/>
      <c r="J50" s="19"/>
      <c r="K50" s="19"/>
      <c r="L50" s="19"/>
      <c r="M50" s="19"/>
      <c r="N50" s="19"/>
      <c r="O50" s="19"/>
      <c r="P50" s="19"/>
      <c r="Q50" s="19"/>
    </row>
    <row r="51" spans="1:17" s="116" customFormat="1" x14ac:dyDescent="0.3">
      <c r="A51" s="621"/>
      <c r="B51" s="688"/>
      <c r="C51" s="688"/>
      <c r="D51" s="688"/>
      <c r="E51" s="626"/>
      <c r="F51" s="626"/>
      <c r="G51" s="625"/>
      <c r="H51" s="66"/>
      <c r="I51" s="19"/>
      <c r="J51" s="19"/>
      <c r="K51" s="19"/>
      <c r="L51" s="19"/>
      <c r="M51" s="19"/>
      <c r="N51" s="19"/>
      <c r="O51" s="19"/>
      <c r="P51" s="19"/>
      <c r="Q51" s="19"/>
    </row>
    <row r="52" spans="1:17" s="116" customFormat="1" x14ac:dyDescent="0.3">
      <c r="B52" s="688"/>
      <c r="C52" s="688"/>
      <c r="D52" s="688"/>
      <c r="E52" s="569"/>
      <c r="F52" s="569"/>
      <c r="G52" s="66"/>
      <c r="H52" s="66"/>
      <c r="I52" s="19"/>
      <c r="J52" s="19"/>
      <c r="K52" s="19"/>
      <c r="L52" s="19"/>
      <c r="M52" s="19"/>
      <c r="N52" s="19"/>
      <c r="O52" s="19"/>
      <c r="P52" s="19"/>
      <c r="Q52" s="19"/>
    </row>
    <row r="53" spans="1:17" s="116" customFormat="1" x14ac:dyDescent="0.3">
      <c r="D53" s="19"/>
      <c r="E53" s="569"/>
      <c r="F53" s="569"/>
      <c r="G53" s="66"/>
      <c r="H53" s="66"/>
      <c r="I53" s="19"/>
      <c r="J53" s="19"/>
      <c r="K53" s="19"/>
      <c r="L53" s="19"/>
      <c r="M53" s="19"/>
      <c r="N53" s="19"/>
      <c r="O53" s="19"/>
      <c r="P53" s="19"/>
      <c r="Q53" s="19"/>
    </row>
    <row r="54" spans="1:17" s="116" customFormat="1" x14ac:dyDescent="0.3">
      <c r="D54" s="19"/>
      <c r="E54" s="569"/>
      <c r="F54" s="569"/>
      <c r="G54" s="66"/>
      <c r="H54" s="66"/>
      <c r="I54" s="19"/>
      <c r="J54" s="19"/>
      <c r="K54" s="19"/>
      <c r="L54" s="19"/>
      <c r="M54" s="19"/>
      <c r="N54" s="19"/>
      <c r="O54" s="19"/>
      <c r="P54" s="19"/>
      <c r="Q54" s="19"/>
    </row>
    <row r="55" spans="1:17" s="116" customFormat="1" x14ac:dyDescent="0.3">
      <c r="D55" s="19"/>
      <c r="E55" s="569"/>
      <c r="F55" s="569"/>
      <c r="G55" s="66"/>
      <c r="H55" s="66"/>
      <c r="I55" s="19"/>
      <c r="J55" s="19"/>
      <c r="K55" s="19"/>
      <c r="L55" s="19"/>
      <c r="M55" s="19"/>
      <c r="N55" s="19"/>
      <c r="O55" s="19"/>
      <c r="P55" s="19"/>
      <c r="Q55" s="19"/>
    </row>
    <row r="56" spans="1:17" s="116" customFormat="1" x14ac:dyDescent="0.3">
      <c r="D56" s="19"/>
      <c r="E56" s="569"/>
      <c r="F56" s="569"/>
      <c r="G56" s="66"/>
      <c r="H56" s="66"/>
      <c r="I56" s="19"/>
      <c r="J56" s="19"/>
      <c r="K56" s="19"/>
      <c r="L56" s="19"/>
      <c r="M56" s="19"/>
      <c r="N56" s="19"/>
      <c r="O56" s="19"/>
      <c r="P56" s="19"/>
      <c r="Q56" s="19"/>
    </row>
    <row r="57" spans="1:17" s="116" customFormat="1" x14ac:dyDescent="0.3">
      <c r="D57" s="19"/>
      <c r="E57" s="569"/>
      <c r="F57" s="569"/>
      <c r="G57" s="66"/>
      <c r="H57" s="66"/>
      <c r="I57" s="19"/>
      <c r="J57" s="19"/>
      <c r="K57" s="19"/>
      <c r="L57" s="19"/>
      <c r="M57" s="19"/>
      <c r="N57" s="19"/>
      <c r="O57" s="19"/>
      <c r="P57" s="19"/>
      <c r="Q57" s="19"/>
    </row>
    <row r="58" spans="1:17" s="116" customFormat="1" x14ac:dyDescent="0.3">
      <c r="D58" s="19"/>
      <c r="E58" s="569"/>
      <c r="F58" s="569"/>
      <c r="G58" s="66"/>
      <c r="H58" s="66"/>
      <c r="I58" s="19"/>
      <c r="J58" s="19"/>
      <c r="K58" s="19"/>
      <c r="L58" s="19"/>
      <c r="M58" s="19"/>
      <c r="N58" s="19"/>
      <c r="O58" s="19"/>
      <c r="P58" s="19"/>
      <c r="Q58" s="19"/>
    </row>
    <row r="59" spans="1:17" s="116" customFormat="1" x14ac:dyDescent="0.3">
      <c r="D59" s="19"/>
      <c r="E59" s="569"/>
      <c r="F59" s="569"/>
      <c r="G59" s="66"/>
      <c r="H59" s="66"/>
      <c r="I59" s="19"/>
      <c r="J59" s="19"/>
      <c r="K59" s="19"/>
      <c r="L59" s="19"/>
      <c r="M59" s="19"/>
      <c r="N59" s="19"/>
      <c r="O59" s="19"/>
      <c r="P59" s="19"/>
      <c r="Q59" s="19"/>
    </row>
    <row r="60" spans="1:17" s="116" customFormat="1" x14ac:dyDescent="0.3">
      <c r="D60" s="19"/>
      <c r="E60" s="569"/>
      <c r="F60" s="569"/>
      <c r="G60" s="66"/>
      <c r="H60" s="66"/>
      <c r="I60" s="19"/>
      <c r="J60" s="19"/>
      <c r="K60" s="19"/>
      <c r="L60" s="19"/>
      <c r="M60" s="19"/>
      <c r="N60" s="19"/>
      <c r="O60" s="19"/>
      <c r="P60" s="19"/>
      <c r="Q60" s="19"/>
    </row>
    <row r="61" spans="1:17" s="116" customFormat="1" x14ac:dyDescent="0.3">
      <c r="D61" s="19"/>
      <c r="E61" s="569"/>
      <c r="F61" s="569"/>
      <c r="G61" s="66"/>
      <c r="H61" s="66"/>
      <c r="I61" s="19"/>
      <c r="J61" s="19"/>
      <c r="K61" s="19"/>
      <c r="L61" s="19"/>
      <c r="M61" s="19"/>
      <c r="N61" s="19"/>
      <c r="O61" s="19"/>
      <c r="P61" s="19"/>
      <c r="Q61" s="19"/>
    </row>
    <row r="62" spans="1:17" s="116" customFormat="1" x14ac:dyDescent="0.3">
      <c r="D62" s="19"/>
      <c r="E62" s="569"/>
      <c r="F62" s="569"/>
      <c r="G62" s="66"/>
      <c r="H62" s="66"/>
      <c r="I62" s="19"/>
      <c r="J62" s="19"/>
      <c r="K62" s="19"/>
      <c r="L62" s="19"/>
      <c r="M62" s="19"/>
      <c r="N62" s="19"/>
      <c r="O62" s="19"/>
      <c r="P62" s="19"/>
      <c r="Q62" s="19"/>
    </row>
    <row r="63" spans="1:17" s="116" customFormat="1" x14ac:dyDescent="0.3">
      <c r="D63" s="19"/>
      <c r="E63" s="569"/>
      <c r="F63" s="569"/>
      <c r="G63" s="66"/>
      <c r="H63" s="66"/>
      <c r="I63" s="19"/>
      <c r="J63" s="19"/>
      <c r="K63" s="19"/>
      <c r="L63" s="19"/>
      <c r="M63" s="19"/>
      <c r="N63" s="19"/>
      <c r="O63" s="19"/>
      <c r="P63" s="19"/>
      <c r="Q63" s="19"/>
    </row>
    <row r="64" spans="1:17" s="116" customFormat="1" x14ac:dyDescent="0.3">
      <c r="D64" s="19"/>
      <c r="E64" s="569"/>
      <c r="F64" s="569"/>
      <c r="G64" s="66"/>
      <c r="H64" s="66"/>
      <c r="I64" s="19"/>
      <c r="J64" s="19"/>
      <c r="K64" s="19"/>
      <c r="L64" s="19"/>
      <c r="M64" s="19"/>
      <c r="N64" s="19"/>
      <c r="O64" s="19"/>
      <c r="P64" s="19"/>
      <c r="Q64" s="19"/>
    </row>
    <row r="65" spans="4:17" s="116" customFormat="1" x14ac:dyDescent="0.3">
      <c r="D65" s="19"/>
      <c r="E65" s="569"/>
      <c r="F65" s="569"/>
      <c r="G65" s="66"/>
      <c r="H65" s="66"/>
      <c r="I65" s="19"/>
      <c r="J65" s="19"/>
      <c r="K65" s="19"/>
      <c r="L65" s="19"/>
      <c r="M65" s="19"/>
      <c r="N65" s="19"/>
      <c r="O65" s="19"/>
      <c r="P65" s="19"/>
      <c r="Q65" s="19"/>
    </row>
    <row r="66" spans="4:17" s="116" customFormat="1" x14ac:dyDescent="0.3">
      <c r="D66" s="19"/>
      <c r="E66" s="569"/>
      <c r="F66" s="569"/>
      <c r="G66" s="66"/>
      <c r="H66" s="66"/>
      <c r="I66" s="19"/>
      <c r="J66" s="19"/>
      <c r="K66" s="19"/>
      <c r="L66" s="19"/>
      <c r="M66" s="19"/>
      <c r="N66" s="19"/>
      <c r="O66" s="19"/>
      <c r="P66" s="19"/>
      <c r="Q66" s="19"/>
    </row>
    <row r="67" spans="4:17" s="116" customFormat="1" x14ac:dyDescent="0.3">
      <c r="D67" s="19"/>
      <c r="E67" s="569"/>
      <c r="F67" s="569"/>
      <c r="G67" s="66"/>
      <c r="H67" s="66"/>
      <c r="I67" s="19"/>
      <c r="J67" s="19"/>
      <c r="K67" s="19"/>
      <c r="L67" s="19"/>
      <c r="M67" s="19"/>
      <c r="N67" s="19"/>
      <c r="O67" s="19"/>
      <c r="P67" s="19"/>
      <c r="Q67" s="19"/>
    </row>
    <row r="68" spans="4:17" s="116" customFormat="1" x14ac:dyDescent="0.3">
      <c r="D68" s="19"/>
      <c r="E68" s="569"/>
      <c r="F68" s="569"/>
      <c r="G68" s="66"/>
      <c r="H68" s="66"/>
      <c r="I68" s="19"/>
      <c r="J68" s="19"/>
      <c r="K68" s="19"/>
      <c r="L68" s="19"/>
      <c r="M68" s="19"/>
      <c r="N68" s="19"/>
      <c r="O68" s="19"/>
      <c r="P68" s="19"/>
      <c r="Q68" s="19"/>
    </row>
    <row r="69" spans="4:17" s="116" customFormat="1" x14ac:dyDescent="0.3">
      <c r="D69" s="19"/>
      <c r="E69" s="569"/>
      <c r="F69" s="569"/>
      <c r="G69" s="66"/>
      <c r="H69" s="66"/>
      <c r="I69" s="19"/>
      <c r="J69" s="19"/>
      <c r="K69" s="19"/>
      <c r="L69" s="19"/>
      <c r="M69" s="19"/>
      <c r="N69" s="19"/>
      <c r="O69" s="19"/>
      <c r="P69" s="19"/>
      <c r="Q69" s="19"/>
    </row>
    <row r="70" spans="4:17" s="116" customFormat="1" x14ac:dyDescent="0.3">
      <c r="D70" s="19"/>
      <c r="E70" s="569"/>
      <c r="F70" s="569"/>
      <c r="G70" s="66"/>
      <c r="H70" s="66"/>
      <c r="I70" s="19"/>
      <c r="J70" s="19"/>
      <c r="K70" s="19"/>
      <c r="L70" s="19"/>
      <c r="M70" s="19"/>
      <c r="N70" s="19"/>
      <c r="O70" s="19"/>
      <c r="P70" s="19"/>
      <c r="Q70" s="19"/>
    </row>
    <row r="71" spans="4:17" s="116" customFormat="1" x14ac:dyDescent="0.3">
      <c r="D71" s="19"/>
      <c r="E71" s="569"/>
      <c r="F71" s="569"/>
      <c r="G71" s="66"/>
      <c r="H71" s="66"/>
      <c r="I71" s="19"/>
      <c r="J71" s="19"/>
      <c r="K71" s="19"/>
      <c r="L71" s="19"/>
      <c r="M71" s="19"/>
      <c r="N71" s="19"/>
      <c r="O71" s="19"/>
      <c r="P71" s="19"/>
      <c r="Q71" s="19"/>
    </row>
    <row r="72" spans="4:17" s="116" customFormat="1" x14ac:dyDescent="0.3">
      <c r="D72" s="19"/>
      <c r="E72" s="569"/>
      <c r="F72" s="569"/>
      <c r="G72" s="66"/>
      <c r="H72" s="66"/>
      <c r="I72" s="19"/>
      <c r="J72" s="19"/>
      <c r="K72" s="19"/>
      <c r="L72" s="19"/>
      <c r="M72" s="19"/>
      <c r="N72" s="19"/>
      <c r="O72" s="19"/>
      <c r="P72" s="19"/>
      <c r="Q72" s="19"/>
    </row>
    <row r="73" spans="4:17" s="116" customFormat="1" x14ac:dyDescent="0.3">
      <c r="D73" s="19"/>
      <c r="E73" s="569"/>
      <c r="F73" s="569"/>
      <c r="G73" s="66"/>
      <c r="H73" s="66"/>
      <c r="I73" s="19"/>
      <c r="J73" s="19"/>
      <c r="K73" s="19"/>
      <c r="L73" s="19"/>
      <c r="M73" s="19"/>
      <c r="N73" s="19"/>
      <c r="O73" s="19"/>
      <c r="P73" s="19"/>
      <c r="Q73" s="19"/>
    </row>
    <row r="74" spans="4:17" s="116" customFormat="1" x14ac:dyDescent="0.3">
      <c r="D74" s="19"/>
      <c r="E74" s="569"/>
      <c r="F74" s="569"/>
      <c r="G74" s="66"/>
      <c r="H74" s="66"/>
      <c r="I74" s="19"/>
      <c r="J74" s="19"/>
      <c r="K74" s="19"/>
      <c r="L74" s="19"/>
      <c r="M74" s="19"/>
      <c r="N74" s="19"/>
      <c r="O74" s="19"/>
      <c r="P74" s="19"/>
      <c r="Q74" s="19"/>
    </row>
    <row r="75" spans="4:17" s="116" customFormat="1" x14ac:dyDescent="0.3">
      <c r="D75" s="19"/>
      <c r="E75" s="569"/>
      <c r="F75" s="569"/>
      <c r="G75" s="66"/>
      <c r="H75" s="66"/>
      <c r="I75" s="19"/>
      <c r="J75" s="19"/>
      <c r="K75" s="19"/>
      <c r="L75" s="19"/>
      <c r="M75" s="19"/>
      <c r="N75" s="19"/>
      <c r="O75" s="19"/>
      <c r="P75" s="19"/>
      <c r="Q75" s="19"/>
    </row>
    <row r="76" spans="4:17" s="116" customFormat="1" x14ac:dyDescent="0.3">
      <c r="D76" s="19"/>
      <c r="E76" s="569"/>
      <c r="F76" s="569"/>
      <c r="G76" s="66"/>
      <c r="H76" s="66"/>
      <c r="I76" s="19"/>
      <c r="J76" s="19"/>
      <c r="K76" s="19"/>
      <c r="L76" s="19"/>
      <c r="M76" s="19"/>
      <c r="N76" s="19"/>
      <c r="O76" s="19"/>
      <c r="P76" s="19"/>
      <c r="Q76" s="19"/>
    </row>
    <row r="77" spans="4:17" s="116" customFormat="1" x14ac:dyDescent="0.3">
      <c r="D77" s="19"/>
      <c r="E77" s="569"/>
      <c r="F77" s="569"/>
      <c r="G77" s="66"/>
      <c r="H77" s="66"/>
      <c r="I77" s="19"/>
      <c r="J77" s="19"/>
      <c r="K77" s="19"/>
      <c r="L77" s="19"/>
      <c r="M77" s="19"/>
      <c r="N77" s="19"/>
      <c r="O77" s="19"/>
      <c r="P77" s="19"/>
      <c r="Q77" s="19"/>
    </row>
    <row r="78" spans="4:17" s="116" customFormat="1" x14ac:dyDescent="0.3">
      <c r="D78" s="19"/>
      <c r="E78" s="569"/>
      <c r="F78" s="569"/>
      <c r="G78" s="66"/>
      <c r="H78" s="66"/>
      <c r="I78" s="19"/>
      <c r="J78" s="19"/>
      <c r="K78" s="19"/>
      <c r="L78" s="19"/>
      <c r="M78" s="19"/>
      <c r="N78" s="19"/>
      <c r="O78" s="19"/>
      <c r="P78" s="19"/>
      <c r="Q78" s="19"/>
    </row>
    <row r="79" spans="4:17" s="116" customFormat="1" x14ac:dyDescent="0.3">
      <c r="D79" s="19"/>
      <c r="E79" s="569"/>
      <c r="F79" s="569"/>
      <c r="G79" s="66"/>
      <c r="H79" s="66"/>
      <c r="I79" s="19"/>
      <c r="J79" s="19"/>
      <c r="K79" s="19"/>
      <c r="L79" s="19"/>
      <c r="M79" s="19"/>
      <c r="N79" s="19"/>
      <c r="O79" s="19"/>
      <c r="P79" s="19"/>
      <c r="Q79" s="19"/>
    </row>
    <row r="80" spans="4:17" s="116" customFormat="1" x14ac:dyDescent="0.3">
      <c r="D80" s="19"/>
      <c r="E80" s="569"/>
      <c r="F80" s="569"/>
      <c r="G80" s="66"/>
      <c r="H80" s="66"/>
      <c r="I80" s="19"/>
      <c r="J80" s="19"/>
      <c r="K80" s="19"/>
      <c r="L80" s="19"/>
      <c r="M80" s="19"/>
      <c r="N80" s="19"/>
      <c r="O80" s="19"/>
      <c r="P80" s="19"/>
      <c r="Q80" s="19"/>
    </row>
    <row r="81" spans="1:17" s="116" customFormat="1" x14ac:dyDescent="0.3">
      <c r="D81" s="19"/>
      <c r="E81" s="569"/>
      <c r="F81" s="569"/>
      <c r="G81" s="66"/>
      <c r="H81" s="66"/>
      <c r="I81" s="19"/>
      <c r="J81" s="19"/>
      <c r="K81" s="19"/>
      <c r="L81" s="19"/>
      <c r="M81" s="19"/>
      <c r="N81" s="19"/>
      <c r="O81" s="19"/>
      <c r="P81" s="19"/>
      <c r="Q81" s="19"/>
    </row>
    <row r="82" spans="1:17" s="116" customFormat="1" x14ac:dyDescent="0.3">
      <c r="D82" s="19"/>
      <c r="E82" s="569"/>
      <c r="F82" s="569"/>
      <c r="G82" s="66"/>
      <c r="H82" s="66"/>
      <c r="I82" s="19"/>
      <c r="J82" s="19"/>
      <c r="K82" s="19"/>
      <c r="L82" s="19"/>
      <c r="M82" s="19"/>
      <c r="N82" s="19"/>
      <c r="O82" s="19"/>
      <c r="P82" s="19"/>
      <c r="Q82" s="19"/>
    </row>
    <row r="83" spans="1:17" s="116" customFormat="1" x14ac:dyDescent="0.3">
      <c r="D83" s="19"/>
      <c r="E83" s="569"/>
      <c r="F83" s="569"/>
      <c r="G83" s="66"/>
      <c r="H83" s="66"/>
      <c r="I83" s="19"/>
      <c r="J83" s="19"/>
      <c r="K83" s="19"/>
      <c r="L83" s="19"/>
      <c r="M83" s="19"/>
      <c r="N83" s="19"/>
      <c r="O83" s="19"/>
      <c r="P83" s="19"/>
      <c r="Q83" s="19"/>
    </row>
    <row r="84" spans="1:17" s="116" customFormat="1" x14ac:dyDescent="0.3">
      <c r="D84" s="19"/>
      <c r="E84" s="569"/>
      <c r="F84" s="569"/>
      <c r="G84" s="66"/>
      <c r="H84" s="66"/>
      <c r="I84" s="19"/>
      <c r="J84" s="19"/>
      <c r="K84" s="19"/>
      <c r="L84" s="19"/>
      <c r="M84" s="19"/>
      <c r="N84" s="19"/>
      <c r="O84" s="19"/>
      <c r="P84" s="19"/>
      <c r="Q84" s="19"/>
    </row>
    <row r="85" spans="1:17" s="116" customFormat="1" x14ac:dyDescent="0.3">
      <c r="D85" s="19"/>
      <c r="E85" s="569"/>
      <c r="F85" s="569"/>
      <c r="G85" s="66"/>
      <c r="H85" s="66"/>
      <c r="I85" s="19"/>
      <c r="J85" s="19"/>
      <c r="K85" s="19"/>
      <c r="L85" s="19"/>
      <c r="M85" s="19"/>
      <c r="N85" s="19"/>
      <c r="O85" s="19"/>
      <c r="P85" s="19"/>
      <c r="Q85" s="19"/>
    </row>
    <row r="86" spans="1:17" s="116" customFormat="1" x14ac:dyDescent="0.3">
      <c r="D86" s="19"/>
      <c r="E86" s="569"/>
      <c r="F86" s="569"/>
      <c r="G86" s="66"/>
      <c r="H86" s="66"/>
      <c r="I86" s="19"/>
      <c r="J86" s="19"/>
      <c r="K86" s="19"/>
      <c r="L86" s="19"/>
      <c r="M86" s="19"/>
      <c r="N86" s="19"/>
      <c r="O86" s="19"/>
      <c r="P86" s="19"/>
      <c r="Q86" s="19"/>
    </row>
    <row r="87" spans="1:17" s="116" customFormat="1" x14ac:dyDescent="0.3">
      <c r="D87" s="19"/>
      <c r="E87" s="569"/>
      <c r="F87" s="569"/>
      <c r="G87" s="66"/>
      <c r="H87" s="66"/>
      <c r="I87" s="19"/>
      <c r="J87" s="19"/>
      <c r="K87" s="19"/>
      <c r="L87" s="19"/>
      <c r="M87" s="19"/>
      <c r="N87" s="19"/>
      <c r="O87" s="19"/>
      <c r="P87" s="19"/>
      <c r="Q87" s="19"/>
    </row>
    <row r="88" spans="1:17" s="116" customFormat="1" x14ac:dyDescent="0.3">
      <c r="D88" s="19"/>
      <c r="E88" s="569"/>
      <c r="F88" s="569"/>
      <c r="G88" s="66"/>
      <c r="H88" s="66"/>
      <c r="I88" s="19"/>
      <c r="J88" s="19"/>
      <c r="K88" s="19"/>
      <c r="L88" s="19"/>
      <c r="M88" s="19"/>
      <c r="N88" s="19"/>
      <c r="O88" s="19"/>
      <c r="P88" s="19"/>
      <c r="Q88" s="19"/>
    </row>
    <row r="89" spans="1:17" s="116" customFormat="1" x14ac:dyDescent="0.3">
      <c r="D89" s="19"/>
      <c r="E89" s="569"/>
      <c r="F89" s="569"/>
      <c r="G89" s="66"/>
      <c r="H89" s="66"/>
      <c r="I89" s="19"/>
      <c r="J89" s="19"/>
      <c r="K89" s="19"/>
      <c r="L89" s="19"/>
      <c r="M89" s="19"/>
      <c r="N89" s="19"/>
      <c r="O89" s="19"/>
      <c r="P89" s="19"/>
      <c r="Q89" s="19"/>
    </row>
    <row r="90" spans="1:17" s="116" customFormat="1" x14ac:dyDescent="0.3">
      <c r="D90" s="19"/>
      <c r="E90" s="569"/>
      <c r="F90" s="569"/>
      <c r="G90" s="66"/>
      <c r="H90" s="66"/>
      <c r="I90" s="19"/>
      <c r="J90" s="19"/>
      <c r="K90" s="19"/>
      <c r="L90" s="19"/>
      <c r="M90" s="19"/>
      <c r="N90" s="19"/>
      <c r="O90" s="19"/>
      <c r="P90" s="19"/>
      <c r="Q90" s="19"/>
    </row>
    <row r="91" spans="1:17" s="116" customFormat="1" x14ac:dyDescent="0.3">
      <c r="D91" s="19"/>
      <c r="E91" s="569"/>
      <c r="F91" s="569"/>
      <c r="G91" s="66"/>
      <c r="H91" s="66"/>
      <c r="I91" s="19"/>
      <c r="J91" s="19"/>
      <c r="K91" s="19"/>
      <c r="L91" s="19"/>
      <c r="M91" s="19"/>
      <c r="N91" s="19"/>
      <c r="O91" s="19"/>
      <c r="P91" s="19"/>
      <c r="Q91" s="19"/>
    </row>
    <row r="92" spans="1:17" s="116" customFormat="1" x14ac:dyDescent="0.3">
      <c r="D92" s="19"/>
      <c r="E92" s="569"/>
      <c r="F92" s="569"/>
      <c r="G92" s="66"/>
      <c r="H92" s="66"/>
      <c r="I92" s="19"/>
      <c r="J92" s="19"/>
      <c r="K92" s="19"/>
      <c r="L92" s="19"/>
      <c r="M92" s="19"/>
      <c r="N92" s="19"/>
      <c r="O92" s="19"/>
      <c r="P92" s="19"/>
      <c r="Q92" s="19"/>
    </row>
    <row r="93" spans="1:17" s="116" customFormat="1" x14ac:dyDescent="0.3">
      <c r="D93" s="19"/>
      <c r="E93" s="569"/>
      <c r="F93" s="569"/>
      <c r="G93" s="66"/>
      <c r="H93" s="66"/>
      <c r="I93" s="19"/>
      <c r="J93" s="19"/>
      <c r="K93" s="19"/>
      <c r="L93" s="19"/>
      <c r="M93" s="19"/>
      <c r="N93" s="19"/>
      <c r="O93" s="19"/>
      <c r="P93" s="19"/>
      <c r="Q93" s="19"/>
    </row>
    <row r="94" spans="1:17" s="116" customFormat="1" x14ac:dyDescent="0.25">
      <c r="D94" s="19"/>
      <c r="E94" s="570"/>
      <c r="F94" s="570"/>
      <c r="G94" s="19"/>
      <c r="H94" s="19"/>
      <c r="I94" s="19"/>
      <c r="J94" s="19"/>
      <c r="K94" s="19"/>
      <c r="L94" s="19"/>
      <c r="M94" s="19"/>
      <c r="N94" s="19"/>
      <c r="O94" s="19"/>
      <c r="P94" s="19"/>
      <c r="Q94" s="19"/>
    </row>
    <row r="95" spans="1:17" x14ac:dyDescent="0.25">
      <c r="A95" s="116"/>
      <c r="B95" s="116"/>
      <c r="C95" s="116"/>
      <c r="E95" s="570"/>
      <c r="F95" s="570"/>
    </row>
    <row r="96" spans="1:17" x14ac:dyDescent="0.25">
      <c r="A96" s="116"/>
      <c r="B96" s="116"/>
      <c r="C96" s="116"/>
      <c r="E96" s="570"/>
      <c r="F96" s="570"/>
    </row>
    <row r="97" spans="1:6" x14ac:dyDescent="0.25">
      <c r="A97" s="116"/>
      <c r="B97" s="116"/>
      <c r="C97" s="116"/>
      <c r="E97" s="570"/>
      <c r="F97" s="570"/>
    </row>
    <row r="98" spans="1:6" x14ac:dyDescent="0.25">
      <c r="A98" s="116"/>
      <c r="B98" s="116"/>
      <c r="C98" s="116"/>
      <c r="E98" s="570"/>
      <c r="F98" s="570"/>
    </row>
    <row r="99" spans="1:6" x14ac:dyDescent="0.25">
      <c r="A99" s="116"/>
      <c r="B99" s="116"/>
      <c r="C99" s="116"/>
      <c r="E99" s="570"/>
      <c r="F99" s="570"/>
    </row>
    <row r="100" spans="1:6" x14ac:dyDescent="0.25">
      <c r="A100" s="116"/>
      <c r="B100" s="116"/>
      <c r="C100" s="116"/>
      <c r="E100" s="570"/>
      <c r="F100" s="570"/>
    </row>
    <row r="101" spans="1:6" x14ac:dyDescent="0.25">
      <c r="A101" s="116"/>
      <c r="B101" s="116"/>
      <c r="C101" s="116"/>
      <c r="E101" s="570"/>
      <c r="F101" s="570"/>
    </row>
    <row r="102" spans="1:6" x14ac:dyDescent="0.25">
      <c r="A102" s="116"/>
      <c r="B102" s="116"/>
      <c r="C102" s="116"/>
      <c r="E102" s="570"/>
      <c r="F102" s="570"/>
    </row>
    <row r="103" spans="1:6" x14ac:dyDescent="0.25">
      <c r="A103" s="116"/>
      <c r="B103" s="116"/>
      <c r="C103" s="116"/>
      <c r="E103" s="570"/>
      <c r="F103" s="570"/>
    </row>
    <row r="104" spans="1:6" x14ac:dyDescent="0.25">
      <c r="A104" s="116"/>
      <c r="B104" s="116"/>
      <c r="C104" s="116"/>
      <c r="E104" s="570"/>
      <c r="F104" s="570"/>
    </row>
    <row r="105" spans="1:6" x14ac:dyDescent="0.25">
      <c r="A105" s="116"/>
      <c r="B105" s="116"/>
      <c r="C105" s="116"/>
      <c r="E105" s="570"/>
      <c r="F105" s="570"/>
    </row>
    <row r="106" spans="1:6" x14ac:dyDescent="0.25">
      <c r="A106" s="116"/>
      <c r="B106" s="116"/>
      <c r="C106" s="116"/>
    </row>
  </sheetData>
  <protectedRanges>
    <protectedRange password="FA91" sqref="D5:G9" name="Range1" securityDescriptor="O:WDG:WDD:(A;;CC;;;WD)"/>
    <protectedRange password="FA91" sqref="G36:H37 F37 B36 J36 E36:E37" name="Range1_2" securityDescriptor="O:WDG:WDD:(A;;CC;;;WD)"/>
  </protectedRanges>
  <mergeCells count="8">
    <mergeCell ref="B1:C1"/>
    <mergeCell ref="C21:E21"/>
    <mergeCell ref="D5:G5"/>
    <mergeCell ref="D7:G7"/>
    <mergeCell ref="D8:G8"/>
    <mergeCell ref="B11:G11"/>
    <mergeCell ref="D6:G6"/>
    <mergeCell ref="D9:G9"/>
  </mergeCells>
  <phoneticPr fontId="11" type="noConversion"/>
  <printOptions horizontalCentered="1"/>
  <pageMargins left="0.35433070866141736" right="0" top="0.78740157480314965" bottom="0.78740157480314965" header="0.51181102362204722" footer="0.51181102362204722"/>
  <pageSetup paperSize="9" scale="60" orientation="portrait" r:id="rId1"/>
  <headerFooter alignWithMargins="0">
    <oddHeader xml:space="preserve">&amp;L&amp;"Arial,Bold"Risk-Based Capital Framework </oddHeader>
    <oddFooter>&amp;L&amp;F&amp;C&amp;A&amp;R&amp;P of &amp;N</oddFooter>
  </headerFooter>
  <rowBreaks count="1" manualBreakCount="1">
    <brk id="38" max="16383" man="1"/>
  </rowBreaks>
  <cellWatches>
    <cellWatch r="D5"/>
  </cellWatch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9"/>
  <dimension ref="A1:M151"/>
  <sheetViews>
    <sheetView showGridLines="0" zoomScaleNormal="100" zoomScaleSheetLayoutView="75"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423</v>
      </c>
      <c r="B1" s="943" t="s">
        <v>420</v>
      </c>
      <c r="C1" s="944"/>
      <c r="I1" s="21"/>
    </row>
    <row r="2" spans="1:13" x14ac:dyDescent="0.3">
      <c r="H2" s="926"/>
      <c r="I2" s="926"/>
    </row>
    <row r="3" spans="1:13" x14ac:dyDescent="0.3">
      <c r="B3" s="294"/>
      <c r="C3" s="294"/>
      <c r="H3" s="282"/>
      <c r="I3" s="282"/>
    </row>
    <row r="4" spans="1:13" x14ac:dyDescent="0.3">
      <c r="B4" s="294"/>
      <c r="C4" s="294"/>
      <c r="H4" s="282"/>
      <c r="I4" s="282"/>
    </row>
    <row r="5" spans="1:13" x14ac:dyDescent="0.25">
      <c r="B5" s="19" t="s">
        <v>628</v>
      </c>
      <c r="D5" s="309"/>
      <c r="E5" s="945" t="str">
        <f>IF('Form A'!D5=0,"",'Form A'!D5)</f>
        <v/>
      </c>
      <c r="F5" s="946"/>
      <c r="G5" s="946"/>
      <c r="H5" s="946"/>
      <c r="I5" s="946"/>
      <c r="J5" s="946"/>
      <c r="K5" s="946"/>
      <c r="L5" s="946"/>
      <c r="M5" s="947"/>
    </row>
    <row r="6" spans="1:13" x14ac:dyDescent="0.25">
      <c r="B6" s="19" t="s">
        <v>398</v>
      </c>
      <c r="D6" s="309"/>
      <c r="E6" s="945" t="str">
        <f>IF('Form A'!D6=0,"",'Form A'!D6)</f>
        <v/>
      </c>
      <c r="F6" s="946"/>
      <c r="G6" s="946"/>
      <c r="H6" s="946"/>
      <c r="I6" s="946"/>
      <c r="J6" s="946"/>
      <c r="K6" s="946"/>
      <c r="L6" s="946"/>
      <c r="M6" s="947"/>
    </row>
    <row r="7" spans="1:13" x14ac:dyDescent="0.25">
      <c r="B7" s="19" t="s">
        <v>273</v>
      </c>
      <c r="D7" s="309"/>
      <c r="E7" s="945" t="str">
        <f>IF('Form A'!D7=0,"",'Form A'!D7)</f>
        <v/>
      </c>
      <c r="F7" s="946"/>
      <c r="G7" s="946"/>
      <c r="H7" s="946"/>
      <c r="I7" s="946"/>
      <c r="J7" s="946"/>
      <c r="K7" s="946"/>
      <c r="L7" s="946"/>
      <c r="M7" s="947"/>
    </row>
    <row r="8" spans="1:13" x14ac:dyDescent="0.25">
      <c r="B8" s="102" t="s">
        <v>240</v>
      </c>
      <c r="D8" s="309"/>
      <c r="E8" s="948">
        <f>'Form A'!D8</f>
        <v>0</v>
      </c>
      <c r="F8" s="949"/>
      <c r="G8" s="949"/>
      <c r="H8" s="949"/>
      <c r="I8" s="949"/>
      <c r="J8" s="949"/>
      <c r="K8" s="949"/>
      <c r="L8" s="949"/>
      <c r="M8" s="950"/>
    </row>
    <row r="9" spans="1:13" x14ac:dyDescent="0.25">
      <c r="B9" s="19" t="s">
        <v>629</v>
      </c>
      <c r="E9" s="945" t="s">
        <v>354</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376</v>
      </c>
    </row>
    <row r="13" spans="1:13" x14ac:dyDescent="0.3">
      <c r="A13" s="30" t="s">
        <v>161</v>
      </c>
      <c r="B13" s="48" t="s">
        <v>34</v>
      </c>
      <c r="C13" s="48"/>
      <c r="I13" s="282" t="s">
        <v>385</v>
      </c>
    </row>
    <row r="14" spans="1:13" s="29" customFormat="1" ht="16.7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200"/>
      <c r="H15" s="201" t="s">
        <v>36</v>
      </c>
      <c r="I15" s="194">
        <f>G15*H15</f>
        <v>0</v>
      </c>
    </row>
    <row r="16" spans="1:13" ht="28" customHeight="1" x14ac:dyDescent="0.25">
      <c r="B16" s="888" t="s">
        <v>146</v>
      </c>
      <c r="C16" s="889"/>
      <c r="D16" s="889"/>
      <c r="E16" s="889"/>
      <c r="F16" s="982"/>
      <c r="G16" s="200"/>
      <c r="H16" s="182">
        <v>0.3</v>
      </c>
      <c r="I16" s="194">
        <f>G16*H16</f>
        <v>0</v>
      </c>
    </row>
    <row r="17" spans="1:9" ht="45.25" customHeight="1" x14ac:dyDescent="0.25">
      <c r="B17" s="888" t="s">
        <v>147</v>
      </c>
      <c r="C17" s="889"/>
      <c r="D17" s="889"/>
      <c r="E17" s="889"/>
      <c r="F17" s="982"/>
      <c r="G17" s="200"/>
      <c r="H17" s="182">
        <v>0.16</v>
      </c>
      <c r="I17" s="194">
        <f>G17*H17</f>
        <v>0</v>
      </c>
    </row>
    <row r="18" spans="1:9" ht="20.25" customHeight="1" x14ac:dyDescent="0.25">
      <c r="B18" s="888" t="s">
        <v>148</v>
      </c>
      <c r="C18" s="889"/>
      <c r="D18" s="889"/>
      <c r="E18" s="889"/>
      <c r="F18" s="982"/>
      <c r="G18" s="200"/>
      <c r="H18" s="182">
        <v>0.25</v>
      </c>
      <c r="I18" s="194">
        <f>G18*H18</f>
        <v>0</v>
      </c>
    </row>
    <row r="19" spans="1:9" ht="20.25" customHeight="1" x14ac:dyDescent="0.25">
      <c r="B19" s="891" t="s">
        <v>346</v>
      </c>
      <c r="C19" s="972"/>
      <c r="D19" s="972"/>
      <c r="E19" s="972"/>
      <c r="F19" s="973"/>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200"/>
      <c r="H23" s="182">
        <v>0.08</v>
      </c>
      <c r="I23" s="194">
        <f>G23*H23</f>
        <v>0</v>
      </c>
    </row>
    <row r="24" spans="1:9" ht="20.25" customHeight="1" x14ac:dyDescent="0.25">
      <c r="B24" s="888" t="s">
        <v>206</v>
      </c>
      <c r="C24" s="889"/>
      <c r="D24" s="889"/>
      <c r="E24" s="889"/>
      <c r="F24" s="982"/>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x14ac:dyDescent="0.25">
      <c r="B28" s="974" t="s">
        <v>41</v>
      </c>
      <c r="C28" s="975"/>
      <c r="D28" s="975"/>
      <c r="E28" s="975"/>
      <c r="F28" s="976"/>
      <c r="G28" s="179" t="s">
        <v>440</v>
      </c>
      <c r="H28" s="179" t="s">
        <v>441</v>
      </c>
      <c r="I28" s="44" t="s">
        <v>42</v>
      </c>
    </row>
    <row r="29" spans="1:9" ht="9.75" customHeight="1" x14ac:dyDescent="0.25">
      <c r="B29" s="205"/>
      <c r="C29" s="206"/>
      <c r="D29" s="206"/>
      <c r="E29" s="206"/>
      <c r="F29" s="207"/>
      <c r="G29" s="208"/>
      <c r="H29" s="208"/>
      <c r="I29" s="209"/>
    </row>
    <row r="30" spans="1:9" x14ac:dyDescent="0.25">
      <c r="B30" s="24" t="s">
        <v>442</v>
      </c>
      <c r="C30" s="25"/>
      <c r="D30" s="281"/>
      <c r="E30" s="281"/>
      <c r="F30" s="98"/>
      <c r="G30" s="200"/>
      <c r="H30" s="629"/>
      <c r="I30" s="211">
        <f>G30-H30</f>
        <v>0</v>
      </c>
    </row>
    <row r="31" spans="1:9" x14ac:dyDescent="0.25">
      <c r="B31" s="24" t="s">
        <v>443</v>
      </c>
      <c r="C31" s="25"/>
      <c r="D31" s="281"/>
      <c r="E31" s="281"/>
      <c r="F31" s="98"/>
      <c r="G31" s="200"/>
      <c r="H31" s="630"/>
      <c r="I31" s="211">
        <f t="shared" ref="I31:I32" si="0">G31-H31</f>
        <v>0</v>
      </c>
    </row>
    <row r="32" spans="1:9" x14ac:dyDescent="0.25">
      <c r="B32" s="24" t="s">
        <v>44</v>
      </c>
      <c r="C32" s="25"/>
      <c r="D32" s="281"/>
      <c r="E32" s="281"/>
      <c r="F32" s="98"/>
      <c r="G32" s="200"/>
      <c r="H32" s="630"/>
      <c r="I32" s="211">
        <f t="shared" si="0"/>
        <v>0</v>
      </c>
    </row>
    <row r="33" spans="1:10" x14ac:dyDescent="0.25">
      <c r="D33" s="102"/>
      <c r="E33" s="102"/>
      <c r="G33" s="633"/>
      <c r="H33" s="634" t="s">
        <v>444</v>
      </c>
      <c r="I33" s="635"/>
    </row>
    <row r="34" spans="1:10" x14ac:dyDescent="0.25">
      <c r="B34" s="19" t="s">
        <v>197</v>
      </c>
      <c r="D34" s="102"/>
      <c r="E34" s="102"/>
      <c r="G34" s="633"/>
      <c r="H34" s="631"/>
      <c r="I34" s="632"/>
    </row>
    <row r="35" spans="1:10" x14ac:dyDescent="0.25">
      <c r="B35" s="19" t="s">
        <v>198</v>
      </c>
      <c r="C35" s="19" t="s">
        <v>445</v>
      </c>
      <c r="D35" s="102"/>
      <c r="E35" s="102"/>
      <c r="G35" s="633"/>
      <c r="H35" s="631"/>
      <c r="I35" s="632"/>
    </row>
    <row r="36" spans="1:10" x14ac:dyDescent="0.25">
      <c r="C36" s="19" t="s">
        <v>446</v>
      </c>
      <c r="D36" s="102"/>
      <c r="E36" s="102"/>
      <c r="G36" s="633"/>
      <c r="H36" s="631"/>
      <c r="I36" s="632"/>
    </row>
    <row r="37" spans="1:10" x14ac:dyDescent="0.25">
      <c r="B37" s="19" t="s">
        <v>199</v>
      </c>
      <c r="C37" s="19" t="s">
        <v>261</v>
      </c>
      <c r="D37" s="102"/>
      <c r="E37" s="102"/>
      <c r="G37" s="633"/>
      <c r="H37" s="631"/>
      <c r="I37" s="632"/>
    </row>
    <row r="38" spans="1:10" x14ac:dyDescent="0.25">
      <c r="B38" s="19" t="s">
        <v>200</v>
      </c>
      <c r="C38" s="19" t="s">
        <v>448</v>
      </c>
      <c r="D38" s="102"/>
      <c r="E38" s="102"/>
      <c r="G38" s="633"/>
      <c r="H38" s="631"/>
      <c r="I38" s="632"/>
    </row>
    <row r="39" spans="1:10" x14ac:dyDescent="0.25">
      <c r="C39" s="19" t="s">
        <v>449</v>
      </c>
      <c r="D39" s="102"/>
      <c r="E39" s="102"/>
      <c r="G39" s="633"/>
      <c r="H39" s="631"/>
      <c r="I39" s="632"/>
    </row>
    <row r="40" spans="1:10" x14ac:dyDescent="0.25">
      <c r="B40" s="19" t="s">
        <v>201</v>
      </c>
      <c r="C40" s="19" t="s">
        <v>450</v>
      </c>
      <c r="D40" s="102"/>
      <c r="E40" s="102"/>
      <c r="G40" s="633"/>
      <c r="H40" s="631"/>
      <c r="I40" s="632"/>
    </row>
    <row r="41" spans="1:10" x14ac:dyDescent="0.25">
      <c r="C41" s="19" t="s">
        <v>560</v>
      </c>
      <c r="D41" s="102"/>
      <c r="E41" s="102"/>
      <c r="G41" s="633"/>
      <c r="H41" s="631"/>
      <c r="I41" s="632"/>
    </row>
    <row r="42" spans="1:10" ht="6" customHeight="1" x14ac:dyDescent="0.25">
      <c r="D42" s="102"/>
      <c r="E42" s="102"/>
      <c r="G42" s="633"/>
      <c r="H42" s="631"/>
      <c r="I42" s="632"/>
    </row>
    <row r="43" spans="1:10" ht="6" customHeight="1" x14ac:dyDescent="0.25">
      <c r="I43" s="636"/>
    </row>
    <row r="44" spans="1:10" ht="7.5" customHeight="1" x14ac:dyDescent="0.3">
      <c r="H44" s="926"/>
      <c r="I44" s="926"/>
    </row>
    <row r="45" spans="1:10" ht="6" customHeight="1" x14ac:dyDescent="0.25">
      <c r="C45" s="916"/>
      <c r="D45" s="916"/>
      <c r="E45" s="916"/>
      <c r="F45" s="916"/>
      <c r="G45" s="916"/>
      <c r="H45" s="916"/>
      <c r="I45" s="916"/>
    </row>
    <row r="46" spans="1:10" ht="6" customHeight="1" x14ac:dyDescent="0.25"/>
    <row r="47" spans="1:10" x14ac:dyDescent="0.25">
      <c r="A47" s="30" t="s">
        <v>164</v>
      </c>
      <c r="B47" s="30" t="s">
        <v>61</v>
      </c>
      <c r="C47" s="30"/>
    </row>
    <row r="48" spans="1:10" x14ac:dyDescent="0.3">
      <c r="H48" s="964"/>
      <c r="I48" s="964"/>
      <c r="J48" s="310"/>
    </row>
    <row r="49" spans="2:11" ht="49" customHeight="1" x14ac:dyDescent="0.25">
      <c r="B49" s="213" t="s">
        <v>228</v>
      </c>
      <c r="C49" s="965" t="s">
        <v>62</v>
      </c>
      <c r="D49" s="966"/>
      <c r="E49" s="54" t="s">
        <v>63</v>
      </c>
      <c r="F49" s="54" t="s">
        <v>64</v>
      </c>
      <c r="G49" s="50" t="s">
        <v>65</v>
      </c>
      <c r="H49" s="50" t="s">
        <v>66</v>
      </c>
    </row>
    <row r="50" spans="2:11" ht="17.25" customHeight="1" x14ac:dyDescent="0.25">
      <c r="B50" s="34"/>
      <c r="C50" s="967" t="s">
        <v>211</v>
      </c>
      <c r="D50" s="968"/>
      <c r="E50" s="72" t="s">
        <v>215</v>
      </c>
      <c r="F50" s="45" t="s">
        <v>216</v>
      </c>
      <c r="G50" s="45" t="s">
        <v>217</v>
      </c>
      <c r="H50" s="45" t="s">
        <v>218</v>
      </c>
    </row>
    <row r="51" spans="2:11" ht="16.75" customHeight="1" x14ac:dyDescent="0.25">
      <c r="B51" s="214"/>
      <c r="C51" s="980"/>
      <c r="D51" s="981"/>
      <c r="E51" s="216"/>
      <c r="F51" s="216"/>
      <c r="G51" s="216"/>
      <c r="H51" s="216"/>
      <c r="J51" s="311"/>
      <c r="K51" s="311"/>
    </row>
    <row r="52" spans="2:11" ht="30" customHeight="1" x14ac:dyDescent="0.3">
      <c r="B52" s="445"/>
      <c r="C52" s="998"/>
      <c r="D52" s="999"/>
      <c r="E52" s="442"/>
      <c r="F52" s="442"/>
      <c r="G52" s="442"/>
      <c r="H52" s="442"/>
      <c r="J52" s="311"/>
      <c r="K52" s="311"/>
    </row>
    <row r="53" spans="2:11" ht="30" customHeight="1" x14ac:dyDescent="0.3">
      <c r="B53" s="445"/>
      <c r="C53" s="998"/>
      <c r="D53" s="999"/>
      <c r="E53" s="442"/>
      <c r="F53" s="442"/>
      <c r="G53" s="442"/>
      <c r="H53" s="442"/>
      <c r="J53" s="311"/>
      <c r="K53" s="311"/>
    </row>
    <row r="54" spans="2:11" ht="30" customHeight="1" x14ac:dyDescent="0.3">
      <c r="B54" s="445"/>
      <c r="C54" s="998"/>
      <c r="D54" s="999"/>
      <c r="E54" s="442"/>
      <c r="F54" s="442"/>
      <c r="G54" s="442"/>
      <c r="H54" s="442"/>
      <c r="J54" s="311"/>
      <c r="K54" s="311"/>
    </row>
    <row r="55" spans="2:11" ht="30" customHeight="1" x14ac:dyDescent="0.3">
      <c r="B55" s="445"/>
      <c r="C55" s="998"/>
      <c r="D55" s="999"/>
      <c r="E55" s="442"/>
      <c r="F55" s="442"/>
      <c r="G55" s="442"/>
      <c r="H55" s="442"/>
      <c r="J55" s="311"/>
      <c r="K55" s="311"/>
    </row>
    <row r="56" spans="2:11" ht="30" customHeight="1" x14ac:dyDescent="0.3">
      <c r="B56" s="445"/>
      <c r="C56" s="998"/>
      <c r="D56" s="999"/>
      <c r="E56" s="442"/>
      <c r="F56" s="442"/>
      <c r="G56" s="442"/>
      <c r="H56" s="442"/>
      <c r="J56" s="311"/>
      <c r="K56" s="311"/>
    </row>
    <row r="57" spans="2:11" ht="30" customHeight="1" x14ac:dyDescent="0.3">
      <c r="B57" s="445"/>
      <c r="C57" s="998"/>
      <c r="D57" s="999"/>
      <c r="E57" s="442"/>
      <c r="F57" s="442"/>
      <c r="G57" s="442"/>
      <c r="H57" s="442"/>
    </row>
    <row r="58" spans="2:11" ht="30" customHeight="1" x14ac:dyDescent="0.3">
      <c r="B58" s="445"/>
      <c r="C58" s="998"/>
      <c r="D58" s="999"/>
      <c r="E58" s="442"/>
      <c r="F58" s="442"/>
      <c r="G58" s="442"/>
      <c r="H58" s="442"/>
    </row>
    <row r="59" spans="2:11" ht="30" customHeight="1" x14ac:dyDescent="0.3">
      <c r="B59" s="445"/>
      <c r="C59" s="998"/>
      <c r="D59" s="999"/>
      <c r="E59" s="442"/>
      <c r="F59" s="442"/>
      <c r="G59" s="442"/>
      <c r="H59" s="442"/>
    </row>
    <row r="60" spans="2:11" ht="30" customHeight="1" x14ac:dyDescent="0.3">
      <c r="B60" s="445"/>
      <c r="C60" s="998"/>
      <c r="D60" s="999"/>
      <c r="E60" s="442"/>
      <c r="F60" s="442"/>
      <c r="G60" s="442"/>
      <c r="H60" s="442"/>
    </row>
    <row r="61" spans="2:11" ht="30" customHeight="1" x14ac:dyDescent="0.3">
      <c r="B61" s="445"/>
      <c r="C61" s="998"/>
      <c r="D61" s="999"/>
      <c r="E61" s="442"/>
      <c r="F61" s="442"/>
      <c r="G61" s="442"/>
      <c r="H61" s="442"/>
    </row>
    <row r="62" spans="2:11" ht="30" customHeight="1" x14ac:dyDescent="0.3">
      <c r="B62" s="445"/>
      <c r="C62" s="998"/>
      <c r="D62" s="999"/>
      <c r="E62" s="442"/>
      <c r="F62" s="442"/>
      <c r="G62" s="442"/>
      <c r="H62" s="442"/>
    </row>
    <row r="63" spans="2:11" ht="30" customHeight="1" x14ac:dyDescent="0.3">
      <c r="B63" s="445"/>
      <c r="C63" s="998"/>
      <c r="D63" s="999"/>
      <c r="E63" s="442"/>
      <c r="F63" s="442"/>
      <c r="G63" s="442"/>
      <c r="H63" s="442"/>
    </row>
    <row r="64" spans="2:11" ht="30" customHeight="1" x14ac:dyDescent="0.3">
      <c r="B64" s="445"/>
      <c r="C64" s="998"/>
      <c r="D64" s="999"/>
      <c r="E64" s="442"/>
      <c r="F64" s="442"/>
      <c r="G64" s="442"/>
      <c r="H64" s="442"/>
    </row>
    <row r="65" spans="2:9" ht="30" customHeight="1" x14ac:dyDescent="0.3">
      <c r="B65" s="445"/>
      <c r="C65" s="998"/>
      <c r="D65" s="999"/>
      <c r="E65" s="442"/>
      <c r="F65" s="442"/>
      <c r="G65" s="442"/>
      <c r="H65" s="442"/>
    </row>
    <row r="66" spans="2:9" ht="30" customHeight="1" x14ac:dyDescent="0.3">
      <c r="B66" s="445"/>
      <c r="C66" s="998"/>
      <c r="D66" s="999"/>
      <c r="E66" s="442"/>
      <c r="F66" s="442"/>
      <c r="G66" s="442"/>
      <c r="H66" s="442"/>
    </row>
    <row r="67" spans="2:9" ht="30" customHeight="1" x14ac:dyDescent="0.3">
      <c r="B67" s="445"/>
      <c r="C67" s="998"/>
      <c r="D67" s="999"/>
      <c r="E67" s="442"/>
      <c r="F67" s="442"/>
      <c r="G67" s="442"/>
      <c r="H67" s="442"/>
    </row>
    <row r="68" spans="2:9" ht="30" customHeight="1" x14ac:dyDescent="0.3">
      <c r="B68" s="445"/>
      <c r="C68" s="998"/>
      <c r="D68" s="999"/>
      <c r="E68" s="442"/>
      <c r="F68" s="442"/>
      <c r="G68" s="442"/>
      <c r="H68" s="442"/>
    </row>
    <row r="69" spans="2:9" ht="30" customHeight="1" x14ac:dyDescent="0.3">
      <c r="B69" s="445"/>
      <c r="C69" s="998"/>
      <c r="D69" s="999"/>
      <c r="E69" s="442"/>
      <c r="F69" s="442"/>
      <c r="G69" s="442"/>
      <c r="H69" s="442"/>
    </row>
    <row r="70" spans="2:9" ht="30" customHeight="1" x14ac:dyDescent="0.3">
      <c r="B70" s="445"/>
      <c r="C70" s="998"/>
      <c r="D70" s="999"/>
      <c r="E70" s="442"/>
      <c r="F70" s="442"/>
      <c r="G70" s="442"/>
      <c r="H70" s="442"/>
    </row>
    <row r="71" spans="2:9" ht="30" customHeight="1" x14ac:dyDescent="0.3">
      <c r="B71" s="445"/>
      <c r="C71" s="998"/>
      <c r="D71" s="999"/>
      <c r="E71" s="442"/>
      <c r="F71" s="442"/>
      <c r="G71" s="442"/>
      <c r="H71" s="442"/>
    </row>
    <row r="72" spans="2:9" x14ac:dyDescent="0.25">
      <c r="B72" s="214"/>
      <c r="C72" s="980"/>
      <c r="D72" s="981"/>
      <c r="E72" s="216"/>
      <c r="F72" s="216"/>
      <c r="G72" s="216"/>
      <c r="H72" s="216"/>
    </row>
    <row r="73" spans="2:9" x14ac:dyDescent="0.25">
      <c r="B73" s="34"/>
      <c r="C73" s="887" t="s">
        <v>67</v>
      </c>
      <c r="D73" s="880"/>
      <c r="E73" s="213"/>
      <c r="F73" s="430"/>
      <c r="G73" s="217">
        <f>SUM(G51:G72)</f>
        <v>0</v>
      </c>
      <c r="H73" s="217">
        <f>SUM(H51:H72)</f>
        <v>0</v>
      </c>
    </row>
    <row r="74" spans="2:9" ht="15" customHeight="1" x14ac:dyDescent="0.25">
      <c r="F74" s="984" t="s">
        <v>68</v>
      </c>
      <c r="G74" s="985"/>
      <c r="H74" s="990">
        <f>MAX(ABS(G73),ABS(H73))</f>
        <v>0</v>
      </c>
    </row>
    <row r="75" spans="2:9" x14ac:dyDescent="0.25">
      <c r="F75" s="940"/>
      <c r="G75" s="986"/>
      <c r="H75" s="991"/>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16" t="s">
        <v>386</v>
      </c>
      <c r="D79" s="916"/>
      <c r="E79" s="916"/>
      <c r="F79" s="916"/>
      <c r="G79" s="916"/>
      <c r="H79" s="916"/>
      <c r="I79" s="916"/>
    </row>
    <row r="80" spans="2:9" ht="15" customHeight="1" x14ac:dyDescent="0.25">
      <c r="B80" s="19" t="s">
        <v>199</v>
      </c>
      <c r="C80" s="915" t="s">
        <v>387</v>
      </c>
      <c r="D80" s="915"/>
      <c r="E80" s="915"/>
      <c r="F80" s="915"/>
      <c r="G80" s="915"/>
      <c r="H80" s="915"/>
      <c r="I80" s="915"/>
    </row>
    <row r="81" spans="1:9" x14ac:dyDescent="0.25">
      <c r="B81" s="30"/>
      <c r="C81" s="915"/>
      <c r="D81" s="915"/>
      <c r="E81" s="915"/>
      <c r="F81" s="915"/>
      <c r="G81" s="915"/>
      <c r="H81" s="915"/>
      <c r="I81" s="915"/>
    </row>
    <row r="82" spans="1:9" x14ac:dyDescent="0.25">
      <c r="B82" s="30"/>
      <c r="C82" s="915"/>
      <c r="D82" s="915"/>
      <c r="E82" s="915"/>
      <c r="F82" s="915"/>
      <c r="G82" s="915"/>
      <c r="H82" s="915"/>
      <c r="I82" s="915"/>
    </row>
    <row r="85" spans="1:9" x14ac:dyDescent="0.25">
      <c r="A85" s="30" t="s">
        <v>175</v>
      </c>
      <c r="B85" s="30" t="s">
        <v>70</v>
      </c>
      <c r="C85" s="30"/>
    </row>
    <row r="86" spans="1:9" ht="15" customHeight="1" x14ac:dyDescent="0.25">
      <c r="B86" s="822" t="s">
        <v>350</v>
      </c>
      <c r="C86" s="822"/>
      <c r="D86" s="822"/>
      <c r="E86" s="822"/>
      <c r="F86" s="822"/>
      <c r="G86" s="822"/>
      <c r="H86" s="822"/>
      <c r="I86" s="822"/>
    </row>
    <row r="87" spans="1:9" x14ac:dyDescent="0.25">
      <c r="B87" s="822"/>
      <c r="C87" s="822"/>
      <c r="D87" s="822"/>
      <c r="E87" s="822"/>
      <c r="F87" s="822"/>
      <c r="G87" s="822"/>
      <c r="H87" s="822"/>
      <c r="I87" s="822"/>
    </row>
    <row r="88" spans="1:9" x14ac:dyDescent="0.25">
      <c r="B88" s="822"/>
      <c r="C88" s="822"/>
      <c r="D88" s="822"/>
      <c r="E88" s="822"/>
      <c r="F88" s="822"/>
      <c r="G88" s="822"/>
      <c r="H88" s="822"/>
      <c r="I88" s="822"/>
    </row>
    <row r="89" spans="1:9" ht="9.75" customHeight="1" x14ac:dyDescent="0.25">
      <c r="B89" s="822"/>
      <c r="C89" s="822"/>
      <c r="D89" s="822"/>
      <c r="E89" s="822"/>
      <c r="F89" s="822"/>
      <c r="G89" s="822"/>
      <c r="H89" s="822"/>
      <c r="I89" s="822"/>
    </row>
    <row r="90" spans="1:9" x14ac:dyDescent="0.25">
      <c r="B90" s="276"/>
      <c r="C90" s="276"/>
      <c r="D90" s="276"/>
      <c r="E90" s="276"/>
      <c r="F90" s="276"/>
      <c r="G90" s="276"/>
      <c r="H90" s="276"/>
      <c r="I90" s="276"/>
    </row>
    <row r="91" spans="1:9" ht="49.5" customHeight="1" x14ac:dyDescent="0.25">
      <c r="B91" s="213" t="s">
        <v>228</v>
      </c>
      <c r="C91" s="927" t="s">
        <v>73</v>
      </c>
      <c r="D91" s="896"/>
      <c r="E91" s="44" t="s">
        <v>74</v>
      </c>
      <c r="F91" s="955" t="s">
        <v>71</v>
      </c>
      <c r="G91" s="955"/>
      <c r="H91" s="955"/>
      <c r="I91" s="50" t="s">
        <v>72</v>
      </c>
    </row>
    <row r="92" spans="1:9" ht="25" customHeight="1" x14ac:dyDescent="0.25">
      <c r="B92" s="215"/>
      <c r="C92" s="923"/>
      <c r="D92" s="961"/>
      <c r="E92" s="218"/>
      <c r="F92" s="956"/>
      <c r="G92" s="962"/>
      <c r="H92" s="963"/>
      <c r="I92" s="224"/>
    </row>
    <row r="93" spans="1:9" ht="59.15" customHeight="1" x14ac:dyDescent="0.25">
      <c r="B93" s="225"/>
      <c r="C93" s="923"/>
      <c r="D93" s="997"/>
      <c r="E93" s="473"/>
      <c r="F93" s="956"/>
      <c r="G93" s="957"/>
      <c r="H93" s="958"/>
      <c r="I93" s="393"/>
    </row>
    <row r="94" spans="1:9" ht="59.15" customHeight="1" x14ac:dyDescent="0.25">
      <c r="B94" s="225"/>
      <c r="C94" s="923"/>
      <c r="D94" s="997"/>
      <c r="E94" s="473"/>
      <c r="F94" s="956"/>
      <c r="G94" s="957"/>
      <c r="H94" s="958"/>
      <c r="I94" s="393"/>
    </row>
    <row r="95" spans="1:9" ht="59.15" customHeight="1" x14ac:dyDescent="0.25">
      <c r="B95" s="225"/>
      <c r="C95" s="923"/>
      <c r="D95" s="997"/>
      <c r="E95" s="473"/>
      <c r="F95" s="956"/>
      <c r="G95" s="957"/>
      <c r="H95" s="958"/>
      <c r="I95" s="393"/>
    </row>
    <row r="96" spans="1:9" ht="59.15" customHeight="1" x14ac:dyDescent="0.25">
      <c r="B96" s="225"/>
      <c r="C96" s="923"/>
      <c r="D96" s="997"/>
      <c r="E96" s="473"/>
      <c r="F96" s="956"/>
      <c r="G96" s="957"/>
      <c r="H96" s="958"/>
      <c r="I96" s="393"/>
    </row>
    <row r="97" spans="2:9" ht="59.15" customHeight="1" x14ac:dyDescent="0.25">
      <c r="B97" s="225"/>
      <c r="C97" s="923"/>
      <c r="D97" s="997"/>
      <c r="E97" s="473"/>
      <c r="F97" s="956"/>
      <c r="G97" s="957"/>
      <c r="H97" s="958"/>
      <c r="I97" s="393"/>
    </row>
    <row r="98" spans="2:9" ht="59.15" customHeight="1" x14ac:dyDescent="0.25">
      <c r="B98" s="225"/>
      <c r="C98" s="923"/>
      <c r="D98" s="997"/>
      <c r="E98" s="473"/>
      <c r="F98" s="956"/>
      <c r="G98" s="957"/>
      <c r="H98" s="958"/>
      <c r="I98" s="393"/>
    </row>
    <row r="99" spans="2:9" ht="59.15" customHeight="1" x14ac:dyDescent="0.25">
      <c r="B99" s="225"/>
      <c r="C99" s="923"/>
      <c r="D99" s="997"/>
      <c r="E99" s="473"/>
      <c r="F99" s="956"/>
      <c r="G99" s="957"/>
      <c r="H99" s="958"/>
      <c r="I99" s="393"/>
    </row>
    <row r="100" spans="2:9" ht="59.15" customHeight="1" x14ac:dyDescent="0.25">
      <c r="B100" s="225"/>
      <c r="C100" s="923"/>
      <c r="D100" s="997"/>
      <c r="E100" s="473"/>
      <c r="F100" s="956"/>
      <c r="G100" s="957"/>
      <c r="H100" s="958"/>
      <c r="I100" s="393"/>
    </row>
    <row r="101" spans="2:9" ht="59.15" customHeight="1" x14ac:dyDescent="0.25">
      <c r="B101" s="225"/>
      <c r="C101" s="923"/>
      <c r="D101" s="997"/>
      <c r="E101" s="473"/>
      <c r="F101" s="956"/>
      <c r="G101" s="957"/>
      <c r="H101" s="958"/>
      <c r="I101" s="393"/>
    </row>
    <row r="102" spans="2:9" ht="59.15" customHeight="1" x14ac:dyDescent="0.25">
      <c r="B102" s="225"/>
      <c r="C102" s="923"/>
      <c r="D102" s="997"/>
      <c r="E102" s="473"/>
      <c r="F102" s="956"/>
      <c r="G102" s="957"/>
      <c r="H102" s="958"/>
      <c r="I102" s="393"/>
    </row>
    <row r="103" spans="2:9" ht="59.15" customHeight="1" x14ac:dyDescent="0.25">
      <c r="B103" s="225"/>
      <c r="C103" s="923"/>
      <c r="D103" s="997"/>
      <c r="E103" s="473"/>
      <c r="F103" s="956"/>
      <c r="G103" s="957"/>
      <c r="H103" s="958"/>
      <c r="I103" s="393"/>
    </row>
    <row r="104" spans="2:9" ht="59.15" customHeight="1" x14ac:dyDescent="0.25">
      <c r="B104" s="225"/>
      <c r="C104" s="923"/>
      <c r="D104" s="997"/>
      <c r="E104" s="473"/>
      <c r="F104" s="956"/>
      <c r="G104" s="957"/>
      <c r="H104" s="958"/>
      <c r="I104" s="393"/>
    </row>
    <row r="105" spans="2:9" ht="59.15" customHeight="1" x14ac:dyDescent="0.25">
      <c r="B105" s="225"/>
      <c r="C105" s="923"/>
      <c r="D105" s="997"/>
      <c r="E105" s="473"/>
      <c r="F105" s="956"/>
      <c r="G105" s="957"/>
      <c r="H105" s="958"/>
      <c r="I105" s="393"/>
    </row>
    <row r="106" spans="2:9" ht="59.15" customHeight="1" x14ac:dyDescent="0.25">
      <c r="B106" s="225"/>
      <c r="C106" s="923"/>
      <c r="D106" s="997"/>
      <c r="E106" s="473"/>
      <c r="F106" s="956"/>
      <c r="G106" s="962"/>
      <c r="H106" s="963"/>
      <c r="I106" s="393"/>
    </row>
    <row r="107" spans="2:9" ht="59.15" customHeight="1" x14ac:dyDescent="0.25">
      <c r="B107" s="225"/>
      <c r="C107" s="923"/>
      <c r="D107" s="997"/>
      <c r="E107" s="473"/>
      <c r="F107" s="956"/>
      <c r="G107" s="957"/>
      <c r="H107" s="958"/>
      <c r="I107" s="393"/>
    </row>
    <row r="108" spans="2:9" ht="59.15" customHeight="1" x14ac:dyDescent="0.25">
      <c r="B108" s="225"/>
      <c r="C108" s="923"/>
      <c r="D108" s="997"/>
      <c r="E108" s="473"/>
      <c r="F108" s="956"/>
      <c r="G108" s="957"/>
      <c r="H108" s="958"/>
      <c r="I108" s="393"/>
    </row>
    <row r="109" spans="2:9" ht="59.15" customHeight="1" x14ac:dyDescent="0.25">
      <c r="B109" s="225"/>
      <c r="C109" s="923"/>
      <c r="D109" s="997"/>
      <c r="E109" s="473"/>
      <c r="F109" s="956"/>
      <c r="G109" s="957"/>
      <c r="H109" s="958"/>
      <c r="I109" s="393"/>
    </row>
    <row r="110" spans="2:9" ht="59.15" customHeight="1" x14ac:dyDescent="0.25">
      <c r="B110" s="225"/>
      <c r="C110" s="923"/>
      <c r="D110" s="997"/>
      <c r="E110" s="473"/>
      <c r="F110" s="956"/>
      <c r="G110" s="957"/>
      <c r="H110" s="958"/>
      <c r="I110" s="393"/>
    </row>
    <row r="111" spans="2:9" ht="59.15" customHeight="1" x14ac:dyDescent="0.25">
      <c r="B111" s="225"/>
      <c r="C111" s="923"/>
      <c r="D111" s="997"/>
      <c r="E111" s="473"/>
      <c r="F111" s="956"/>
      <c r="G111" s="957"/>
      <c r="H111" s="958"/>
      <c r="I111" s="393"/>
    </row>
    <row r="112" spans="2:9" ht="59.15" customHeight="1" x14ac:dyDescent="0.25">
      <c r="B112" s="225"/>
      <c r="C112" s="923"/>
      <c r="D112" s="997"/>
      <c r="E112" s="473"/>
      <c r="F112" s="956"/>
      <c r="G112" s="957"/>
      <c r="H112" s="958"/>
      <c r="I112" s="393"/>
    </row>
    <row r="113" spans="1:12" ht="25" customHeight="1" x14ac:dyDescent="0.25">
      <c r="B113" s="215"/>
      <c r="C113" s="923"/>
      <c r="D113" s="961"/>
      <c r="E113" s="218"/>
      <c r="F113" s="956"/>
      <c r="G113" s="962"/>
      <c r="H113" s="963"/>
      <c r="I113" s="393"/>
    </row>
    <row r="114" spans="1:12" ht="15.75" customHeight="1" thickBot="1" x14ac:dyDescent="0.3">
      <c r="E114" s="414">
        <f>SUM(E92:E113)</f>
        <v>0</v>
      </c>
      <c r="G114" s="301"/>
      <c r="H114" s="301"/>
      <c r="I114" s="394">
        <f>SUM(I92:I113)</f>
        <v>0</v>
      </c>
    </row>
    <row r="115" spans="1:12" ht="13.5" thickTop="1" x14ac:dyDescent="0.3">
      <c r="H115" s="926"/>
      <c r="I115" s="926"/>
    </row>
    <row r="116" spans="1:12" ht="39.75" customHeight="1" x14ac:dyDescent="0.25">
      <c r="B116" s="19" t="s">
        <v>60</v>
      </c>
      <c r="C116" s="832" t="s">
        <v>559</v>
      </c>
      <c r="D116" s="832"/>
      <c r="E116" s="832"/>
      <c r="F116" s="832"/>
      <c r="G116" s="832"/>
      <c r="H116" s="832"/>
      <c r="I116" s="832"/>
    </row>
    <row r="119" spans="1:12" x14ac:dyDescent="0.25">
      <c r="A119" s="30" t="s">
        <v>176</v>
      </c>
      <c r="B119" s="30" t="s">
        <v>348</v>
      </c>
      <c r="C119" s="30"/>
    </row>
    <row r="120" spans="1:12" x14ac:dyDescent="0.25">
      <c r="B120" s="276"/>
      <c r="C120" s="276"/>
      <c r="D120" s="276"/>
      <c r="E120" s="276"/>
      <c r="F120" s="276"/>
      <c r="G120" s="276"/>
      <c r="H120" s="276"/>
      <c r="I120" s="276"/>
    </row>
    <row r="121" spans="1:12" ht="48" customHeight="1" x14ac:dyDescent="0.25">
      <c r="B121" s="213" t="s">
        <v>228</v>
      </c>
      <c r="C121" s="927" t="s">
        <v>95</v>
      </c>
      <c r="D121" s="896"/>
      <c r="E121" s="955" t="s">
        <v>351</v>
      </c>
      <c r="F121" s="955"/>
      <c r="G121" s="955"/>
      <c r="H121" s="44" t="s">
        <v>96</v>
      </c>
      <c r="I121" s="54" t="s">
        <v>99</v>
      </c>
      <c r="J121" s="54" t="s">
        <v>100</v>
      </c>
      <c r="K121" s="50" t="s">
        <v>101</v>
      </c>
      <c r="L121" s="50" t="s">
        <v>102</v>
      </c>
    </row>
    <row r="122" spans="1:12" ht="59.15" customHeight="1" x14ac:dyDescent="0.25">
      <c r="B122" s="215"/>
      <c r="C122" s="923"/>
      <c r="D122" s="987"/>
      <c r="E122" s="956"/>
      <c r="F122" s="988"/>
      <c r="G122" s="989"/>
      <c r="H122" s="218"/>
      <c r="I122" s="449"/>
      <c r="J122" s="449"/>
      <c r="K122" s="448"/>
      <c r="L122" s="468">
        <f>MAX((I122-J122),0)*K122</f>
        <v>0</v>
      </c>
    </row>
    <row r="123" spans="1:12" ht="59.15" customHeight="1" x14ac:dyDescent="0.25">
      <c r="B123" s="215"/>
      <c r="C123" s="923"/>
      <c r="D123" s="989"/>
      <c r="E123" s="956"/>
      <c r="F123" s="988"/>
      <c r="G123" s="989"/>
      <c r="H123" s="218"/>
      <c r="I123" s="525"/>
      <c r="J123" s="525"/>
      <c r="K123" s="526"/>
      <c r="L123" s="468">
        <f t="shared" ref="L123:L143" si="1">MAX((I123-J123),0)*K123</f>
        <v>0</v>
      </c>
    </row>
    <row r="124" spans="1:12" ht="59.15" customHeight="1" x14ac:dyDescent="0.25">
      <c r="B124" s="215"/>
      <c r="C124" s="923"/>
      <c r="D124" s="989"/>
      <c r="E124" s="956"/>
      <c r="F124" s="988"/>
      <c r="G124" s="989"/>
      <c r="H124" s="218"/>
      <c r="I124" s="525"/>
      <c r="J124" s="525"/>
      <c r="K124" s="526"/>
      <c r="L124" s="468">
        <f t="shared" si="1"/>
        <v>0</v>
      </c>
    </row>
    <row r="125" spans="1:12" ht="59.15" customHeight="1" x14ac:dyDescent="0.25">
      <c r="B125" s="215"/>
      <c r="C125" s="923"/>
      <c r="D125" s="989"/>
      <c r="E125" s="956"/>
      <c r="F125" s="988"/>
      <c r="G125" s="989"/>
      <c r="H125" s="218"/>
      <c r="I125" s="525"/>
      <c r="J125" s="525"/>
      <c r="K125" s="526"/>
      <c r="L125" s="468">
        <f t="shared" si="1"/>
        <v>0</v>
      </c>
    </row>
    <row r="126" spans="1:12" ht="59.15" customHeight="1" x14ac:dyDescent="0.25">
      <c r="B126" s="215"/>
      <c r="C126" s="923"/>
      <c r="D126" s="989"/>
      <c r="E126" s="956"/>
      <c r="F126" s="988"/>
      <c r="G126" s="989"/>
      <c r="H126" s="218"/>
      <c r="I126" s="525"/>
      <c r="J126" s="525"/>
      <c r="K126" s="526"/>
      <c r="L126" s="468">
        <f t="shared" si="1"/>
        <v>0</v>
      </c>
    </row>
    <row r="127" spans="1:12" ht="59.15" customHeight="1" x14ac:dyDescent="0.25">
      <c r="B127" s="215"/>
      <c r="C127" s="923"/>
      <c r="D127" s="989"/>
      <c r="E127" s="956"/>
      <c r="F127" s="988"/>
      <c r="G127" s="989"/>
      <c r="H127" s="218"/>
      <c r="I127" s="525"/>
      <c r="J127" s="525"/>
      <c r="K127" s="526"/>
      <c r="L127" s="468">
        <f t="shared" si="1"/>
        <v>0</v>
      </c>
    </row>
    <row r="128" spans="1:12" ht="59.15" customHeight="1" x14ac:dyDescent="0.25">
      <c r="B128" s="215"/>
      <c r="C128" s="923"/>
      <c r="D128" s="987"/>
      <c r="E128" s="956"/>
      <c r="F128" s="988"/>
      <c r="G128" s="989"/>
      <c r="H128" s="218"/>
      <c r="I128" s="525"/>
      <c r="J128" s="525"/>
      <c r="K128" s="526"/>
      <c r="L128" s="468">
        <f t="shared" si="1"/>
        <v>0</v>
      </c>
    </row>
    <row r="129" spans="2:12" ht="59.15" customHeight="1" x14ac:dyDescent="0.25">
      <c r="B129" s="215"/>
      <c r="C129" s="923"/>
      <c r="D129" s="989"/>
      <c r="E129" s="956"/>
      <c r="F129" s="988"/>
      <c r="G129" s="989"/>
      <c r="H129" s="218"/>
      <c r="I129" s="525"/>
      <c r="J129" s="525"/>
      <c r="K129" s="526"/>
      <c r="L129" s="468">
        <f t="shared" si="1"/>
        <v>0</v>
      </c>
    </row>
    <row r="130" spans="2:12" ht="59.15" customHeight="1" x14ac:dyDescent="0.25">
      <c r="B130" s="215"/>
      <c r="C130" s="923"/>
      <c r="D130" s="989"/>
      <c r="E130" s="956"/>
      <c r="F130" s="988"/>
      <c r="G130" s="989"/>
      <c r="H130" s="218"/>
      <c r="I130" s="525"/>
      <c r="J130" s="525"/>
      <c r="K130" s="526"/>
      <c r="L130" s="468">
        <f t="shared" si="1"/>
        <v>0</v>
      </c>
    </row>
    <row r="131" spans="2:12" ht="59.15" customHeight="1" x14ac:dyDescent="0.25">
      <c r="B131" s="215"/>
      <c r="C131" s="923"/>
      <c r="D131" s="989"/>
      <c r="E131" s="956"/>
      <c r="F131" s="988"/>
      <c r="G131" s="989"/>
      <c r="H131" s="218"/>
      <c r="I131" s="525"/>
      <c r="J131" s="525"/>
      <c r="K131" s="526"/>
      <c r="L131" s="468">
        <f t="shared" si="1"/>
        <v>0</v>
      </c>
    </row>
    <row r="132" spans="2:12" ht="59.15" customHeight="1" x14ac:dyDescent="0.25">
      <c r="B132" s="215"/>
      <c r="C132" s="923"/>
      <c r="D132" s="989"/>
      <c r="E132" s="956"/>
      <c r="F132" s="988"/>
      <c r="G132" s="989"/>
      <c r="H132" s="218"/>
      <c r="I132" s="525"/>
      <c r="J132" s="525"/>
      <c r="K132" s="526"/>
      <c r="L132" s="468">
        <f t="shared" si="1"/>
        <v>0</v>
      </c>
    </row>
    <row r="133" spans="2:12" ht="59.15" customHeight="1" x14ac:dyDescent="0.25">
      <c r="B133" s="215"/>
      <c r="C133" s="923"/>
      <c r="D133" s="989"/>
      <c r="E133" s="956"/>
      <c r="F133" s="988"/>
      <c r="G133" s="989"/>
      <c r="H133" s="218"/>
      <c r="I133" s="525"/>
      <c r="J133" s="525"/>
      <c r="K133" s="526"/>
      <c r="L133" s="468">
        <f t="shared" si="1"/>
        <v>0</v>
      </c>
    </row>
    <row r="134" spans="2:12" ht="59.15" customHeight="1" x14ac:dyDescent="0.25">
      <c r="B134" s="215"/>
      <c r="C134" s="923"/>
      <c r="D134" s="989"/>
      <c r="E134" s="956"/>
      <c r="F134" s="988"/>
      <c r="G134" s="989"/>
      <c r="H134" s="218"/>
      <c r="I134" s="525"/>
      <c r="J134" s="525"/>
      <c r="K134" s="526"/>
      <c r="L134" s="468">
        <f t="shared" si="1"/>
        <v>0</v>
      </c>
    </row>
    <row r="135" spans="2:12" ht="59.15" customHeight="1" x14ac:dyDescent="0.25">
      <c r="B135" s="215"/>
      <c r="C135" s="923"/>
      <c r="D135" s="989"/>
      <c r="E135" s="956"/>
      <c r="F135" s="988"/>
      <c r="G135" s="989"/>
      <c r="H135" s="218"/>
      <c r="I135" s="525"/>
      <c r="J135" s="525"/>
      <c r="K135" s="526"/>
      <c r="L135" s="468">
        <f t="shared" si="1"/>
        <v>0</v>
      </c>
    </row>
    <row r="136" spans="2:12" ht="59.15" customHeight="1" x14ac:dyDescent="0.25">
      <c r="B136" s="215"/>
      <c r="C136" s="923"/>
      <c r="D136" s="989"/>
      <c r="E136" s="956"/>
      <c r="F136" s="988"/>
      <c r="G136" s="989"/>
      <c r="H136" s="218"/>
      <c r="I136" s="525"/>
      <c r="J136" s="525"/>
      <c r="K136" s="526"/>
      <c r="L136" s="468">
        <f t="shared" si="1"/>
        <v>0</v>
      </c>
    </row>
    <row r="137" spans="2:12" ht="59.15" customHeight="1" x14ac:dyDescent="0.25">
      <c r="B137" s="215"/>
      <c r="C137" s="923"/>
      <c r="D137" s="989"/>
      <c r="E137" s="956"/>
      <c r="F137" s="988"/>
      <c r="G137" s="989"/>
      <c r="H137" s="218"/>
      <c r="I137" s="525"/>
      <c r="J137" s="525"/>
      <c r="K137" s="526"/>
      <c r="L137" s="468">
        <f t="shared" si="1"/>
        <v>0</v>
      </c>
    </row>
    <row r="138" spans="2:12" ht="59.15" customHeight="1" x14ac:dyDescent="0.25">
      <c r="B138" s="215"/>
      <c r="C138" s="923"/>
      <c r="D138" s="989"/>
      <c r="E138" s="956"/>
      <c r="F138" s="988"/>
      <c r="G138" s="989"/>
      <c r="H138" s="218"/>
      <c r="I138" s="525"/>
      <c r="J138" s="525"/>
      <c r="K138" s="526"/>
      <c r="L138" s="468">
        <f t="shared" si="1"/>
        <v>0</v>
      </c>
    </row>
    <row r="139" spans="2:12" ht="59.15" customHeight="1" x14ac:dyDescent="0.25">
      <c r="B139" s="215"/>
      <c r="C139" s="923"/>
      <c r="D139" s="989"/>
      <c r="E139" s="956"/>
      <c r="F139" s="988"/>
      <c r="G139" s="989"/>
      <c r="H139" s="218"/>
      <c r="I139" s="525"/>
      <c r="J139" s="525"/>
      <c r="K139" s="526"/>
      <c r="L139" s="468">
        <f t="shared" si="1"/>
        <v>0</v>
      </c>
    </row>
    <row r="140" spans="2:12" ht="59.15" customHeight="1" x14ac:dyDescent="0.25">
      <c r="B140" s="215"/>
      <c r="C140" s="923"/>
      <c r="D140" s="989"/>
      <c r="E140" s="956"/>
      <c r="F140" s="988"/>
      <c r="G140" s="989"/>
      <c r="H140" s="218"/>
      <c r="I140" s="525"/>
      <c r="J140" s="525"/>
      <c r="K140" s="526"/>
      <c r="L140" s="468">
        <f t="shared" si="1"/>
        <v>0</v>
      </c>
    </row>
    <row r="141" spans="2:12" ht="59.15" customHeight="1" x14ac:dyDescent="0.25">
      <c r="B141" s="215"/>
      <c r="C141" s="923"/>
      <c r="D141" s="989"/>
      <c r="E141" s="956"/>
      <c r="F141" s="988"/>
      <c r="G141" s="989"/>
      <c r="H141" s="218"/>
      <c r="I141" s="525"/>
      <c r="J141" s="525"/>
      <c r="K141" s="526"/>
      <c r="L141" s="468">
        <f t="shared" si="1"/>
        <v>0</v>
      </c>
    </row>
    <row r="142" spans="2:12" ht="59.15" customHeight="1" x14ac:dyDescent="0.25">
      <c r="B142" s="215"/>
      <c r="C142" s="923"/>
      <c r="D142" s="989"/>
      <c r="E142" s="956"/>
      <c r="F142" s="988"/>
      <c r="G142" s="989"/>
      <c r="H142" s="218"/>
      <c r="I142" s="525"/>
      <c r="J142" s="525"/>
      <c r="K142" s="526"/>
      <c r="L142" s="468">
        <f t="shared" si="1"/>
        <v>0</v>
      </c>
    </row>
    <row r="143" spans="2:12" ht="59.15" customHeight="1" x14ac:dyDescent="0.25">
      <c r="B143" s="215"/>
      <c r="C143" s="923"/>
      <c r="D143" s="989"/>
      <c r="E143" s="956"/>
      <c r="F143" s="988"/>
      <c r="G143" s="989"/>
      <c r="H143" s="218"/>
      <c r="I143" s="449"/>
      <c r="J143" s="449"/>
      <c r="K143" s="448"/>
      <c r="L143" s="468">
        <f t="shared" si="1"/>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16" t="s">
        <v>262</v>
      </c>
      <c r="D146" s="916"/>
      <c r="E146" s="916"/>
      <c r="F146" s="916"/>
      <c r="G146" s="916"/>
      <c r="H146" s="916"/>
      <c r="I146" s="916"/>
      <c r="J146" s="916"/>
      <c r="K146" s="916"/>
    </row>
    <row r="147" spans="2:11" ht="30" customHeight="1" x14ac:dyDescent="0.25">
      <c r="C147" s="822" t="s">
        <v>263</v>
      </c>
      <c r="D147" s="822"/>
      <c r="E147" s="822"/>
      <c r="F147" s="822"/>
      <c r="G147" s="822"/>
      <c r="H147" s="822"/>
      <c r="I147" s="822"/>
      <c r="J147" s="822"/>
      <c r="K147" s="822"/>
    </row>
    <row r="148" spans="2:11" ht="15" customHeight="1" x14ac:dyDescent="0.25">
      <c r="C148" s="832" t="s">
        <v>411</v>
      </c>
      <c r="D148" s="832"/>
      <c r="E148" s="832"/>
      <c r="F148" s="832"/>
      <c r="G148" s="832"/>
      <c r="H148" s="832"/>
      <c r="I148" s="832"/>
    </row>
    <row r="149" spans="2:11" ht="32.25" customHeight="1" x14ac:dyDescent="0.25">
      <c r="C149" s="916"/>
      <c r="D149" s="916"/>
      <c r="E149" s="916"/>
      <c r="F149" s="916"/>
      <c r="G149" s="916"/>
      <c r="H149" s="916"/>
      <c r="I149" s="916"/>
      <c r="J149" s="916"/>
      <c r="K149" s="916"/>
    </row>
    <row r="150" spans="2:11" ht="36.75" customHeight="1" x14ac:dyDescent="0.25">
      <c r="C150" s="822"/>
      <c r="D150" s="822"/>
      <c r="E150" s="822"/>
      <c r="F150" s="822"/>
      <c r="G150" s="822"/>
      <c r="H150" s="822"/>
      <c r="I150" s="822"/>
      <c r="J150" s="822"/>
      <c r="K150" s="822"/>
    </row>
    <row r="151" spans="2:11" ht="15" customHeight="1" x14ac:dyDescent="0.25">
      <c r="C151" s="916"/>
      <c r="D151" s="916"/>
      <c r="E151" s="916"/>
      <c r="F151" s="916"/>
      <c r="G151" s="916"/>
      <c r="H151" s="916"/>
      <c r="I151" s="916"/>
    </row>
  </sheetData>
  <sheetProtection insertRows="0"/>
  <mergeCells count="151">
    <mergeCell ref="C124:D124"/>
    <mergeCell ref="E124:G124"/>
    <mergeCell ref="C125:D125"/>
    <mergeCell ref="E125:G125"/>
    <mergeCell ref="C126:D126"/>
    <mergeCell ref="E126:G126"/>
    <mergeCell ref="C121:D121"/>
    <mergeCell ref="E121:G121"/>
    <mergeCell ref="C122:D122"/>
    <mergeCell ref="E122:G122"/>
    <mergeCell ref="C123:D123"/>
    <mergeCell ref="E123:G123"/>
    <mergeCell ref="H115:I115"/>
    <mergeCell ref="C116:I116"/>
    <mergeCell ref="C112:D112"/>
    <mergeCell ref="F112:H112"/>
    <mergeCell ref="C113:D113"/>
    <mergeCell ref="F113:H113"/>
    <mergeCell ref="C99:D99"/>
    <mergeCell ref="C100:D100"/>
    <mergeCell ref="F99:H99"/>
    <mergeCell ref="F100:H100"/>
    <mergeCell ref="F101:H101"/>
    <mergeCell ref="F102:H102"/>
    <mergeCell ref="C105:D105"/>
    <mergeCell ref="F105:H105"/>
    <mergeCell ref="F104:H104"/>
    <mergeCell ref="F107:H107"/>
    <mergeCell ref="F108:H108"/>
    <mergeCell ref="F110:H110"/>
    <mergeCell ref="C93:D93"/>
    <mergeCell ref="C94:D94"/>
    <mergeCell ref="C95:D95"/>
    <mergeCell ref="C96:D96"/>
    <mergeCell ref="F93:H93"/>
    <mergeCell ref="F94:H94"/>
    <mergeCell ref="C97:D97"/>
    <mergeCell ref="C98:D98"/>
    <mergeCell ref="C80:I82"/>
    <mergeCell ref="B86:I89"/>
    <mergeCell ref="C91:D91"/>
    <mergeCell ref="F91:H91"/>
    <mergeCell ref="C92:D92"/>
    <mergeCell ref="F92:H92"/>
    <mergeCell ref="H74:H75"/>
    <mergeCell ref="C79:I79"/>
    <mergeCell ref="C71:D71"/>
    <mergeCell ref="C72:D72"/>
    <mergeCell ref="C73:D73"/>
    <mergeCell ref="F74:G75"/>
    <mergeCell ref="C70:D70"/>
    <mergeCell ref="C58:D58"/>
    <mergeCell ref="C59:D59"/>
    <mergeCell ref="C60:D60"/>
    <mergeCell ref="C61:D61"/>
    <mergeCell ref="C68:D68"/>
    <mergeCell ref="C65:D65"/>
    <mergeCell ref="C66:D66"/>
    <mergeCell ref="C67:D67"/>
    <mergeCell ref="C49:D49"/>
    <mergeCell ref="C50:D50"/>
    <mergeCell ref="C51:D51"/>
    <mergeCell ref="C57:D57"/>
    <mergeCell ref="C69:D69"/>
    <mergeCell ref="C52:D52"/>
    <mergeCell ref="C53:D53"/>
    <mergeCell ref="C54:D54"/>
    <mergeCell ref="C55:D55"/>
    <mergeCell ref="C56:D56"/>
    <mergeCell ref="C64:D64"/>
    <mergeCell ref="C62:D62"/>
    <mergeCell ref="C63:D63"/>
    <mergeCell ref="H44:I44"/>
    <mergeCell ref="C45:I45"/>
    <mergeCell ref="B11:I11"/>
    <mergeCell ref="B14:F14"/>
    <mergeCell ref="B15:F15"/>
    <mergeCell ref="B16:F16"/>
    <mergeCell ref="B17:F17"/>
    <mergeCell ref="B18:F18"/>
    <mergeCell ref="H48:I48"/>
    <mergeCell ref="B28:F28"/>
    <mergeCell ref="B1:C1"/>
    <mergeCell ref="H2:I2"/>
    <mergeCell ref="C110:D110"/>
    <mergeCell ref="C111:D111"/>
    <mergeCell ref="C109:D109"/>
    <mergeCell ref="C101:D101"/>
    <mergeCell ref="C102:D102"/>
    <mergeCell ref="C103:D103"/>
    <mergeCell ref="C104:D104"/>
    <mergeCell ref="C107:D107"/>
    <mergeCell ref="C108:D108"/>
    <mergeCell ref="C106:D106"/>
    <mergeCell ref="F95:H95"/>
    <mergeCell ref="F96:H96"/>
    <mergeCell ref="F97:H97"/>
    <mergeCell ref="F98:H98"/>
    <mergeCell ref="F106:H106"/>
    <mergeCell ref="F103:H103"/>
    <mergeCell ref="F111:H111"/>
    <mergeCell ref="F109:H109"/>
    <mergeCell ref="B19:F19"/>
    <mergeCell ref="B22:F22"/>
    <mergeCell ref="B23:F23"/>
    <mergeCell ref="B24:F24"/>
    <mergeCell ref="C127:D127"/>
    <mergeCell ref="E127:G127"/>
    <mergeCell ref="C128:D128"/>
    <mergeCell ref="E128:G128"/>
    <mergeCell ref="C133:D133"/>
    <mergeCell ref="E133:G133"/>
    <mergeCell ref="E131:G131"/>
    <mergeCell ref="C132:D132"/>
    <mergeCell ref="E132:G132"/>
    <mergeCell ref="C151:I151"/>
    <mergeCell ref="C149:K149"/>
    <mergeCell ref="C150:K150"/>
    <mergeCell ref="C148:I148"/>
    <mergeCell ref="C146:K146"/>
    <mergeCell ref="C147:K147"/>
    <mergeCell ref="C143:D143"/>
    <mergeCell ref="E143:G143"/>
    <mergeCell ref="C129:D129"/>
    <mergeCell ref="E129:G129"/>
    <mergeCell ref="C130:D130"/>
    <mergeCell ref="E130:G130"/>
    <mergeCell ref="E5:M5"/>
    <mergeCell ref="E6:M6"/>
    <mergeCell ref="E7:M7"/>
    <mergeCell ref="E8:M8"/>
    <mergeCell ref="E9:M9"/>
    <mergeCell ref="C141:D141"/>
    <mergeCell ref="E141:G141"/>
    <mergeCell ref="C142:D142"/>
    <mergeCell ref="E142:G142"/>
    <mergeCell ref="C139:D139"/>
    <mergeCell ref="E139:G139"/>
    <mergeCell ref="C140:D140"/>
    <mergeCell ref="E140:G140"/>
    <mergeCell ref="C134:D134"/>
    <mergeCell ref="E134:G134"/>
    <mergeCell ref="C131:D131"/>
    <mergeCell ref="C137:D137"/>
    <mergeCell ref="E137:G137"/>
    <mergeCell ref="C138:D138"/>
    <mergeCell ref="E138:G138"/>
    <mergeCell ref="C135:D135"/>
    <mergeCell ref="E135:G135"/>
    <mergeCell ref="C136:D136"/>
    <mergeCell ref="E136:G136"/>
  </mergeCells>
  <phoneticPr fontId="11"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2" max="8" man="1"/>
    <brk id="116" max="11"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dimension ref="A1:M161"/>
  <sheetViews>
    <sheetView showGridLines="0" zoomScaleNormal="100" zoomScaleSheetLayoutView="75"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422</v>
      </c>
      <c r="B1" s="943" t="s">
        <v>420</v>
      </c>
      <c r="C1" s="944"/>
      <c r="I1" s="21"/>
    </row>
    <row r="2" spans="1:13" x14ac:dyDescent="0.3">
      <c r="H2" s="926"/>
      <c r="I2" s="926"/>
    </row>
    <row r="3" spans="1:13" x14ac:dyDescent="0.3">
      <c r="B3" s="294"/>
      <c r="C3" s="294"/>
      <c r="H3" s="282"/>
      <c r="I3" s="282"/>
    </row>
    <row r="4" spans="1:13" x14ac:dyDescent="0.3">
      <c r="B4" s="294"/>
      <c r="C4" s="294"/>
      <c r="H4" s="282"/>
      <c r="I4" s="282"/>
    </row>
    <row r="5" spans="1:13" ht="20.25" customHeight="1" x14ac:dyDescent="0.25">
      <c r="B5" s="19" t="s">
        <v>628</v>
      </c>
      <c r="D5" s="309"/>
      <c r="E5" s="945" t="str">
        <f>IF('Form A'!D5=0,"",'Form A'!D5)</f>
        <v/>
      </c>
      <c r="F5" s="946"/>
      <c r="G5" s="946"/>
      <c r="H5" s="946"/>
      <c r="I5" s="946"/>
      <c r="J5" s="946"/>
      <c r="K5" s="946"/>
      <c r="L5" s="946"/>
      <c r="M5" s="947"/>
    </row>
    <row r="6" spans="1:13" ht="20.25" customHeight="1" x14ac:dyDescent="0.25">
      <c r="B6" s="19" t="s">
        <v>398</v>
      </c>
      <c r="D6" s="309"/>
      <c r="E6" s="945" t="str">
        <f>IF('Form A'!D6=0,"",'Form A'!D6)</f>
        <v/>
      </c>
      <c r="F6" s="946"/>
      <c r="G6" s="946"/>
      <c r="H6" s="946"/>
      <c r="I6" s="946"/>
      <c r="J6" s="946"/>
      <c r="K6" s="946"/>
      <c r="L6" s="946"/>
      <c r="M6" s="947"/>
    </row>
    <row r="7" spans="1:13" ht="20.25" customHeight="1" x14ac:dyDescent="0.25">
      <c r="B7" s="19" t="s">
        <v>273</v>
      </c>
      <c r="D7" s="309"/>
      <c r="E7" s="945" t="str">
        <f>IF('Form A'!D7=0,"",'Form A'!D7)</f>
        <v/>
      </c>
      <c r="F7" s="946"/>
      <c r="G7" s="946"/>
      <c r="H7" s="946"/>
      <c r="I7" s="946"/>
      <c r="J7" s="946"/>
      <c r="K7" s="946"/>
      <c r="L7" s="946"/>
      <c r="M7" s="947"/>
    </row>
    <row r="8" spans="1:13" ht="20.25" customHeight="1" x14ac:dyDescent="0.25">
      <c r="B8" s="102" t="s">
        <v>240</v>
      </c>
      <c r="D8" s="309"/>
      <c r="E8" s="948">
        <f>'Form A'!D8</f>
        <v>0</v>
      </c>
      <c r="F8" s="949"/>
      <c r="G8" s="949"/>
      <c r="H8" s="949"/>
      <c r="I8" s="949"/>
      <c r="J8" s="949"/>
      <c r="K8" s="949"/>
      <c r="L8" s="949"/>
      <c r="M8" s="950"/>
    </row>
    <row r="9" spans="1:13" ht="20.25" customHeight="1" x14ac:dyDescent="0.25">
      <c r="B9" s="19" t="s">
        <v>629</v>
      </c>
      <c r="E9" s="945" t="s">
        <v>4</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t="s">
        <v>376</v>
      </c>
    </row>
    <row r="13" spans="1:13" x14ac:dyDescent="0.3">
      <c r="A13" s="30" t="s">
        <v>161</v>
      </c>
      <c r="B13" s="48" t="s">
        <v>34</v>
      </c>
      <c r="C13" s="48"/>
      <c r="I13" s="282" t="s">
        <v>385</v>
      </c>
    </row>
    <row r="14" spans="1:13" s="29" customFormat="1" ht="20.2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200"/>
      <c r="H15" s="67">
        <v>0.2</v>
      </c>
      <c r="I15" s="194">
        <f>G15*H15</f>
        <v>0</v>
      </c>
    </row>
    <row r="16" spans="1:13" ht="28" customHeight="1" x14ac:dyDescent="0.25">
      <c r="B16" s="888" t="s">
        <v>146</v>
      </c>
      <c r="C16" s="889"/>
      <c r="D16" s="889"/>
      <c r="E16" s="889"/>
      <c r="F16" s="982"/>
      <c r="G16" s="200"/>
      <c r="H16" s="182">
        <v>0.3</v>
      </c>
      <c r="I16" s="194">
        <f>G16*H16</f>
        <v>0</v>
      </c>
    </row>
    <row r="17" spans="1:9" ht="36" customHeight="1" x14ac:dyDescent="0.25">
      <c r="B17" s="888" t="s">
        <v>147</v>
      </c>
      <c r="C17" s="889"/>
      <c r="D17" s="889"/>
      <c r="E17" s="889"/>
      <c r="F17" s="982"/>
      <c r="G17" s="200"/>
      <c r="H17" s="182">
        <v>0.16</v>
      </c>
      <c r="I17" s="194">
        <f>G17*H17</f>
        <v>0</v>
      </c>
    </row>
    <row r="18" spans="1:9" ht="20.25" customHeight="1" x14ac:dyDescent="0.25">
      <c r="B18" s="888" t="s">
        <v>148</v>
      </c>
      <c r="C18" s="889"/>
      <c r="D18" s="889"/>
      <c r="E18" s="889"/>
      <c r="F18" s="982"/>
      <c r="G18" s="518"/>
      <c r="H18" s="182">
        <v>0.25</v>
      </c>
      <c r="I18" s="194">
        <f>G18*H18</f>
        <v>0</v>
      </c>
    </row>
    <row r="19" spans="1:9" ht="20.25" customHeight="1" x14ac:dyDescent="0.25">
      <c r="B19" s="891" t="s">
        <v>346</v>
      </c>
      <c r="C19" s="972"/>
      <c r="D19" s="972"/>
      <c r="E19" s="972"/>
      <c r="F19" s="973"/>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74" t="s">
        <v>38</v>
      </c>
      <c r="C22" s="975"/>
      <c r="D22" s="975"/>
      <c r="E22" s="975"/>
      <c r="F22" s="976"/>
      <c r="G22" s="180" t="s">
        <v>7</v>
      </c>
      <c r="H22" s="44" t="s">
        <v>8</v>
      </c>
      <c r="I22" s="44" t="s">
        <v>9</v>
      </c>
    </row>
    <row r="23" spans="1:9" s="296" customFormat="1" ht="20.25" customHeight="1" x14ac:dyDescent="0.25">
      <c r="B23" s="891" t="s">
        <v>205</v>
      </c>
      <c r="C23" s="972"/>
      <c r="D23" s="972"/>
      <c r="E23" s="972"/>
      <c r="F23" s="973"/>
      <c r="G23" s="200"/>
      <c r="H23" s="182">
        <v>0.08</v>
      </c>
      <c r="I23" s="194">
        <f>G23*H23</f>
        <v>0</v>
      </c>
    </row>
    <row r="24" spans="1:9" ht="20.25" customHeight="1" x14ac:dyDescent="0.25">
      <c r="B24" s="888" t="s">
        <v>206</v>
      </c>
      <c r="C24" s="889"/>
      <c r="D24" s="889"/>
      <c r="E24" s="889"/>
      <c r="F24" s="982"/>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ht="15" customHeight="1" x14ac:dyDescent="0.25">
      <c r="B27" s="30" t="s">
        <v>208</v>
      </c>
      <c r="C27" s="639"/>
      <c r="D27" s="640" t="s">
        <v>97</v>
      </c>
      <c r="G27" s="272"/>
      <c r="H27" s="272"/>
    </row>
    <row r="28" spans="1:9" ht="21.75" customHeight="1" x14ac:dyDescent="0.25">
      <c r="B28" s="1002" t="s">
        <v>41</v>
      </c>
      <c r="C28" s="1003"/>
      <c r="D28" s="1003"/>
      <c r="E28" s="1003"/>
      <c r="F28" s="1004"/>
      <c r="G28" s="641" t="s">
        <v>440</v>
      </c>
      <c r="H28" s="641" t="s">
        <v>452</v>
      </c>
      <c r="I28" s="592" t="s">
        <v>42</v>
      </c>
    </row>
    <row r="29" spans="1:9" ht="15" customHeight="1" x14ac:dyDescent="0.25">
      <c r="B29" s="1005" t="s">
        <v>453</v>
      </c>
      <c r="C29" s="1006"/>
      <c r="D29" s="1006"/>
      <c r="E29" s="1006"/>
      <c r="F29" s="1007"/>
      <c r="G29" s="642"/>
      <c r="H29" s="642"/>
      <c r="I29" s="100">
        <f>G29-H29</f>
        <v>0</v>
      </c>
    </row>
    <row r="30" spans="1:9" ht="15" customHeight="1" x14ac:dyDescent="0.25">
      <c r="B30" s="1005" t="s">
        <v>443</v>
      </c>
      <c r="C30" s="1006"/>
      <c r="D30" s="1006"/>
      <c r="E30" s="1006"/>
      <c r="F30" s="1007"/>
      <c r="G30" s="642"/>
      <c r="H30" s="642"/>
      <c r="I30" s="100">
        <f t="shared" ref="I30:I31" si="0">G30-H30</f>
        <v>0</v>
      </c>
    </row>
    <row r="31" spans="1:9" ht="15" customHeight="1" x14ac:dyDescent="0.25">
      <c r="B31" s="1005" t="s">
        <v>44</v>
      </c>
      <c r="C31" s="1006"/>
      <c r="D31" s="1006"/>
      <c r="E31" s="1006"/>
      <c r="F31" s="1007"/>
      <c r="G31" s="642"/>
      <c r="H31" s="642"/>
      <c r="I31" s="100">
        <f t="shared" si="0"/>
        <v>0</v>
      </c>
    </row>
    <row r="32" spans="1:9" ht="15" customHeight="1" x14ac:dyDescent="0.25">
      <c r="B32" s="30"/>
      <c r="C32" s="639"/>
      <c r="D32" s="640"/>
      <c r="G32" s="272"/>
      <c r="H32" s="643" t="s">
        <v>454</v>
      </c>
      <c r="I32" s="619"/>
    </row>
    <row r="33" spans="2:11" ht="15" customHeight="1" x14ac:dyDescent="0.25">
      <c r="B33" s="19" t="s">
        <v>197</v>
      </c>
      <c r="C33" s="639"/>
      <c r="D33" s="640"/>
      <c r="G33" s="272"/>
      <c r="H33" s="272"/>
    </row>
    <row r="34" spans="2:11" ht="15" customHeight="1" x14ac:dyDescent="0.25">
      <c r="B34" s="19" t="s">
        <v>198</v>
      </c>
      <c r="C34" s="19" t="s">
        <v>81</v>
      </c>
      <c r="D34" s="644"/>
      <c r="G34" s="272"/>
      <c r="H34" s="272"/>
    </row>
    <row r="35" spans="2:11" ht="15" customHeight="1" x14ac:dyDescent="0.25">
      <c r="B35" s="19" t="s">
        <v>199</v>
      </c>
      <c r="C35" s="19" t="s">
        <v>455</v>
      </c>
      <c r="D35" s="644"/>
      <c r="G35" s="272"/>
      <c r="H35" s="272"/>
    </row>
    <row r="36" spans="2:11" ht="15" customHeight="1" x14ac:dyDescent="0.25">
      <c r="C36" s="19" t="s">
        <v>456</v>
      </c>
      <c r="D36" s="644"/>
      <c r="G36" s="272"/>
      <c r="H36" s="272"/>
    </row>
    <row r="37" spans="2:11" ht="15" customHeight="1" x14ac:dyDescent="0.25">
      <c r="B37" s="19" t="s">
        <v>200</v>
      </c>
      <c r="C37" s="19" t="s">
        <v>450</v>
      </c>
      <c r="D37" s="644"/>
      <c r="G37" s="272"/>
      <c r="H37" s="272"/>
    </row>
    <row r="38" spans="2:11" ht="15" customHeight="1" x14ac:dyDescent="0.25">
      <c r="C38" s="19" t="s">
        <v>560</v>
      </c>
      <c r="D38" s="644"/>
      <c r="G38" s="272"/>
      <c r="H38" s="272"/>
    </row>
    <row r="39" spans="2:11" ht="15" customHeight="1" x14ac:dyDescent="0.25">
      <c r="C39" s="276"/>
      <c r="D39" s="644"/>
      <c r="G39" s="272"/>
      <c r="H39" s="272"/>
    </row>
    <row r="40" spans="2:11" ht="15" customHeight="1" x14ac:dyDescent="0.25">
      <c r="B40" s="30" t="s">
        <v>209</v>
      </c>
      <c r="C40" s="639"/>
      <c r="D40" s="640" t="s">
        <v>451</v>
      </c>
      <c r="G40" s="272"/>
      <c r="H40" s="272"/>
    </row>
    <row r="41" spans="2:11" ht="17.25" customHeight="1" x14ac:dyDescent="0.25">
      <c r="B41" s="974" t="s">
        <v>45</v>
      </c>
      <c r="C41" s="975"/>
      <c r="D41" s="975"/>
      <c r="E41" s="975"/>
      <c r="F41" s="976"/>
      <c r="G41" s="78" t="s">
        <v>347</v>
      </c>
      <c r="H41" s="450" t="s">
        <v>352</v>
      </c>
      <c r="I41" s="179" t="s">
        <v>353</v>
      </c>
      <c r="J41" s="179" t="s">
        <v>8</v>
      </c>
      <c r="K41" s="44" t="s">
        <v>46</v>
      </c>
    </row>
    <row r="42" spans="2:11" ht="9.75" customHeight="1" x14ac:dyDescent="0.25">
      <c r="B42" s="205"/>
      <c r="C42" s="206"/>
      <c r="D42" s="206"/>
      <c r="E42" s="206"/>
      <c r="F42" s="207"/>
      <c r="G42" s="206"/>
      <c r="H42" s="451"/>
      <c r="I42" s="208"/>
      <c r="J42" s="208"/>
      <c r="K42" s="209"/>
    </row>
    <row r="43" spans="2:11" ht="20.25" customHeight="1" x14ac:dyDescent="0.25">
      <c r="B43" s="24"/>
      <c r="C43" s="25"/>
      <c r="D43" s="281" t="s">
        <v>47</v>
      </c>
      <c r="E43" s="281"/>
      <c r="F43" s="98"/>
      <c r="G43" s="200"/>
      <c r="H43" s="469"/>
      <c r="I43" s="470">
        <f>G43-H43</f>
        <v>0</v>
      </c>
      <c r="J43" s="210">
        <v>0</v>
      </c>
      <c r="K43" s="466">
        <f t="shared" ref="K43:K55" si="1">I43*J43</f>
        <v>0</v>
      </c>
    </row>
    <row r="44" spans="2:11" ht="20.25" customHeight="1" x14ac:dyDescent="0.25">
      <c r="B44" s="24"/>
      <c r="C44" s="25"/>
      <c r="D44" s="281" t="s">
        <v>48</v>
      </c>
      <c r="E44" s="281"/>
      <c r="F44" s="98"/>
      <c r="G44" s="200"/>
      <c r="H44" s="469"/>
      <c r="I44" s="470">
        <f t="shared" ref="I44:I55" si="2">G44-H44</f>
        <v>0</v>
      </c>
      <c r="J44" s="212">
        <v>2E-3</v>
      </c>
      <c r="K44" s="194">
        <f t="shared" si="1"/>
        <v>0</v>
      </c>
    </row>
    <row r="45" spans="2:11" ht="20.25" customHeight="1" x14ac:dyDescent="0.25">
      <c r="B45" s="24"/>
      <c r="C45" s="25"/>
      <c r="D45" s="281" t="s">
        <v>49</v>
      </c>
      <c r="E45" s="281"/>
      <c r="F45" s="98"/>
      <c r="G45" s="200"/>
      <c r="H45" s="469"/>
      <c r="I45" s="470">
        <f t="shared" si="2"/>
        <v>0</v>
      </c>
      <c r="J45" s="212">
        <v>5.0000000000000001E-3</v>
      </c>
      <c r="K45" s="194">
        <f t="shared" si="1"/>
        <v>0</v>
      </c>
    </row>
    <row r="46" spans="2:11" ht="20.25" customHeight="1" x14ac:dyDescent="0.25">
      <c r="B46" s="24"/>
      <c r="C46" s="25"/>
      <c r="D46" s="281" t="s">
        <v>50</v>
      </c>
      <c r="E46" s="281"/>
      <c r="F46" s="98"/>
      <c r="G46" s="200"/>
      <c r="H46" s="469"/>
      <c r="I46" s="470">
        <f t="shared" si="2"/>
        <v>0</v>
      </c>
      <c r="J46" s="212">
        <v>8.0000000000000002E-3</v>
      </c>
      <c r="K46" s="194">
        <f t="shared" si="1"/>
        <v>0</v>
      </c>
    </row>
    <row r="47" spans="2:11" ht="20.25" customHeight="1" x14ac:dyDescent="0.25">
      <c r="B47" s="24"/>
      <c r="C47" s="25"/>
      <c r="D47" s="281" t="s">
        <v>51</v>
      </c>
      <c r="E47" s="281"/>
      <c r="F47" s="98"/>
      <c r="G47" s="200"/>
      <c r="H47" s="469"/>
      <c r="I47" s="470">
        <f t="shared" si="2"/>
        <v>0</v>
      </c>
      <c r="J47" s="212">
        <v>1.2999999999999999E-2</v>
      </c>
      <c r="K47" s="194">
        <f t="shared" si="1"/>
        <v>0</v>
      </c>
    </row>
    <row r="48" spans="2:11" ht="20.25" customHeight="1" x14ac:dyDescent="0.25">
      <c r="B48" s="24"/>
      <c r="C48" s="25"/>
      <c r="D48" s="281" t="s">
        <v>52</v>
      </c>
      <c r="E48" s="281"/>
      <c r="F48" s="98"/>
      <c r="G48" s="200"/>
      <c r="H48" s="469"/>
      <c r="I48" s="470">
        <f t="shared" si="2"/>
        <v>0</v>
      </c>
      <c r="J48" s="212">
        <v>1.9E-2</v>
      </c>
      <c r="K48" s="194">
        <f t="shared" si="1"/>
        <v>0</v>
      </c>
    </row>
    <row r="49" spans="1:11" ht="20.25" customHeight="1" x14ac:dyDescent="0.25">
      <c r="B49" s="24"/>
      <c r="C49" s="25"/>
      <c r="D49" s="281" t="s">
        <v>53</v>
      </c>
      <c r="E49" s="281"/>
      <c r="F49" s="98"/>
      <c r="G49" s="200"/>
      <c r="H49" s="469"/>
      <c r="I49" s="470">
        <f t="shared" si="2"/>
        <v>0</v>
      </c>
      <c r="J49" s="212">
        <v>2.7E-2</v>
      </c>
      <c r="K49" s="194">
        <f t="shared" si="1"/>
        <v>0</v>
      </c>
    </row>
    <row r="50" spans="1:11" ht="20.25" customHeight="1" x14ac:dyDescent="0.25">
      <c r="B50" s="24"/>
      <c r="C50" s="25"/>
      <c r="D50" s="281" t="s">
        <v>54</v>
      </c>
      <c r="E50" s="281"/>
      <c r="F50" s="98"/>
      <c r="G50" s="200"/>
      <c r="H50" s="469"/>
      <c r="I50" s="470">
        <f t="shared" si="2"/>
        <v>0</v>
      </c>
      <c r="J50" s="212">
        <v>3.2000000000000001E-2</v>
      </c>
      <c r="K50" s="194">
        <f t="shared" si="1"/>
        <v>0</v>
      </c>
    </row>
    <row r="51" spans="1:11" ht="20.25" customHeight="1" x14ac:dyDescent="0.25">
      <c r="B51" s="24"/>
      <c r="C51" s="25"/>
      <c r="D51" s="281" t="s">
        <v>55</v>
      </c>
      <c r="E51" s="281"/>
      <c r="F51" s="98"/>
      <c r="G51" s="200"/>
      <c r="H51" s="469"/>
      <c r="I51" s="470">
        <f t="shared" si="2"/>
        <v>0</v>
      </c>
      <c r="J51" s="212">
        <v>4.1000000000000002E-2</v>
      </c>
      <c r="K51" s="194">
        <f t="shared" si="1"/>
        <v>0</v>
      </c>
    </row>
    <row r="52" spans="1:11" ht="20.25" customHeight="1" x14ac:dyDescent="0.25">
      <c r="B52" s="24"/>
      <c r="C52" s="25"/>
      <c r="D52" s="281" t="s">
        <v>56</v>
      </c>
      <c r="E52" s="281"/>
      <c r="F52" s="98"/>
      <c r="G52" s="200"/>
      <c r="H52" s="469"/>
      <c r="I52" s="470">
        <f t="shared" si="2"/>
        <v>0</v>
      </c>
      <c r="J52" s="212">
        <v>4.5999999999999999E-2</v>
      </c>
      <c r="K52" s="194">
        <f t="shared" si="1"/>
        <v>0</v>
      </c>
    </row>
    <row r="53" spans="1:11" ht="20.25" customHeight="1" x14ac:dyDescent="0.25">
      <c r="B53" s="24"/>
      <c r="C53" s="25"/>
      <c r="D53" s="281" t="s">
        <v>57</v>
      </c>
      <c r="E53" s="281"/>
      <c r="F53" s="98"/>
      <c r="G53" s="200"/>
      <c r="H53" s="469"/>
      <c r="I53" s="470">
        <f t="shared" si="2"/>
        <v>0</v>
      </c>
      <c r="J53" s="212">
        <v>0.06</v>
      </c>
      <c r="K53" s="194">
        <f t="shared" si="1"/>
        <v>0</v>
      </c>
    </row>
    <row r="54" spans="1:11" ht="20.25" customHeight="1" x14ac:dyDescent="0.25">
      <c r="B54" s="24"/>
      <c r="C54" s="25"/>
      <c r="D54" s="281" t="s">
        <v>58</v>
      </c>
      <c r="E54" s="281"/>
      <c r="F54" s="98"/>
      <c r="G54" s="200"/>
      <c r="H54" s="469"/>
      <c r="I54" s="470">
        <f t="shared" si="2"/>
        <v>0</v>
      </c>
      <c r="J54" s="212">
        <v>7.0000000000000007E-2</v>
      </c>
      <c r="K54" s="194">
        <f t="shared" si="1"/>
        <v>0</v>
      </c>
    </row>
    <row r="55" spans="1:11" ht="20.25" customHeight="1" x14ac:dyDescent="0.25">
      <c r="B55" s="24"/>
      <c r="C55" s="25"/>
      <c r="D55" s="281" t="s">
        <v>59</v>
      </c>
      <c r="E55" s="281"/>
      <c r="F55" s="98"/>
      <c r="G55" s="200"/>
      <c r="H55" s="469"/>
      <c r="I55" s="470">
        <f t="shared" si="2"/>
        <v>0</v>
      </c>
      <c r="J55" s="212">
        <v>0.08</v>
      </c>
      <c r="K55" s="194">
        <f t="shared" si="1"/>
        <v>0</v>
      </c>
    </row>
    <row r="56" spans="1:11" ht="20.25" customHeight="1" thickBot="1" x14ac:dyDescent="0.3">
      <c r="K56" s="308">
        <f>ABS(SUM(K43:K55))</f>
        <v>0</v>
      </c>
    </row>
    <row r="57" spans="1:11" ht="13.5" thickTop="1" x14ac:dyDescent="0.3">
      <c r="B57" s="19" t="s">
        <v>197</v>
      </c>
      <c r="H57" s="926"/>
      <c r="I57" s="926"/>
    </row>
    <row r="58" spans="1:11" ht="32.25" customHeight="1" x14ac:dyDescent="0.25">
      <c r="B58" s="995" t="s">
        <v>152</v>
      </c>
      <c r="C58" s="995"/>
      <c r="D58" s="995"/>
      <c r="E58" s="995"/>
      <c r="F58" s="995"/>
      <c r="G58" s="995"/>
      <c r="H58" s="995"/>
      <c r="I58" s="995"/>
      <c r="J58" s="995"/>
    </row>
    <row r="59" spans="1:11" ht="9.25" customHeight="1" x14ac:dyDescent="0.25">
      <c r="B59" s="996"/>
      <c r="C59" s="996"/>
      <c r="D59" s="996"/>
      <c r="E59" s="996"/>
      <c r="F59" s="996"/>
      <c r="G59" s="996"/>
      <c r="H59" s="996"/>
      <c r="I59" s="996"/>
      <c r="J59" s="996"/>
    </row>
    <row r="60" spans="1:11" x14ac:dyDescent="0.25">
      <c r="A60" s="30" t="s">
        <v>164</v>
      </c>
      <c r="B60" s="30" t="s">
        <v>61</v>
      </c>
      <c r="C60" s="30"/>
    </row>
    <row r="61" spans="1:11" x14ac:dyDescent="0.3">
      <c r="H61" s="964"/>
      <c r="I61" s="964"/>
      <c r="J61" s="310"/>
    </row>
    <row r="62" spans="1:11" ht="49" customHeight="1" x14ac:dyDescent="0.25">
      <c r="B62" s="213" t="s">
        <v>228</v>
      </c>
      <c r="C62" s="965" t="s">
        <v>62</v>
      </c>
      <c r="D62" s="966"/>
      <c r="E62" s="54" t="s">
        <v>63</v>
      </c>
      <c r="F62" s="54" t="s">
        <v>64</v>
      </c>
      <c r="G62" s="50" t="s">
        <v>65</v>
      </c>
      <c r="H62" s="50" t="s">
        <v>66</v>
      </c>
    </row>
    <row r="63" spans="1:11" ht="17.25" customHeight="1" x14ac:dyDescent="0.25">
      <c r="B63" s="34"/>
      <c r="C63" s="967" t="s">
        <v>211</v>
      </c>
      <c r="D63" s="968"/>
      <c r="E63" s="72" t="s">
        <v>215</v>
      </c>
      <c r="F63" s="45" t="s">
        <v>216</v>
      </c>
      <c r="G63" s="45" t="s">
        <v>217</v>
      </c>
      <c r="H63" s="45" t="s">
        <v>218</v>
      </c>
    </row>
    <row r="64" spans="1:11" ht="16.75" customHeight="1" x14ac:dyDescent="0.25">
      <c r="B64" s="214"/>
      <c r="C64" s="980"/>
      <c r="D64" s="981"/>
      <c r="E64" s="216"/>
      <c r="F64" s="216"/>
      <c r="G64" s="216"/>
      <c r="H64" s="216"/>
      <c r="J64" s="311"/>
      <c r="K64" s="311"/>
    </row>
    <row r="65" spans="2:11" ht="30" customHeight="1" x14ac:dyDescent="0.25">
      <c r="B65" s="446"/>
      <c r="C65" s="1000"/>
      <c r="D65" s="1001"/>
      <c r="E65" s="444"/>
      <c r="F65" s="444"/>
      <c r="G65" s="444"/>
      <c r="H65" s="444"/>
      <c r="J65" s="311"/>
      <c r="K65" s="311"/>
    </row>
    <row r="66" spans="2:11" ht="30" customHeight="1" x14ac:dyDescent="0.25">
      <c r="B66" s="446"/>
      <c r="C66" s="1000"/>
      <c r="D66" s="1001"/>
      <c r="E66" s="444"/>
      <c r="F66" s="444"/>
      <c r="G66" s="444"/>
      <c r="H66" s="444"/>
      <c r="J66" s="311"/>
      <c r="K66" s="311"/>
    </row>
    <row r="67" spans="2:11" ht="30" customHeight="1" x14ac:dyDescent="0.25">
      <c r="B67" s="446"/>
      <c r="C67" s="1000"/>
      <c r="D67" s="1001"/>
      <c r="E67" s="444"/>
      <c r="F67" s="444"/>
      <c r="G67" s="444"/>
      <c r="H67" s="444"/>
      <c r="J67" s="311"/>
      <c r="K67" s="311"/>
    </row>
    <row r="68" spans="2:11" ht="30" customHeight="1" x14ac:dyDescent="0.25">
      <c r="B68" s="446"/>
      <c r="C68" s="1000"/>
      <c r="D68" s="1001"/>
      <c r="E68" s="444"/>
      <c r="F68" s="444"/>
      <c r="G68" s="444"/>
      <c r="H68" s="444"/>
      <c r="J68" s="311"/>
      <c r="K68" s="311"/>
    </row>
    <row r="69" spans="2:11" ht="30" customHeight="1" x14ac:dyDescent="0.25">
      <c r="B69" s="446"/>
      <c r="C69" s="1000"/>
      <c r="D69" s="1001"/>
      <c r="E69" s="444"/>
      <c r="F69" s="444"/>
      <c r="G69" s="444"/>
      <c r="H69" s="444"/>
      <c r="J69" s="311"/>
      <c r="K69" s="311"/>
    </row>
    <row r="70" spans="2:11" ht="30" customHeight="1" x14ac:dyDescent="0.25">
      <c r="B70" s="446"/>
      <c r="C70" s="1000"/>
      <c r="D70" s="1001"/>
      <c r="E70" s="444"/>
      <c r="F70" s="444"/>
      <c r="G70" s="444"/>
      <c r="H70" s="444"/>
      <c r="J70" s="311"/>
      <c r="K70" s="311"/>
    </row>
    <row r="71" spans="2:11" ht="30" customHeight="1" x14ac:dyDescent="0.25">
      <c r="B71" s="446"/>
      <c r="C71" s="1000"/>
      <c r="D71" s="1001"/>
      <c r="E71" s="444"/>
      <c r="F71" s="444"/>
      <c r="G71" s="444"/>
      <c r="H71" s="444"/>
      <c r="J71" s="311"/>
      <c r="K71" s="311"/>
    </row>
    <row r="72" spans="2:11" ht="30" customHeight="1" x14ac:dyDescent="0.25">
      <c r="B72" s="446"/>
      <c r="C72" s="1000"/>
      <c r="D72" s="1001"/>
      <c r="E72" s="444"/>
      <c r="F72" s="444"/>
      <c r="G72" s="444"/>
      <c r="H72" s="444"/>
      <c r="J72" s="311"/>
      <c r="K72" s="311"/>
    </row>
    <row r="73" spans="2:11" ht="30" customHeight="1" x14ac:dyDescent="0.25">
      <c r="B73" s="446"/>
      <c r="C73" s="1000"/>
      <c r="D73" s="1001"/>
      <c r="E73" s="444"/>
      <c r="F73" s="444"/>
      <c r="G73" s="444"/>
      <c r="H73" s="444"/>
      <c r="J73" s="311"/>
      <c r="K73" s="311"/>
    </row>
    <row r="74" spans="2:11" ht="30" customHeight="1" x14ac:dyDescent="0.25">
      <c r="B74" s="446"/>
      <c r="C74" s="1000"/>
      <c r="D74" s="1001"/>
      <c r="E74" s="444"/>
      <c r="F74" s="444"/>
      <c r="G74" s="444"/>
      <c r="H74" s="444"/>
      <c r="J74" s="311"/>
      <c r="K74" s="311"/>
    </row>
    <row r="75" spans="2:11" ht="30" customHeight="1" x14ac:dyDescent="0.25">
      <c r="B75" s="446"/>
      <c r="C75" s="1000"/>
      <c r="D75" s="1001"/>
      <c r="E75" s="444"/>
      <c r="F75" s="444"/>
      <c r="G75" s="444"/>
      <c r="H75" s="444"/>
      <c r="J75" s="311"/>
      <c r="K75" s="311"/>
    </row>
    <row r="76" spans="2:11" ht="30" customHeight="1" x14ac:dyDescent="0.25">
      <c r="B76" s="446"/>
      <c r="C76" s="1000"/>
      <c r="D76" s="1001"/>
      <c r="E76" s="444"/>
      <c r="F76" s="444"/>
      <c r="G76" s="444"/>
      <c r="H76" s="444"/>
      <c r="J76" s="311"/>
      <c r="K76" s="311"/>
    </row>
    <row r="77" spans="2:11" ht="30" customHeight="1" x14ac:dyDescent="0.25">
      <c r="B77" s="446"/>
      <c r="C77" s="1000"/>
      <c r="D77" s="1001"/>
      <c r="E77" s="444"/>
      <c r="F77" s="444"/>
      <c r="G77" s="444"/>
      <c r="H77" s="444"/>
    </row>
    <row r="78" spans="2:11" ht="30" customHeight="1" x14ac:dyDescent="0.25">
      <c r="B78" s="446"/>
      <c r="C78" s="1000"/>
      <c r="D78" s="1001"/>
      <c r="E78" s="444"/>
      <c r="F78" s="444"/>
      <c r="G78" s="444"/>
      <c r="H78" s="444"/>
    </row>
    <row r="79" spans="2:11" ht="30" customHeight="1" x14ac:dyDescent="0.25">
      <c r="B79" s="446"/>
      <c r="C79" s="1000"/>
      <c r="D79" s="1001"/>
      <c r="E79" s="444"/>
      <c r="F79" s="444"/>
      <c r="G79" s="444"/>
      <c r="H79" s="444"/>
    </row>
    <row r="80" spans="2:11" ht="30" customHeight="1" x14ac:dyDescent="0.25">
      <c r="B80" s="446"/>
      <c r="C80" s="1000"/>
      <c r="D80" s="1001"/>
      <c r="E80" s="444"/>
      <c r="F80" s="444"/>
      <c r="G80" s="444"/>
      <c r="H80" s="444"/>
    </row>
    <row r="81" spans="2:9" ht="30" customHeight="1" x14ac:dyDescent="0.25">
      <c r="B81" s="446"/>
      <c r="C81" s="1000"/>
      <c r="D81" s="1001"/>
      <c r="E81" s="444"/>
      <c r="F81" s="444"/>
      <c r="G81" s="444"/>
      <c r="H81" s="444"/>
    </row>
    <row r="82" spans="2:9" ht="30" customHeight="1" x14ac:dyDescent="0.25">
      <c r="B82" s="446"/>
      <c r="C82" s="1000"/>
      <c r="D82" s="1001"/>
      <c r="E82" s="444"/>
      <c r="F82" s="444"/>
      <c r="G82" s="444"/>
      <c r="H82" s="444"/>
    </row>
    <row r="83" spans="2:9" ht="30" customHeight="1" x14ac:dyDescent="0.25">
      <c r="B83" s="446"/>
      <c r="C83" s="1000"/>
      <c r="D83" s="1001"/>
      <c r="E83" s="444"/>
      <c r="F83" s="444"/>
      <c r="G83" s="444"/>
      <c r="H83" s="444"/>
    </row>
    <row r="84" spans="2:9" ht="30" customHeight="1" x14ac:dyDescent="0.25">
      <c r="B84" s="446"/>
      <c r="C84" s="1000"/>
      <c r="D84" s="1001"/>
      <c r="E84" s="444"/>
      <c r="F84" s="444"/>
      <c r="G84" s="444"/>
      <c r="H84" s="444"/>
    </row>
    <row r="85" spans="2:9" x14ac:dyDescent="0.25">
      <c r="B85" s="214"/>
      <c r="C85" s="980"/>
      <c r="D85" s="981"/>
      <c r="E85" s="216"/>
      <c r="F85" s="216"/>
      <c r="G85" s="216"/>
      <c r="H85" s="216"/>
    </row>
    <row r="86" spans="2:9" x14ac:dyDescent="0.25">
      <c r="B86" s="34"/>
      <c r="C86" s="887" t="s">
        <v>67</v>
      </c>
      <c r="D86" s="880"/>
      <c r="E86" s="213"/>
      <c r="F86" s="430"/>
      <c r="G86" s="217">
        <f>SUM(G64:G85)</f>
        <v>0</v>
      </c>
      <c r="H86" s="217">
        <f>SUM(H64:H85)</f>
        <v>0</v>
      </c>
    </row>
    <row r="87" spans="2:9" ht="15" customHeight="1" x14ac:dyDescent="0.25">
      <c r="F87" s="984" t="s">
        <v>68</v>
      </c>
      <c r="G87" s="985"/>
      <c r="H87" s="990">
        <f>MAX(ABS(G86),ABS(H86))</f>
        <v>0</v>
      </c>
    </row>
    <row r="88" spans="2:9" x14ac:dyDescent="0.25">
      <c r="F88" s="940"/>
      <c r="G88" s="986"/>
      <c r="H88" s="991"/>
    </row>
    <row r="89" spans="2:9" x14ac:dyDescent="0.25">
      <c r="F89" s="280" t="s">
        <v>69</v>
      </c>
      <c r="G89" s="285"/>
      <c r="H89" s="313">
        <v>0.08</v>
      </c>
    </row>
    <row r="90" spans="2:9" ht="13.5" thickBot="1" x14ac:dyDescent="0.3">
      <c r="B90" s="30"/>
      <c r="C90" s="30"/>
      <c r="F90" s="280" t="s">
        <v>26</v>
      </c>
      <c r="G90" s="285"/>
      <c r="H90" s="314">
        <f>H89*H87</f>
        <v>0</v>
      </c>
    </row>
    <row r="91" spans="2:9" ht="13.5" thickTop="1" x14ac:dyDescent="0.25">
      <c r="B91" s="19" t="s">
        <v>197</v>
      </c>
    </row>
    <row r="92" spans="2:9" ht="15" customHeight="1" x14ac:dyDescent="0.25">
      <c r="B92" s="19" t="s">
        <v>198</v>
      </c>
      <c r="C92" s="916" t="s">
        <v>386</v>
      </c>
      <c r="D92" s="916"/>
      <c r="E92" s="916"/>
      <c r="F92" s="916"/>
      <c r="G92" s="916"/>
      <c r="H92" s="916"/>
      <c r="I92" s="916"/>
    </row>
    <row r="93" spans="2:9" ht="15" customHeight="1" x14ac:dyDescent="0.25">
      <c r="B93" s="19" t="s">
        <v>199</v>
      </c>
      <c r="C93" s="915" t="s">
        <v>387</v>
      </c>
      <c r="D93" s="915"/>
      <c r="E93" s="915"/>
      <c r="F93" s="915"/>
      <c r="G93" s="915"/>
      <c r="H93" s="915"/>
      <c r="I93" s="915"/>
    </row>
    <row r="94" spans="2:9" x14ac:dyDescent="0.25">
      <c r="B94" s="30"/>
      <c r="C94" s="915"/>
      <c r="D94" s="915"/>
      <c r="E94" s="915"/>
      <c r="F94" s="915"/>
      <c r="G94" s="915"/>
      <c r="H94" s="915"/>
      <c r="I94" s="915"/>
    </row>
    <row r="95" spans="2:9" x14ac:dyDescent="0.25">
      <c r="B95" s="30"/>
      <c r="C95" s="915"/>
      <c r="D95" s="915"/>
      <c r="E95" s="915"/>
      <c r="F95" s="915"/>
      <c r="G95" s="915"/>
      <c r="H95" s="915"/>
      <c r="I95" s="915"/>
    </row>
    <row r="98" spans="1:9" x14ac:dyDescent="0.25">
      <c r="A98" s="30" t="s">
        <v>175</v>
      </c>
      <c r="B98" s="30" t="s">
        <v>70</v>
      </c>
      <c r="C98" s="30"/>
    </row>
    <row r="99" spans="1:9" ht="15" customHeight="1" x14ac:dyDescent="0.25">
      <c r="B99" s="822" t="s">
        <v>350</v>
      </c>
      <c r="C99" s="822"/>
      <c r="D99" s="822"/>
      <c r="E99" s="822"/>
      <c r="F99" s="822"/>
      <c r="G99" s="822"/>
      <c r="H99" s="822"/>
      <c r="I99" s="822"/>
    </row>
    <row r="100" spans="1:9" x14ac:dyDescent="0.25">
      <c r="B100" s="822"/>
      <c r="C100" s="822"/>
      <c r="D100" s="822"/>
      <c r="E100" s="822"/>
      <c r="F100" s="822"/>
      <c r="G100" s="822"/>
      <c r="H100" s="822"/>
      <c r="I100" s="822"/>
    </row>
    <row r="101" spans="1:9" x14ac:dyDescent="0.25">
      <c r="B101" s="822"/>
      <c r="C101" s="822"/>
      <c r="D101" s="822"/>
      <c r="E101" s="822"/>
      <c r="F101" s="822"/>
      <c r="G101" s="822"/>
      <c r="H101" s="822"/>
      <c r="I101" s="822"/>
    </row>
    <row r="102" spans="1:9" ht="9.75" customHeight="1" x14ac:dyDescent="0.25">
      <c r="B102" s="822"/>
      <c r="C102" s="822"/>
      <c r="D102" s="822"/>
      <c r="E102" s="822"/>
      <c r="F102" s="822"/>
      <c r="G102" s="822"/>
      <c r="H102" s="822"/>
      <c r="I102" s="822"/>
    </row>
    <row r="103" spans="1:9" x14ac:dyDescent="0.25">
      <c r="B103" s="276"/>
      <c r="C103" s="276"/>
      <c r="D103" s="276"/>
      <c r="E103" s="276"/>
      <c r="F103" s="276"/>
      <c r="G103" s="276"/>
      <c r="H103" s="276"/>
      <c r="I103" s="276"/>
    </row>
    <row r="104" spans="1:9" ht="49.5" customHeight="1" x14ac:dyDescent="0.25">
      <c r="B104" s="213" t="s">
        <v>228</v>
      </c>
      <c r="C104" s="927" t="s">
        <v>73</v>
      </c>
      <c r="D104" s="896"/>
      <c r="E104" s="44" t="s">
        <v>74</v>
      </c>
      <c r="F104" s="955" t="s">
        <v>71</v>
      </c>
      <c r="G104" s="955"/>
      <c r="H104" s="955"/>
      <c r="I104" s="50" t="s">
        <v>72</v>
      </c>
    </row>
    <row r="105" spans="1:9" ht="20.25" customHeight="1" x14ac:dyDescent="0.25">
      <c r="B105" s="215"/>
      <c r="C105" s="923"/>
      <c r="D105" s="961"/>
      <c r="E105" s="218"/>
      <c r="F105" s="956"/>
      <c r="G105" s="962"/>
      <c r="H105" s="963"/>
      <c r="I105" s="224"/>
    </row>
    <row r="106" spans="1:9" ht="59.15" customHeight="1" x14ac:dyDescent="0.25">
      <c r="B106" s="215"/>
      <c r="C106" s="923"/>
      <c r="D106" s="961"/>
      <c r="E106" s="218"/>
      <c r="F106" s="956"/>
      <c r="G106" s="957"/>
      <c r="H106" s="958"/>
      <c r="I106" s="424"/>
    </row>
    <row r="107" spans="1:9" ht="59.15" customHeight="1" x14ac:dyDescent="0.25">
      <c r="B107" s="215"/>
      <c r="C107" s="923"/>
      <c r="D107" s="961"/>
      <c r="E107" s="218"/>
      <c r="F107" s="956"/>
      <c r="G107" s="957"/>
      <c r="H107" s="958"/>
      <c r="I107" s="424"/>
    </row>
    <row r="108" spans="1:9" ht="59.15" customHeight="1" x14ac:dyDescent="0.25">
      <c r="B108" s="215"/>
      <c r="C108" s="923"/>
      <c r="D108" s="961"/>
      <c r="E108" s="218"/>
      <c r="F108" s="956"/>
      <c r="G108" s="957"/>
      <c r="H108" s="958"/>
      <c r="I108" s="424"/>
    </row>
    <row r="109" spans="1:9" ht="59.15" customHeight="1" x14ac:dyDescent="0.25">
      <c r="B109" s="215"/>
      <c r="C109" s="923"/>
      <c r="D109" s="961"/>
      <c r="E109" s="218"/>
      <c r="F109" s="956"/>
      <c r="G109" s="957"/>
      <c r="H109" s="958"/>
      <c r="I109" s="424"/>
    </row>
    <row r="110" spans="1:9" ht="59.15" customHeight="1" x14ac:dyDescent="0.25">
      <c r="B110" s="215"/>
      <c r="C110" s="923"/>
      <c r="D110" s="961"/>
      <c r="E110" s="218"/>
      <c r="F110" s="956"/>
      <c r="G110" s="957"/>
      <c r="H110" s="958"/>
      <c r="I110" s="424"/>
    </row>
    <row r="111" spans="1:9" ht="59.15" customHeight="1" x14ac:dyDescent="0.25">
      <c r="B111" s="215"/>
      <c r="C111" s="923"/>
      <c r="D111" s="961"/>
      <c r="E111" s="218"/>
      <c r="F111" s="956"/>
      <c r="G111" s="957"/>
      <c r="H111" s="958"/>
      <c r="I111" s="424"/>
    </row>
    <row r="112" spans="1:9" ht="59.15" customHeight="1" x14ac:dyDescent="0.25">
      <c r="B112" s="215"/>
      <c r="C112" s="923"/>
      <c r="D112" s="961"/>
      <c r="E112" s="218"/>
      <c r="F112" s="956"/>
      <c r="G112" s="957"/>
      <c r="H112" s="958"/>
      <c r="I112" s="424"/>
    </row>
    <row r="113" spans="2:9" ht="59.15" customHeight="1" x14ac:dyDescent="0.25">
      <c r="B113" s="215"/>
      <c r="C113" s="923"/>
      <c r="D113" s="961"/>
      <c r="E113" s="218"/>
      <c r="F113" s="956"/>
      <c r="G113" s="957"/>
      <c r="H113" s="958"/>
      <c r="I113" s="424"/>
    </row>
    <row r="114" spans="2:9" ht="59.15" customHeight="1" x14ac:dyDescent="0.25">
      <c r="B114" s="215"/>
      <c r="C114" s="923"/>
      <c r="D114" s="961"/>
      <c r="E114" s="218"/>
      <c r="F114" s="956"/>
      <c r="G114" s="957"/>
      <c r="H114" s="958"/>
      <c r="I114" s="424"/>
    </row>
    <row r="115" spans="2:9" ht="59.15" customHeight="1" x14ac:dyDescent="0.25">
      <c r="B115" s="215"/>
      <c r="C115" s="923"/>
      <c r="D115" s="961"/>
      <c r="E115" s="218"/>
      <c r="F115" s="956"/>
      <c r="G115" s="957"/>
      <c r="H115" s="958"/>
      <c r="I115" s="424"/>
    </row>
    <row r="116" spans="2:9" ht="59.15" customHeight="1" x14ac:dyDescent="0.25">
      <c r="B116" s="215"/>
      <c r="C116" s="923"/>
      <c r="D116" s="961"/>
      <c r="E116" s="218"/>
      <c r="F116" s="956"/>
      <c r="G116" s="957"/>
      <c r="H116" s="958"/>
      <c r="I116" s="424"/>
    </row>
    <row r="117" spans="2:9" ht="59.15" customHeight="1" x14ac:dyDescent="0.25">
      <c r="B117" s="215"/>
      <c r="C117" s="923"/>
      <c r="D117" s="961"/>
      <c r="E117" s="218"/>
      <c r="F117" s="956"/>
      <c r="G117" s="957"/>
      <c r="H117" s="958"/>
      <c r="I117" s="424"/>
    </row>
    <row r="118" spans="2:9" ht="59.15" customHeight="1" x14ac:dyDescent="0.25">
      <c r="B118" s="215"/>
      <c r="C118" s="923"/>
      <c r="D118" s="961"/>
      <c r="E118" s="218"/>
      <c r="F118" s="956"/>
      <c r="G118" s="957"/>
      <c r="H118" s="958"/>
      <c r="I118" s="424"/>
    </row>
    <row r="119" spans="2:9" ht="59.15" customHeight="1" x14ac:dyDescent="0.25">
      <c r="B119" s="215"/>
      <c r="C119" s="923"/>
      <c r="D119" s="961"/>
      <c r="E119" s="218"/>
      <c r="F119" s="956"/>
      <c r="G119" s="957"/>
      <c r="H119" s="958"/>
      <c r="I119" s="424"/>
    </row>
    <row r="120" spans="2:9" ht="59.15" customHeight="1" x14ac:dyDescent="0.25">
      <c r="B120" s="215"/>
      <c r="C120" s="923"/>
      <c r="D120" s="961"/>
      <c r="E120" s="218"/>
      <c r="F120" s="956"/>
      <c r="G120" s="957"/>
      <c r="H120" s="958"/>
      <c r="I120" s="424"/>
    </row>
    <row r="121" spans="2:9" ht="59.15" customHeight="1" x14ac:dyDescent="0.25">
      <c r="B121" s="215"/>
      <c r="C121" s="923"/>
      <c r="D121" s="961"/>
      <c r="E121" s="218"/>
      <c r="F121" s="956"/>
      <c r="G121" s="957"/>
      <c r="H121" s="958"/>
      <c r="I121" s="424"/>
    </row>
    <row r="122" spans="2:9" ht="59.15" customHeight="1" x14ac:dyDescent="0.25">
      <c r="B122" s="215"/>
      <c r="C122" s="923"/>
      <c r="D122" s="961"/>
      <c r="E122" s="218"/>
      <c r="F122" s="956"/>
      <c r="G122" s="957"/>
      <c r="H122" s="958"/>
      <c r="I122" s="424"/>
    </row>
    <row r="123" spans="2:9" ht="59.15" customHeight="1" x14ac:dyDescent="0.25">
      <c r="B123" s="215"/>
      <c r="C123" s="923"/>
      <c r="D123" s="961"/>
      <c r="E123" s="218"/>
      <c r="F123" s="956"/>
      <c r="G123" s="957"/>
      <c r="H123" s="958"/>
      <c r="I123" s="424"/>
    </row>
    <row r="124" spans="2:9" ht="59.15" customHeight="1" x14ac:dyDescent="0.25">
      <c r="B124" s="215"/>
      <c r="C124" s="923"/>
      <c r="D124" s="961"/>
      <c r="E124" s="218"/>
      <c r="F124" s="956"/>
      <c r="G124" s="957"/>
      <c r="H124" s="958"/>
      <c r="I124" s="424"/>
    </row>
    <row r="125" spans="2:9" ht="59.15" customHeight="1" x14ac:dyDescent="0.25">
      <c r="B125" s="215"/>
      <c r="C125" s="923"/>
      <c r="D125" s="961"/>
      <c r="E125" s="218"/>
      <c r="F125" s="956"/>
      <c r="G125" s="957"/>
      <c r="H125" s="958"/>
      <c r="I125" s="424"/>
    </row>
    <row r="126" spans="2:9" ht="20.25" customHeight="1" x14ac:dyDescent="0.25">
      <c r="B126" s="215"/>
      <c r="C126" s="923"/>
      <c r="D126" s="961"/>
      <c r="E126" s="218"/>
      <c r="F126" s="956"/>
      <c r="G126" s="962"/>
      <c r="H126" s="963"/>
      <c r="I126" s="424"/>
    </row>
    <row r="127" spans="2:9" ht="15.75" customHeight="1" thickBot="1" x14ac:dyDescent="0.3">
      <c r="E127" s="414">
        <f>SUM(E105:E126)</f>
        <v>0</v>
      </c>
      <c r="G127" s="301"/>
      <c r="H127" s="301"/>
      <c r="I127" s="425">
        <f>SUM(I105:I126)</f>
        <v>0</v>
      </c>
    </row>
    <row r="128" spans="2:9" ht="13.5" thickTop="1" x14ac:dyDescent="0.3">
      <c r="H128" s="926"/>
      <c r="I128" s="926"/>
    </row>
    <row r="129" spans="1:12" ht="39.75" customHeight="1" x14ac:dyDescent="0.25">
      <c r="B129" s="19" t="s">
        <v>60</v>
      </c>
      <c r="C129" s="832" t="s">
        <v>559</v>
      </c>
      <c r="D129" s="832"/>
      <c r="E129" s="832"/>
      <c r="F129" s="832"/>
      <c r="G129" s="832"/>
      <c r="H129" s="832"/>
      <c r="I129" s="832"/>
    </row>
    <row r="132" spans="1:12" x14ac:dyDescent="0.25">
      <c r="A132" s="30" t="s">
        <v>176</v>
      </c>
      <c r="B132" s="30" t="s">
        <v>348</v>
      </c>
      <c r="C132" s="30"/>
    </row>
    <row r="133" spans="1:12" x14ac:dyDescent="0.25">
      <c r="B133" s="276"/>
      <c r="C133" s="276"/>
      <c r="D133" s="276"/>
      <c r="E133" s="276"/>
      <c r="F133" s="276"/>
      <c r="G133" s="276"/>
      <c r="H133" s="276"/>
      <c r="I133" s="276"/>
    </row>
    <row r="134" spans="1:12" ht="48" customHeight="1" x14ac:dyDescent="0.25">
      <c r="B134" s="213" t="s">
        <v>228</v>
      </c>
      <c r="C134" s="927" t="s">
        <v>95</v>
      </c>
      <c r="D134" s="896"/>
      <c r="E134" s="955" t="s">
        <v>351</v>
      </c>
      <c r="F134" s="955"/>
      <c r="G134" s="955"/>
      <c r="H134" s="44" t="s">
        <v>96</v>
      </c>
      <c r="I134" s="54" t="s">
        <v>99</v>
      </c>
      <c r="J134" s="54" t="s">
        <v>100</v>
      </c>
      <c r="K134" s="50" t="s">
        <v>101</v>
      </c>
      <c r="L134" s="50" t="s">
        <v>102</v>
      </c>
    </row>
    <row r="135" spans="1:12" ht="59.15" customHeight="1" x14ac:dyDescent="0.25">
      <c r="B135" s="215"/>
      <c r="C135" s="923"/>
      <c r="D135" s="987"/>
      <c r="E135" s="956"/>
      <c r="F135" s="988"/>
      <c r="G135" s="989"/>
      <c r="H135" s="218"/>
      <c r="I135" s="447"/>
      <c r="J135" s="447"/>
      <c r="K135" s="448"/>
      <c r="L135" s="468">
        <f>MAX((I135-J135),0)*K135</f>
        <v>0</v>
      </c>
    </row>
    <row r="136" spans="1:12" ht="59.15" customHeight="1" x14ac:dyDescent="0.25">
      <c r="B136" s="215"/>
      <c r="C136" s="923"/>
      <c r="D136" s="989"/>
      <c r="E136" s="956"/>
      <c r="F136" s="988"/>
      <c r="G136" s="989"/>
      <c r="H136" s="218"/>
      <c r="I136" s="528"/>
      <c r="J136" s="528"/>
      <c r="K136" s="526"/>
      <c r="L136" s="468">
        <f t="shared" ref="L136:L156" si="3">MAX((I136-J136),0)*K136</f>
        <v>0</v>
      </c>
    </row>
    <row r="137" spans="1:12" ht="59.15" customHeight="1" x14ac:dyDescent="0.25">
      <c r="B137" s="215"/>
      <c r="C137" s="923"/>
      <c r="D137" s="989"/>
      <c r="E137" s="956"/>
      <c r="F137" s="988"/>
      <c r="G137" s="989"/>
      <c r="H137" s="218"/>
      <c r="I137" s="528"/>
      <c r="J137" s="528"/>
      <c r="K137" s="526"/>
      <c r="L137" s="468">
        <f t="shared" si="3"/>
        <v>0</v>
      </c>
    </row>
    <row r="138" spans="1:12" ht="59.15" customHeight="1" x14ac:dyDescent="0.25">
      <c r="B138" s="215"/>
      <c r="C138" s="923"/>
      <c r="D138" s="989"/>
      <c r="E138" s="956"/>
      <c r="F138" s="988"/>
      <c r="G138" s="989"/>
      <c r="H138" s="218"/>
      <c r="I138" s="528"/>
      <c r="J138" s="528"/>
      <c r="K138" s="526"/>
      <c r="L138" s="468">
        <f t="shared" si="3"/>
        <v>0</v>
      </c>
    </row>
    <row r="139" spans="1:12" ht="59.15" customHeight="1" x14ac:dyDescent="0.25">
      <c r="B139" s="215"/>
      <c r="C139" s="923"/>
      <c r="D139" s="989"/>
      <c r="E139" s="956"/>
      <c r="F139" s="988"/>
      <c r="G139" s="989"/>
      <c r="H139" s="218"/>
      <c r="I139" s="528"/>
      <c r="J139" s="528"/>
      <c r="K139" s="526"/>
      <c r="L139" s="468">
        <f t="shared" si="3"/>
        <v>0</v>
      </c>
    </row>
    <row r="140" spans="1:12" ht="59.15" customHeight="1" x14ac:dyDescent="0.25">
      <c r="B140" s="215"/>
      <c r="C140" s="923"/>
      <c r="D140" s="989"/>
      <c r="E140" s="956"/>
      <c r="F140" s="988"/>
      <c r="G140" s="989"/>
      <c r="H140" s="218"/>
      <c r="I140" s="528"/>
      <c r="J140" s="528"/>
      <c r="K140" s="526"/>
      <c r="L140" s="468">
        <f t="shared" si="3"/>
        <v>0</v>
      </c>
    </row>
    <row r="141" spans="1:12" ht="59.15" customHeight="1" x14ac:dyDescent="0.25">
      <c r="B141" s="215"/>
      <c r="C141" s="923"/>
      <c r="D141" s="987"/>
      <c r="E141" s="956"/>
      <c r="F141" s="988"/>
      <c r="G141" s="989"/>
      <c r="H141" s="218"/>
      <c r="I141" s="528"/>
      <c r="J141" s="528"/>
      <c r="K141" s="526"/>
      <c r="L141" s="468">
        <f t="shared" si="3"/>
        <v>0</v>
      </c>
    </row>
    <row r="142" spans="1:12" ht="59.15" customHeight="1" x14ac:dyDescent="0.25">
      <c r="B142" s="215"/>
      <c r="C142" s="923"/>
      <c r="D142" s="989"/>
      <c r="E142" s="956"/>
      <c r="F142" s="988"/>
      <c r="G142" s="989"/>
      <c r="H142" s="218"/>
      <c r="I142" s="528"/>
      <c r="J142" s="528"/>
      <c r="K142" s="526"/>
      <c r="L142" s="468">
        <f t="shared" si="3"/>
        <v>0</v>
      </c>
    </row>
    <row r="143" spans="1:12" ht="59.15" customHeight="1" x14ac:dyDescent="0.25">
      <c r="B143" s="215"/>
      <c r="C143" s="923"/>
      <c r="D143" s="989"/>
      <c r="E143" s="956"/>
      <c r="F143" s="988"/>
      <c r="G143" s="989"/>
      <c r="H143" s="218"/>
      <c r="I143" s="528"/>
      <c r="J143" s="528"/>
      <c r="K143" s="526"/>
      <c r="L143" s="468">
        <f t="shared" si="3"/>
        <v>0</v>
      </c>
    </row>
    <row r="144" spans="1:12" ht="59.15" customHeight="1" x14ac:dyDescent="0.25">
      <c r="B144" s="215"/>
      <c r="C144" s="923"/>
      <c r="D144" s="989"/>
      <c r="E144" s="956"/>
      <c r="F144" s="988"/>
      <c r="G144" s="989"/>
      <c r="H144" s="218"/>
      <c r="I144" s="528"/>
      <c r="J144" s="528"/>
      <c r="K144" s="526"/>
      <c r="L144" s="468">
        <f t="shared" si="3"/>
        <v>0</v>
      </c>
    </row>
    <row r="145" spans="2:12" ht="59.15" customHeight="1" x14ac:dyDescent="0.25">
      <c r="B145" s="215"/>
      <c r="C145" s="923"/>
      <c r="D145" s="989"/>
      <c r="E145" s="956"/>
      <c r="F145" s="988"/>
      <c r="G145" s="989"/>
      <c r="H145" s="218"/>
      <c r="I145" s="528"/>
      <c r="J145" s="528"/>
      <c r="K145" s="526"/>
      <c r="L145" s="468">
        <f t="shared" si="3"/>
        <v>0</v>
      </c>
    </row>
    <row r="146" spans="2:12" ht="59.15" customHeight="1" x14ac:dyDescent="0.25">
      <c r="B146" s="215"/>
      <c r="C146" s="923"/>
      <c r="D146" s="989"/>
      <c r="E146" s="956"/>
      <c r="F146" s="988"/>
      <c r="G146" s="989"/>
      <c r="H146" s="218"/>
      <c r="I146" s="528"/>
      <c r="J146" s="528"/>
      <c r="K146" s="526"/>
      <c r="L146" s="468">
        <f t="shared" si="3"/>
        <v>0</v>
      </c>
    </row>
    <row r="147" spans="2:12" ht="59.15" customHeight="1" x14ac:dyDescent="0.25">
      <c r="B147" s="215"/>
      <c r="C147" s="923"/>
      <c r="D147" s="989"/>
      <c r="E147" s="956"/>
      <c r="F147" s="988"/>
      <c r="G147" s="989"/>
      <c r="H147" s="218"/>
      <c r="I147" s="528"/>
      <c r="J147" s="528"/>
      <c r="K147" s="526"/>
      <c r="L147" s="468">
        <f t="shared" si="3"/>
        <v>0</v>
      </c>
    </row>
    <row r="148" spans="2:12" ht="59.15" customHeight="1" x14ac:dyDescent="0.25">
      <c r="B148" s="215"/>
      <c r="C148" s="923"/>
      <c r="D148" s="989"/>
      <c r="E148" s="956"/>
      <c r="F148" s="988"/>
      <c r="G148" s="989"/>
      <c r="H148" s="218"/>
      <c r="I148" s="528"/>
      <c r="J148" s="528"/>
      <c r="K148" s="526"/>
      <c r="L148" s="468">
        <f t="shared" si="3"/>
        <v>0</v>
      </c>
    </row>
    <row r="149" spans="2:12" ht="59.15" customHeight="1" x14ac:dyDescent="0.25">
      <c r="B149" s="215"/>
      <c r="C149" s="923"/>
      <c r="D149" s="989"/>
      <c r="E149" s="956"/>
      <c r="F149" s="988"/>
      <c r="G149" s="989"/>
      <c r="H149" s="218"/>
      <c r="I149" s="528"/>
      <c r="J149" s="528"/>
      <c r="K149" s="526"/>
      <c r="L149" s="468">
        <f t="shared" si="3"/>
        <v>0</v>
      </c>
    </row>
    <row r="150" spans="2:12" ht="59.15" customHeight="1" x14ac:dyDescent="0.25">
      <c r="B150" s="215"/>
      <c r="C150" s="923"/>
      <c r="D150" s="989"/>
      <c r="E150" s="956"/>
      <c r="F150" s="988"/>
      <c r="G150" s="989"/>
      <c r="H150" s="218"/>
      <c r="I150" s="528"/>
      <c r="J150" s="528"/>
      <c r="K150" s="526"/>
      <c r="L150" s="468">
        <f t="shared" si="3"/>
        <v>0</v>
      </c>
    </row>
    <row r="151" spans="2:12" ht="59.15" customHeight="1" x14ac:dyDescent="0.25">
      <c r="B151" s="215"/>
      <c r="C151" s="923"/>
      <c r="D151" s="989"/>
      <c r="E151" s="956"/>
      <c r="F151" s="988"/>
      <c r="G151" s="989"/>
      <c r="H151" s="218"/>
      <c r="I151" s="528"/>
      <c r="J151" s="528"/>
      <c r="K151" s="526"/>
      <c r="L151" s="468">
        <f t="shared" si="3"/>
        <v>0</v>
      </c>
    </row>
    <row r="152" spans="2:12" ht="59.15" customHeight="1" x14ac:dyDescent="0.25">
      <c r="B152" s="215"/>
      <c r="C152" s="923"/>
      <c r="D152" s="989"/>
      <c r="E152" s="956"/>
      <c r="F152" s="988"/>
      <c r="G152" s="989"/>
      <c r="H152" s="218"/>
      <c r="I152" s="528"/>
      <c r="J152" s="528"/>
      <c r="K152" s="526"/>
      <c r="L152" s="468">
        <f t="shared" si="3"/>
        <v>0</v>
      </c>
    </row>
    <row r="153" spans="2:12" ht="59.15" customHeight="1" x14ac:dyDescent="0.25">
      <c r="B153" s="215"/>
      <c r="C153" s="923"/>
      <c r="D153" s="989"/>
      <c r="E153" s="956"/>
      <c r="F153" s="988"/>
      <c r="G153" s="989"/>
      <c r="H153" s="218"/>
      <c r="I153" s="528"/>
      <c r="J153" s="528"/>
      <c r="K153" s="526"/>
      <c r="L153" s="468">
        <f t="shared" si="3"/>
        <v>0</v>
      </c>
    </row>
    <row r="154" spans="2:12" ht="59.15" customHeight="1" x14ac:dyDescent="0.25">
      <c r="B154" s="215"/>
      <c r="C154" s="923"/>
      <c r="D154" s="989"/>
      <c r="E154" s="956"/>
      <c r="F154" s="988"/>
      <c r="G154" s="989"/>
      <c r="H154" s="218"/>
      <c r="I154" s="528"/>
      <c r="J154" s="528"/>
      <c r="K154" s="526"/>
      <c r="L154" s="468">
        <f t="shared" si="3"/>
        <v>0</v>
      </c>
    </row>
    <row r="155" spans="2:12" ht="59.15" customHeight="1" x14ac:dyDescent="0.25">
      <c r="B155" s="215"/>
      <c r="C155" s="923"/>
      <c r="D155" s="989"/>
      <c r="E155" s="956"/>
      <c r="F155" s="988"/>
      <c r="G155" s="989"/>
      <c r="H155" s="218"/>
      <c r="I155" s="528"/>
      <c r="J155" s="528"/>
      <c r="K155" s="526"/>
      <c r="L155" s="468">
        <f t="shared" si="3"/>
        <v>0</v>
      </c>
    </row>
    <row r="156" spans="2:12" ht="59.15" customHeight="1" x14ac:dyDescent="0.25">
      <c r="B156" s="215"/>
      <c r="C156" s="923"/>
      <c r="D156" s="989"/>
      <c r="E156" s="956"/>
      <c r="F156" s="988"/>
      <c r="G156" s="989"/>
      <c r="H156" s="218"/>
      <c r="I156" s="227"/>
      <c r="J156" s="227"/>
      <c r="K156" s="448"/>
      <c r="L156" s="468">
        <f t="shared" si="3"/>
        <v>0</v>
      </c>
    </row>
    <row r="157" spans="2:12" ht="13.5" thickBot="1" x14ac:dyDescent="0.3">
      <c r="F157" s="301"/>
      <c r="G157" s="301"/>
      <c r="H157" s="414">
        <f>SUM(H135:H156)</f>
        <v>0</v>
      </c>
      <c r="I157" s="414">
        <f>SUM(I135:I156)</f>
        <v>0</v>
      </c>
      <c r="J157" s="414">
        <f>SUM(J135:J156)</f>
        <v>0</v>
      </c>
      <c r="K157" s="301"/>
      <c r="L157" s="394">
        <f>SUM(L135:L156)</f>
        <v>0</v>
      </c>
    </row>
    <row r="158" spans="2:12" ht="9.25" customHeight="1" thickTop="1" x14ac:dyDescent="0.3">
      <c r="H158" s="282"/>
    </row>
    <row r="159" spans="2:12" x14ac:dyDescent="0.25">
      <c r="B159" s="19" t="s">
        <v>60</v>
      </c>
      <c r="C159" s="916" t="s">
        <v>262</v>
      </c>
      <c r="D159" s="916"/>
      <c r="E159" s="916"/>
      <c r="F159" s="916"/>
      <c r="G159" s="916"/>
      <c r="H159" s="916"/>
      <c r="I159" s="916"/>
      <c r="J159" s="916"/>
      <c r="K159" s="916"/>
    </row>
    <row r="160" spans="2:12" ht="30" customHeight="1" x14ac:dyDescent="0.25">
      <c r="C160" s="822" t="s">
        <v>263</v>
      </c>
      <c r="D160" s="822"/>
      <c r="E160" s="822"/>
      <c r="F160" s="822"/>
      <c r="G160" s="822"/>
      <c r="H160" s="822"/>
      <c r="I160" s="822"/>
      <c r="J160" s="822"/>
      <c r="K160" s="822"/>
    </row>
    <row r="161" spans="3:9" ht="15" customHeight="1" x14ac:dyDescent="0.25">
      <c r="C161" s="832" t="s">
        <v>411</v>
      </c>
      <c r="D161" s="832"/>
      <c r="E161" s="832"/>
      <c r="F161" s="832"/>
      <c r="G161" s="832"/>
      <c r="H161" s="832"/>
      <c r="I161" s="832"/>
    </row>
  </sheetData>
  <sheetProtection insertRows="0"/>
  <mergeCells count="152">
    <mergeCell ref="C152:D152"/>
    <mergeCell ref="C161:I161"/>
    <mergeCell ref="C149:D149"/>
    <mergeCell ref="E149:G149"/>
    <mergeCell ref="C150:D150"/>
    <mergeCell ref="E150:G150"/>
    <mergeCell ref="C151:D151"/>
    <mergeCell ref="E151:G151"/>
    <mergeCell ref="E152:G152"/>
    <mergeCell ref="C153:D153"/>
    <mergeCell ref="E153:G153"/>
    <mergeCell ref="C156:D156"/>
    <mergeCell ref="E156:G156"/>
    <mergeCell ref="C159:K159"/>
    <mergeCell ref="C160:K160"/>
    <mergeCell ref="C154:D154"/>
    <mergeCell ref="E154:G154"/>
    <mergeCell ref="C155:D155"/>
    <mergeCell ref="E155:G155"/>
    <mergeCell ref="C146:D146"/>
    <mergeCell ref="E146:G146"/>
    <mergeCell ref="C147:D147"/>
    <mergeCell ref="E147:G147"/>
    <mergeCell ref="C148:D148"/>
    <mergeCell ref="E148:G148"/>
    <mergeCell ref="C143:D143"/>
    <mergeCell ref="E143:G143"/>
    <mergeCell ref="C144:D144"/>
    <mergeCell ref="E144:G144"/>
    <mergeCell ref="C145:D145"/>
    <mergeCell ref="E145:G145"/>
    <mergeCell ref="C140:D140"/>
    <mergeCell ref="E140:G140"/>
    <mergeCell ref="C141:D141"/>
    <mergeCell ref="E141:G141"/>
    <mergeCell ref="C142:D142"/>
    <mergeCell ref="E142:G142"/>
    <mergeCell ref="C137:D137"/>
    <mergeCell ref="E137:G137"/>
    <mergeCell ref="C138:D138"/>
    <mergeCell ref="E138:G138"/>
    <mergeCell ref="C139:D139"/>
    <mergeCell ref="E139:G139"/>
    <mergeCell ref="C134:D134"/>
    <mergeCell ref="E134:G134"/>
    <mergeCell ref="C135:D135"/>
    <mergeCell ref="E135:G135"/>
    <mergeCell ref="C136:D136"/>
    <mergeCell ref="E136:G136"/>
    <mergeCell ref="H87:H88"/>
    <mergeCell ref="F113:H113"/>
    <mergeCell ref="F114:H114"/>
    <mergeCell ref="F115:H115"/>
    <mergeCell ref="B99:I102"/>
    <mergeCell ref="C104:D104"/>
    <mergeCell ref="F104:H104"/>
    <mergeCell ref="C105:D105"/>
    <mergeCell ref="F105:H105"/>
    <mergeCell ref="C112:D112"/>
    <mergeCell ref="C116:D116"/>
    <mergeCell ref="C117:D117"/>
    <mergeCell ref="C118:D118"/>
    <mergeCell ref="F118:H118"/>
    <mergeCell ref="F116:H116"/>
    <mergeCell ref="F117:H117"/>
    <mergeCell ref="C119:D119"/>
    <mergeCell ref="F119:H119"/>
    <mergeCell ref="C79:D79"/>
    <mergeCell ref="C80:D80"/>
    <mergeCell ref="C81:D81"/>
    <mergeCell ref="C82:D82"/>
    <mergeCell ref="F106:H106"/>
    <mergeCell ref="C83:D83"/>
    <mergeCell ref="C84:D84"/>
    <mergeCell ref="C85:D85"/>
    <mergeCell ref="C86:D86"/>
    <mergeCell ref="F87:G88"/>
    <mergeCell ref="C73:D73"/>
    <mergeCell ref="C74:D74"/>
    <mergeCell ref="C75:D75"/>
    <mergeCell ref="C76:D76"/>
    <mergeCell ref="C77:D77"/>
    <mergeCell ref="C78:D78"/>
    <mergeCell ref="C71:D71"/>
    <mergeCell ref="C66:D66"/>
    <mergeCell ref="C67:D67"/>
    <mergeCell ref="C68:D68"/>
    <mergeCell ref="C69:D69"/>
    <mergeCell ref="C72:D72"/>
    <mergeCell ref="C62:D62"/>
    <mergeCell ref="C63:D63"/>
    <mergeCell ref="B58:J59"/>
    <mergeCell ref="C64:D64"/>
    <mergeCell ref="C65:D65"/>
    <mergeCell ref="C70:D70"/>
    <mergeCell ref="B23:F23"/>
    <mergeCell ref="B24:F24"/>
    <mergeCell ref="H57:I57"/>
    <mergeCell ref="B41:F41"/>
    <mergeCell ref="H61:I61"/>
    <mergeCell ref="B28:F28"/>
    <mergeCell ref="B29:F29"/>
    <mergeCell ref="B30:F30"/>
    <mergeCell ref="B31:F31"/>
    <mergeCell ref="B1:C1"/>
    <mergeCell ref="H2:I2"/>
    <mergeCell ref="C113:D113"/>
    <mergeCell ref="C114:D114"/>
    <mergeCell ref="C115:D115"/>
    <mergeCell ref="C92:I92"/>
    <mergeCell ref="C93:I95"/>
    <mergeCell ref="C106:D106"/>
    <mergeCell ref="C109:D109"/>
    <mergeCell ref="C110:D110"/>
    <mergeCell ref="C111:D111"/>
    <mergeCell ref="E5:M5"/>
    <mergeCell ref="E6:M6"/>
    <mergeCell ref="E7:M7"/>
    <mergeCell ref="E8:M8"/>
    <mergeCell ref="E9:M9"/>
    <mergeCell ref="B15:F15"/>
    <mergeCell ref="B16:F16"/>
    <mergeCell ref="B17:F17"/>
    <mergeCell ref="B18:F18"/>
    <mergeCell ref="B19:F19"/>
    <mergeCell ref="B22:F22"/>
    <mergeCell ref="B11:I11"/>
    <mergeCell ref="B14:F14"/>
    <mergeCell ref="H128:I128"/>
    <mergeCell ref="C129:I129"/>
    <mergeCell ref="C107:D107"/>
    <mergeCell ref="C108:D108"/>
    <mergeCell ref="F107:H107"/>
    <mergeCell ref="F108:H108"/>
    <mergeCell ref="F109:H109"/>
    <mergeCell ref="F110:H110"/>
    <mergeCell ref="F111:H111"/>
    <mergeCell ref="F112:H112"/>
    <mergeCell ref="C120:D120"/>
    <mergeCell ref="C121:D121"/>
    <mergeCell ref="F120:H120"/>
    <mergeCell ref="F121:H121"/>
    <mergeCell ref="C125:D125"/>
    <mergeCell ref="F125:H125"/>
    <mergeCell ref="C126:D126"/>
    <mergeCell ref="F126:H126"/>
    <mergeCell ref="C122:D122"/>
    <mergeCell ref="F122:H122"/>
    <mergeCell ref="C123:D123"/>
    <mergeCell ref="C124:D124"/>
    <mergeCell ref="F123:H123"/>
    <mergeCell ref="F124:H124"/>
  </mergeCells>
  <phoneticPr fontId="11" type="noConversion"/>
  <printOptions horizontalCentered="1"/>
  <pageMargins left="0.15748031496062992" right="0" top="0.59055118110236227" bottom="0" header="0.31496062992125984" footer="0.51181102362204722"/>
  <pageSetup paperSize="9" scale="45" orientation="portrait" r:id="rId1"/>
  <headerFooter alignWithMargins="0">
    <oddHeader>&amp;LRisk-Based Capital Framework</oddHeader>
    <oddFooter>&amp;C&amp;A&amp;R&amp;P of &amp;N</oddFooter>
  </headerFooter>
  <rowBreaks count="3" manualBreakCount="3">
    <brk id="58" max="11" man="1"/>
    <brk id="95" max="8" man="1"/>
    <brk id="129" max="11" man="1"/>
  </rowBreaks>
  <ignoredErrors>
    <ignoredError sqref="E5:M8" unlocked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dimension ref="A1:M148"/>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23.26953125" style="19" customWidth="1"/>
    <col min="7" max="9" width="25.7265625" style="19" customWidth="1"/>
    <col min="10" max="10" width="24.7265625" style="19" customWidth="1"/>
    <col min="11" max="12" width="17.7265625" style="19" customWidth="1"/>
    <col min="13" max="16384" width="9.1796875" style="19"/>
  </cols>
  <sheetData>
    <row r="1" spans="1:13" x14ac:dyDescent="0.3">
      <c r="A1" s="527" t="s">
        <v>339</v>
      </c>
      <c r="B1" s="943" t="s">
        <v>420</v>
      </c>
      <c r="C1" s="944"/>
      <c r="I1" s="21"/>
    </row>
    <row r="2" spans="1:13" x14ac:dyDescent="0.3">
      <c r="H2" s="926"/>
      <c r="I2" s="926"/>
    </row>
    <row r="3" spans="1:13" x14ac:dyDescent="0.3">
      <c r="B3" s="294"/>
      <c r="C3" s="294"/>
      <c r="H3" s="282"/>
      <c r="I3" s="282"/>
    </row>
    <row r="4" spans="1:13" x14ac:dyDescent="0.3">
      <c r="B4" s="294"/>
      <c r="C4" s="294"/>
      <c r="H4" s="282"/>
      <c r="I4" s="282"/>
    </row>
    <row r="5" spans="1:13" ht="20.25" customHeight="1" x14ac:dyDescent="0.25">
      <c r="B5" s="19" t="s">
        <v>628</v>
      </c>
      <c r="D5" s="309"/>
      <c r="E5" s="945" t="str">
        <f>IF('Form A'!D5=0,"",'Form A'!D5)</f>
        <v/>
      </c>
      <c r="F5" s="946"/>
      <c r="G5" s="946"/>
      <c r="H5" s="946"/>
      <c r="I5" s="946"/>
      <c r="J5" s="946"/>
      <c r="K5" s="946"/>
      <c r="L5" s="946"/>
      <c r="M5" s="947"/>
    </row>
    <row r="6" spans="1:13" ht="20.25" customHeight="1" x14ac:dyDescent="0.25">
      <c r="B6" s="19" t="s">
        <v>398</v>
      </c>
      <c r="D6" s="309"/>
      <c r="E6" s="945" t="str">
        <f>IF('Form A'!D6=0,"",'Form A'!D6)</f>
        <v/>
      </c>
      <c r="F6" s="946"/>
      <c r="G6" s="946"/>
      <c r="H6" s="946"/>
      <c r="I6" s="946"/>
      <c r="J6" s="946"/>
      <c r="K6" s="946"/>
      <c r="L6" s="946"/>
      <c r="M6" s="947"/>
    </row>
    <row r="7" spans="1:13" ht="20.25" customHeight="1" x14ac:dyDescent="0.25">
      <c r="B7" s="19" t="s">
        <v>273</v>
      </c>
      <c r="D7" s="309"/>
      <c r="E7" s="945" t="str">
        <f>IF('Form A'!D7=0,"",'Form A'!D7)</f>
        <v/>
      </c>
      <c r="F7" s="946"/>
      <c r="G7" s="946"/>
      <c r="H7" s="946"/>
      <c r="I7" s="946"/>
      <c r="J7" s="946"/>
      <c r="K7" s="946"/>
      <c r="L7" s="946"/>
      <c r="M7" s="947"/>
    </row>
    <row r="8" spans="1:13" ht="20.25" customHeight="1" x14ac:dyDescent="0.25">
      <c r="B8" s="102" t="s">
        <v>240</v>
      </c>
      <c r="D8" s="309"/>
      <c r="E8" s="948">
        <f>'Form A'!D8</f>
        <v>0</v>
      </c>
      <c r="F8" s="949"/>
      <c r="G8" s="949"/>
      <c r="H8" s="949"/>
      <c r="I8" s="949"/>
      <c r="J8" s="949"/>
      <c r="K8" s="949"/>
      <c r="L8" s="949"/>
      <c r="M8" s="950"/>
    </row>
    <row r="9" spans="1:13" ht="20.25" customHeight="1" x14ac:dyDescent="0.25">
      <c r="B9" s="19" t="s">
        <v>629</v>
      </c>
      <c r="E9" s="945" t="s">
        <v>79</v>
      </c>
      <c r="F9" s="946"/>
      <c r="G9" s="946"/>
      <c r="H9" s="946"/>
      <c r="I9" s="946"/>
      <c r="J9" s="946"/>
      <c r="K9" s="946"/>
      <c r="L9" s="946"/>
      <c r="M9" s="947"/>
    </row>
    <row r="10" spans="1:13" ht="15" customHeight="1" x14ac:dyDescent="0.25">
      <c r="A10" s="232"/>
    </row>
    <row r="11" spans="1:13" x14ac:dyDescent="0.25">
      <c r="B11" s="830" t="s">
        <v>33</v>
      </c>
      <c r="C11" s="830"/>
      <c r="D11" s="830"/>
      <c r="E11" s="830"/>
      <c r="F11" s="830"/>
      <c r="G11" s="830"/>
      <c r="H11" s="830"/>
      <c r="I11" s="830"/>
    </row>
    <row r="12" spans="1:13" x14ac:dyDescent="0.25">
      <c r="B12" s="22"/>
      <c r="C12" s="22"/>
      <c r="D12" s="22"/>
      <c r="E12" s="22"/>
      <c r="F12" s="22"/>
      <c r="G12" s="22"/>
      <c r="H12" s="22"/>
      <c r="I12" s="21"/>
    </row>
    <row r="13" spans="1:13" x14ac:dyDescent="0.3">
      <c r="A13" s="30" t="s">
        <v>161</v>
      </c>
      <c r="B13" s="48" t="s">
        <v>34</v>
      </c>
      <c r="C13" s="48"/>
      <c r="I13" s="282" t="s">
        <v>385</v>
      </c>
    </row>
    <row r="14" spans="1:13" s="29" customFormat="1" ht="20.25" customHeight="1" x14ac:dyDescent="0.25">
      <c r="B14" s="974" t="s">
        <v>35</v>
      </c>
      <c r="C14" s="975"/>
      <c r="D14" s="975"/>
      <c r="E14" s="975"/>
      <c r="F14" s="976"/>
      <c r="G14" s="180" t="s">
        <v>7</v>
      </c>
      <c r="H14" s="44" t="s">
        <v>8</v>
      </c>
      <c r="I14" s="44" t="s">
        <v>9</v>
      </c>
    </row>
    <row r="15" spans="1:13" s="296" customFormat="1" ht="35.15" customHeight="1" x14ac:dyDescent="0.25">
      <c r="B15" s="891" t="s">
        <v>145</v>
      </c>
      <c r="C15" s="972"/>
      <c r="D15" s="972"/>
      <c r="E15" s="972"/>
      <c r="F15" s="973"/>
      <c r="G15" s="200"/>
      <c r="H15" s="201" t="s">
        <v>36</v>
      </c>
      <c r="I15" s="194">
        <f>G15*H15</f>
        <v>0</v>
      </c>
    </row>
    <row r="16" spans="1:13" ht="28" customHeight="1" x14ac:dyDescent="0.25">
      <c r="B16" s="888" t="s">
        <v>146</v>
      </c>
      <c r="C16" s="889"/>
      <c r="D16" s="889"/>
      <c r="E16" s="889"/>
      <c r="F16" s="982"/>
      <c r="G16" s="200"/>
      <c r="H16" s="182">
        <v>0.3</v>
      </c>
      <c r="I16" s="194">
        <f>G16*H16</f>
        <v>0</v>
      </c>
    </row>
    <row r="17" spans="1:11" ht="45.25" customHeight="1" x14ac:dyDescent="0.25">
      <c r="B17" s="888" t="s">
        <v>147</v>
      </c>
      <c r="C17" s="889"/>
      <c r="D17" s="889"/>
      <c r="E17" s="889"/>
      <c r="F17" s="982"/>
      <c r="G17" s="200"/>
      <c r="H17" s="182">
        <v>0.16</v>
      </c>
      <c r="I17" s="194">
        <f>G17*H17</f>
        <v>0</v>
      </c>
    </row>
    <row r="18" spans="1:11" ht="20.25" customHeight="1" x14ac:dyDescent="0.25">
      <c r="B18" s="888" t="s">
        <v>148</v>
      </c>
      <c r="C18" s="889"/>
      <c r="D18" s="889"/>
      <c r="E18" s="889"/>
      <c r="F18" s="982"/>
      <c r="G18" s="200"/>
      <c r="H18" s="182">
        <v>0.25</v>
      </c>
      <c r="I18" s="194">
        <f>G18*H18</f>
        <v>0</v>
      </c>
    </row>
    <row r="19" spans="1:11" ht="20.25" customHeight="1" x14ac:dyDescent="0.25">
      <c r="B19" s="891" t="s">
        <v>346</v>
      </c>
      <c r="C19" s="972"/>
      <c r="D19" s="972"/>
      <c r="E19" s="972"/>
      <c r="F19" s="973"/>
      <c r="G19" s="200"/>
      <c r="H19" s="203">
        <v>0.35</v>
      </c>
      <c r="I19" s="194">
        <f>G19*H19</f>
        <v>0</v>
      </c>
    </row>
    <row r="20" spans="1:11" ht="20.25" customHeight="1" thickBot="1" x14ac:dyDescent="0.3">
      <c r="I20" s="308">
        <f>SUM(I15:I19)</f>
        <v>0</v>
      </c>
    </row>
    <row r="21" spans="1:11" ht="13.5" thickTop="1" x14ac:dyDescent="0.25">
      <c r="A21" s="30" t="s">
        <v>162</v>
      </c>
      <c r="B21" s="30" t="s">
        <v>37</v>
      </c>
      <c r="C21" s="30"/>
    </row>
    <row r="22" spans="1:11" s="29" customFormat="1" ht="26.25" customHeight="1" x14ac:dyDescent="0.25">
      <c r="B22" s="974" t="s">
        <v>38</v>
      </c>
      <c r="C22" s="975"/>
      <c r="D22" s="975"/>
      <c r="E22" s="975"/>
      <c r="F22" s="976"/>
      <c r="G22" s="180" t="s">
        <v>7</v>
      </c>
      <c r="H22" s="44" t="s">
        <v>8</v>
      </c>
      <c r="I22" s="44" t="s">
        <v>9</v>
      </c>
    </row>
    <row r="23" spans="1:11" s="296" customFormat="1" ht="20.25" customHeight="1" x14ac:dyDescent="0.25">
      <c r="B23" s="891" t="s">
        <v>205</v>
      </c>
      <c r="C23" s="972"/>
      <c r="D23" s="972"/>
      <c r="E23" s="972"/>
      <c r="F23" s="973"/>
      <c r="G23" s="200"/>
      <c r="H23" s="182">
        <v>0.08</v>
      </c>
      <c r="I23" s="194">
        <f>G23*H23</f>
        <v>0</v>
      </c>
    </row>
    <row r="24" spans="1:11" ht="20.25" customHeight="1" x14ac:dyDescent="0.25">
      <c r="B24" s="888" t="s">
        <v>206</v>
      </c>
      <c r="C24" s="889"/>
      <c r="D24" s="889"/>
      <c r="E24" s="889"/>
      <c r="F24" s="982"/>
      <c r="G24" s="200"/>
      <c r="H24" s="182">
        <v>0.16</v>
      </c>
      <c r="I24" s="194">
        <f>G24*H24</f>
        <v>0</v>
      </c>
    </row>
    <row r="25" spans="1:11" ht="20.25" customHeight="1" thickBot="1" x14ac:dyDescent="0.3">
      <c r="I25" s="308">
        <f>SUM(I23:I24)</f>
        <v>0</v>
      </c>
    </row>
    <row r="26" spans="1:11" ht="13.5" thickTop="1" x14ac:dyDescent="0.25">
      <c r="A26" s="30" t="s">
        <v>163</v>
      </c>
      <c r="B26" s="30" t="s">
        <v>39</v>
      </c>
      <c r="C26" s="30"/>
    </row>
    <row r="27" spans="1:11" ht="15" customHeight="1" x14ac:dyDescent="0.25">
      <c r="B27" s="1008" t="s">
        <v>155</v>
      </c>
      <c r="C27" s="1009"/>
      <c r="D27" s="1009"/>
      <c r="E27" s="1009"/>
      <c r="G27" s="272"/>
      <c r="H27" s="272"/>
    </row>
    <row r="28" spans="1:11" ht="16" x14ac:dyDescent="0.25">
      <c r="B28" s="974" t="s">
        <v>45</v>
      </c>
      <c r="C28" s="975"/>
      <c r="D28" s="975"/>
      <c r="E28" s="975"/>
      <c r="F28" s="976"/>
      <c r="G28" s="78" t="s">
        <v>347</v>
      </c>
      <c r="H28" s="450" t="s">
        <v>352</v>
      </c>
      <c r="I28" s="179" t="s">
        <v>353</v>
      </c>
      <c r="J28" s="179" t="s">
        <v>8</v>
      </c>
      <c r="K28" s="44" t="s">
        <v>46</v>
      </c>
    </row>
    <row r="29" spans="1:11" ht="9.75" customHeight="1" x14ac:dyDescent="0.25">
      <c r="B29" s="205"/>
      <c r="C29" s="206"/>
      <c r="D29" s="206"/>
      <c r="E29" s="206"/>
      <c r="F29" s="207"/>
      <c r="G29" s="206"/>
      <c r="H29" s="451"/>
      <c r="I29" s="208"/>
      <c r="J29" s="208"/>
      <c r="K29" s="209"/>
    </row>
    <row r="30" spans="1:11" ht="20.25" customHeight="1" x14ac:dyDescent="0.25">
      <c r="B30" s="24"/>
      <c r="C30" s="25"/>
      <c r="D30" s="281" t="s">
        <v>47</v>
      </c>
      <c r="E30" s="281"/>
      <c r="F30" s="98"/>
      <c r="G30" s="200"/>
      <c r="H30" s="469"/>
      <c r="I30" s="470">
        <f>G30-H30</f>
        <v>0</v>
      </c>
      <c r="J30" s="210">
        <v>0</v>
      </c>
      <c r="K30" s="466">
        <f t="shared" ref="K30:K42" si="0">I30*J30</f>
        <v>0</v>
      </c>
    </row>
    <row r="31" spans="1:11" ht="20.25" customHeight="1" x14ac:dyDescent="0.25">
      <c r="B31" s="24"/>
      <c r="C31" s="25"/>
      <c r="D31" s="281" t="s">
        <v>48</v>
      </c>
      <c r="E31" s="281"/>
      <c r="F31" s="98"/>
      <c r="G31" s="200"/>
      <c r="H31" s="469"/>
      <c r="I31" s="470">
        <f t="shared" ref="I31:I42" si="1">G31-H31</f>
        <v>0</v>
      </c>
      <c r="J31" s="212">
        <v>2E-3</v>
      </c>
      <c r="K31" s="194">
        <f t="shared" si="0"/>
        <v>0</v>
      </c>
    </row>
    <row r="32" spans="1:11" ht="20.25" customHeight="1" x14ac:dyDescent="0.25">
      <c r="B32" s="24"/>
      <c r="C32" s="25"/>
      <c r="D32" s="281" t="s">
        <v>49</v>
      </c>
      <c r="E32" s="281"/>
      <c r="F32" s="98"/>
      <c r="G32" s="200"/>
      <c r="H32" s="469"/>
      <c r="I32" s="470">
        <f t="shared" si="1"/>
        <v>0</v>
      </c>
      <c r="J32" s="212">
        <v>5.0000000000000001E-3</v>
      </c>
      <c r="K32" s="194">
        <f t="shared" si="0"/>
        <v>0</v>
      </c>
    </row>
    <row r="33" spans="1:11" ht="20.25" customHeight="1" x14ac:dyDescent="0.25">
      <c r="B33" s="24"/>
      <c r="C33" s="25"/>
      <c r="D33" s="281" t="s">
        <v>50</v>
      </c>
      <c r="E33" s="281"/>
      <c r="F33" s="98"/>
      <c r="G33" s="200"/>
      <c r="H33" s="469"/>
      <c r="I33" s="470">
        <f t="shared" si="1"/>
        <v>0</v>
      </c>
      <c r="J33" s="212">
        <v>8.0000000000000002E-3</v>
      </c>
      <c r="K33" s="194">
        <f t="shared" si="0"/>
        <v>0</v>
      </c>
    </row>
    <row r="34" spans="1:11" ht="20.25" customHeight="1" x14ac:dyDescent="0.25">
      <c r="B34" s="24"/>
      <c r="C34" s="25"/>
      <c r="D34" s="281" t="s">
        <v>51</v>
      </c>
      <c r="E34" s="281"/>
      <c r="F34" s="98"/>
      <c r="G34" s="200"/>
      <c r="H34" s="469"/>
      <c r="I34" s="470">
        <f t="shared" si="1"/>
        <v>0</v>
      </c>
      <c r="J34" s="212">
        <v>1.2999999999999999E-2</v>
      </c>
      <c r="K34" s="194">
        <f t="shared" si="0"/>
        <v>0</v>
      </c>
    </row>
    <row r="35" spans="1:11" ht="20.25" customHeight="1" x14ac:dyDescent="0.25">
      <c r="B35" s="24"/>
      <c r="C35" s="25"/>
      <c r="D35" s="281" t="s">
        <v>52</v>
      </c>
      <c r="E35" s="281"/>
      <c r="F35" s="98"/>
      <c r="G35" s="200"/>
      <c r="H35" s="469"/>
      <c r="I35" s="470">
        <f t="shared" si="1"/>
        <v>0</v>
      </c>
      <c r="J35" s="212">
        <v>1.9E-2</v>
      </c>
      <c r="K35" s="194">
        <f t="shared" si="0"/>
        <v>0</v>
      </c>
    </row>
    <row r="36" spans="1:11" ht="20.25" customHeight="1" x14ac:dyDescent="0.25">
      <c r="B36" s="24"/>
      <c r="C36" s="25"/>
      <c r="D36" s="281" t="s">
        <v>53</v>
      </c>
      <c r="E36" s="281"/>
      <c r="F36" s="98"/>
      <c r="G36" s="200"/>
      <c r="H36" s="469"/>
      <c r="I36" s="470">
        <f t="shared" si="1"/>
        <v>0</v>
      </c>
      <c r="J36" s="212">
        <v>2.7E-2</v>
      </c>
      <c r="K36" s="194">
        <f t="shared" si="0"/>
        <v>0</v>
      </c>
    </row>
    <row r="37" spans="1:11" ht="20.25" customHeight="1" x14ac:dyDescent="0.25">
      <c r="B37" s="24"/>
      <c r="C37" s="25"/>
      <c r="D37" s="281" t="s">
        <v>54</v>
      </c>
      <c r="E37" s="281"/>
      <c r="F37" s="98"/>
      <c r="G37" s="200"/>
      <c r="H37" s="469"/>
      <c r="I37" s="470">
        <f t="shared" si="1"/>
        <v>0</v>
      </c>
      <c r="J37" s="212">
        <v>3.2000000000000001E-2</v>
      </c>
      <c r="K37" s="194">
        <f t="shared" si="0"/>
        <v>0</v>
      </c>
    </row>
    <row r="38" spans="1:11" ht="20.25" customHeight="1" x14ac:dyDescent="0.25">
      <c r="B38" s="24"/>
      <c r="C38" s="25"/>
      <c r="D38" s="281" t="s">
        <v>55</v>
      </c>
      <c r="E38" s="281"/>
      <c r="F38" s="98"/>
      <c r="G38" s="200"/>
      <c r="H38" s="469"/>
      <c r="I38" s="470">
        <f t="shared" si="1"/>
        <v>0</v>
      </c>
      <c r="J38" s="212">
        <v>4.1000000000000002E-2</v>
      </c>
      <c r="K38" s="194">
        <f t="shared" si="0"/>
        <v>0</v>
      </c>
    </row>
    <row r="39" spans="1:11" ht="20.25" customHeight="1" x14ac:dyDescent="0.25">
      <c r="B39" s="24"/>
      <c r="C39" s="25"/>
      <c r="D39" s="281" t="s">
        <v>56</v>
      </c>
      <c r="E39" s="281"/>
      <c r="F39" s="98"/>
      <c r="G39" s="200"/>
      <c r="H39" s="469"/>
      <c r="I39" s="470">
        <f t="shared" si="1"/>
        <v>0</v>
      </c>
      <c r="J39" s="212">
        <v>4.5999999999999999E-2</v>
      </c>
      <c r="K39" s="194">
        <f t="shared" si="0"/>
        <v>0</v>
      </c>
    </row>
    <row r="40" spans="1:11" ht="20.25" customHeight="1" x14ac:dyDescent="0.25">
      <c r="B40" s="24"/>
      <c r="C40" s="25"/>
      <c r="D40" s="281" t="s">
        <v>57</v>
      </c>
      <c r="E40" s="281"/>
      <c r="F40" s="98"/>
      <c r="G40" s="200"/>
      <c r="H40" s="469"/>
      <c r="I40" s="470">
        <f t="shared" si="1"/>
        <v>0</v>
      </c>
      <c r="J40" s="212">
        <v>0.06</v>
      </c>
      <c r="K40" s="194">
        <f t="shared" si="0"/>
        <v>0</v>
      </c>
    </row>
    <row r="41" spans="1:11" ht="20.25" customHeight="1" x14ac:dyDescent="0.25">
      <c r="B41" s="24"/>
      <c r="C41" s="25"/>
      <c r="D41" s="281" t="s">
        <v>58</v>
      </c>
      <c r="E41" s="281"/>
      <c r="F41" s="98"/>
      <c r="G41" s="200"/>
      <c r="H41" s="469"/>
      <c r="I41" s="470">
        <f t="shared" si="1"/>
        <v>0</v>
      </c>
      <c r="J41" s="212">
        <v>7.0000000000000007E-2</v>
      </c>
      <c r="K41" s="194">
        <f t="shared" si="0"/>
        <v>0</v>
      </c>
    </row>
    <row r="42" spans="1:11" ht="20.25" customHeight="1" x14ac:dyDescent="0.25">
      <c r="B42" s="24"/>
      <c r="C42" s="25"/>
      <c r="D42" s="281" t="s">
        <v>59</v>
      </c>
      <c r="E42" s="281"/>
      <c r="F42" s="98"/>
      <c r="G42" s="200"/>
      <c r="H42" s="469"/>
      <c r="I42" s="470">
        <f t="shared" si="1"/>
        <v>0</v>
      </c>
      <c r="J42" s="212">
        <v>0.08</v>
      </c>
      <c r="K42" s="194">
        <f t="shared" si="0"/>
        <v>0</v>
      </c>
    </row>
    <row r="43" spans="1:11" ht="20.25" customHeight="1" thickBot="1" x14ac:dyDescent="0.3">
      <c r="K43" s="308">
        <f>ABS(SUM(K30:K42))</f>
        <v>0</v>
      </c>
    </row>
    <row r="44" spans="1:11" ht="13.5" thickTop="1" x14ac:dyDescent="0.3">
      <c r="B44" s="19" t="s">
        <v>197</v>
      </c>
      <c r="H44" s="926"/>
      <c r="I44" s="926"/>
    </row>
    <row r="45" spans="1:11" ht="32.25" customHeight="1" x14ac:dyDescent="0.25">
      <c r="B45" s="995" t="s">
        <v>152</v>
      </c>
      <c r="C45" s="995"/>
      <c r="D45" s="995"/>
      <c r="E45" s="995"/>
      <c r="F45" s="995"/>
      <c r="G45" s="995"/>
      <c r="H45" s="995"/>
      <c r="I45" s="995"/>
      <c r="J45" s="995"/>
    </row>
    <row r="46" spans="1:11" ht="9.25" customHeight="1" x14ac:dyDescent="0.25">
      <c r="B46" s="996"/>
      <c r="C46" s="996"/>
      <c r="D46" s="996"/>
      <c r="E46" s="996"/>
      <c r="F46" s="996"/>
      <c r="G46" s="996"/>
      <c r="H46" s="996"/>
      <c r="I46" s="996"/>
      <c r="J46" s="996"/>
    </row>
    <row r="47" spans="1:11" x14ac:dyDescent="0.25">
      <c r="A47" s="30" t="s">
        <v>164</v>
      </c>
      <c r="B47" s="30" t="s">
        <v>61</v>
      </c>
      <c r="C47" s="30"/>
    </row>
    <row r="48" spans="1:11" x14ac:dyDescent="0.3">
      <c r="H48" s="964"/>
      <c r="I48" s="964"/>
      <c r="J48" s="310"/>
    </row>
    <row r="49" spans="2:11" ht="49" customHeight="1" x14ac:dyDescent="0.25">
      <c r="B49" s="213" t="s">
        <v>228</v>
      </c>
      <c r="C49" s="965" t="s">
        <v>62</v>
      </c>
      <c r="D49" s="966"/>
      <c r="E49" s="54" t="s">
        <v>63</v>
      </c>
      <c r="F49" s="54" t="s">
        <v>64</v>
      </c>
      <c r="G49" s="50" t="s">
        <v>65</v>
      </c>
      <c r="H49" s="50" t="s">
        <v>66</v>
      </c>
    </row>
    <row r="50" spans="2:11" ht="17.25" customHeight="1" x14ac:dyDescent="0.25">
      <c r="B50" s="34"/>
      <c r="C50" s="967" t="s">
        <v>211</v>
      </c>
      <c r="D50" s="968"/>
      <c r="E50" s="72" t="s">
        <v>215</v>
      </c>
      <c r="F50" s="45" t="s">
        <v>216</v>
      </c>
      <c r="G50" s="45" t="s">
        <v>217</v>
      </c>
      <c r="H50" s="45" t="s">
        <v>218</v>
      </c>
    </row>
    <row r="51" spans="2:11" ht="16.75" customHeight="1" x14ac:dyDescent="0.25">
      <c r="B51" s="214"/>
      <c r="C51" s="980"/>
      <c r="D51" s="981"/>
      <c r="E51" s="216"/>
      <c r="F51" s="216"/>
      <c r="G51" s="216"/>
      <c r="H51" s="216"/>
      <c r="J51" s="311"/>
      <c r="K51" s="311"/>
    </row>
    <row r="52" spans="2:11" ht="30" customHeight="1" x14ac:dyDescent="0.3">
      <c r="B52" s="445"/>
      <c r="C52" s="970"/>
      <c r="D52" s="971"/>
      <c r="E52" s="442"/>
      <c r="F52" s="442"/>
      <c r="G52" s="442"/>
      <c r="H52" s="442"/>
      <c r="J52" s="311"/>
      <c r="K52" s="311"/>
    </row>
    <row r="53" spans="2:11" ht="30" customHeight="1" x14ac:dyDescent="0.3">
      <c r="B53" s="445"/>
      <c r="C53" s="970"/>
      <c r="D53" s="971"/>
      <c r="E53" s="442"/>
      <c r="F53" s="442"/>
      <c r="G53" s="442"/>
      <c r="H53" s="442"/>
      <c r="J53" s="311"/>
      <c r="K53" s="311"/>
    </row>
    <row r="54" spans="2:11" ht="30" customHeight="1" x14ac:dyDescent="0.3">
      <c r="B54" s="445"/>
      <c r="C54" s="970"/>
      <c r="D54" s="971"/>
      <c r="E54" s="442"/>
      <c r="F54" s="442"/>
      <c r="G54" s="442"/>
      <c r="H54" s="442"/>
      <c r="J54" s="311"/>
      <c r="K54" s="311"/>
    </row>
    <row r="55" spans="2:11" ht="30" customHeight="1" x14ac:dyDescent="0.3">
      <c r="B55" s="445"/>
      <c r="C55" s="970"/>
      <c r="D55" s="971"/>
      <c r="E55" s="442"/>
      <c r="F55" s="442"/>
      <c r="G55" s="442"/>
      <c r="H55" s="442"/>
      <c r="J55" s="311"/>
      <c r="K55" s="311"/>
    </row>
    <row r="56" spans="2:11" ht="30" customHeight="1" x14ac:dyDescent="0.3">
      <c r="B56" s="445"/>
      <c r="C56" s="970"/>
      <c r="D56" s="971"/>
      <c r="E56" s="442"/>
      <c r="F56" s="442"/>
      <c r="G56" s="442"/>
      <c r="H56" s="442"/>
      <c r="J56" s="311"/>
      <c r="K56" s="311"/>
    </row>
    <row r="57" spans="2:11" ht="30" customHeight="1" x14ac:dyDescent="0.3">
      <c r="B57" s="445"/>
      <c r="C57" s="970"/>
      <c r="D57" s="971"/>
      <c r="E57" s="442"/>
      <c r="F57" s="442"/>
      <c r="G57" s="442"/>
      <c r="H57" s="442"/>
      <c r="J57" s="311"/>
      <c r="K57" s="311"/>
    </row>
    <row r="58" spans="2:11" ht="30" customHeight="1" x14ac:dyDescent="0.3">
      <c r="B58" s="445"/>
      <c r="C58" s="970"/>
      <c r="D58" s="971"/>
      <c r="E58" s="442"/>
      <c r="F58" s="442"/>
      <c r="G58" s="442"/>
      <c r="H58" s="442"/>
      <c r="J58" s="311"/>
      <c r="K58" s="311"/>
    </row>
    <row r="59" spans="2:11" ht="30" customHeight="1" x14ac:dyDescent="0.3">
      <c r="B59" s="445"/>
      <c r="C59" s="970"/>
      <c r="D59" s="971"/>
      <c r="E59" s="442"/>
      <c r="F59" s="442"/>
      <c r="G59" s="442"/>
      <c r="H59" s="442"/>
      <c r="J59" s="311"/>
      <c r="K59" s="311"/>
    </row>
    <row r="60" spans="2:11" ht="30" customHeight="1" x14ac:dyDescent="0.3">
      <c r="B60" s="445"/>
      <c r="C60" s="970"/>
      <c r="D60" s="971"/>
      <c r="E60" s="442"/>
      <c r="F60" s="442"/>
      <c r="G60" s="442"/>
      <c r="H60" s="442"/>
      <c r="J60" s="311"/>
      <c r="K60" s="311"/>
    </row>
    <row r="61" spans="2:11" ht="30" customHeight="1" x14ac:dyDescent="0.3">
      <c r="B61" s="445"/>
      <c r="C61" s="970"/>
      <c r="D61" s="971"/>
      <c r="E61" s="442"/>
      <c r="F61" s="442"/>
      <c r="G61" s="442"/>
      <c r="H61" s="442"/>
      <c r="J61" s="311"/>
      <c r="K61" s="311"/>
    </row>
    <row r="62" spans="2:11" ht="30" customHeight="1" x14ac:dyDescent="0.3">
      <c r="B62" s="445"/>
      <c r="C62" s="970"/>
      <c r="D62" s="971"/>
      <c r="E62" s="442"/>
      <c r="F62" s="442"/>
      <c r="G62" s="442"/>
      <c r="H62" s="442"/>
      <c r="J62" s="311"/>
      <c r="K62" s="311"/>
    </row>
    <row r="63" spans="2:11" ht="30" customHeight="1" x14ac:dyDescent="0.3">
      <c r="B63" s="445"/>
      <c r="C63" s="970"/>
      <c r="D63" s="971"/>
      <c r="E63" s="442"/>
      <c r="F63" s="442"/>
      <c r="G63" s="442"/>
      <c r="H63" s="442"/>
      <c r="J63" s="311"/>
      <c r="K63" s="311"/>
    </row>
    <row r="64" spans="2:11" ht="30" customHeight="1" x14ac:dyDescent="0.3">
      <c r="B64" s="445"/>
      <c r="C64" s="970"/>
      <c r="D64" s="971"/>
      <c r="E64" s="442"/>
      <c r="F64" s="442"/>
      <c r="G64" s="442"/>
      <c r="H64" s="442"/>
    </row>
    <row r="65" spans="2:9" ht="30" customHeight="1" x14ac:dyDescent="0.3">
      <c r="B65" s="445"/>
      <c r="C65" s="970"/>
      <c r="D65" s="971"/>
      <c r="E65" s="442"/>
      <c r="F65" s="442"/>
      <c r="G65" s="442"/>
      <c r="H65" s="442"/>
    </row>
    <row r="66" spans="2:9" ht="30" customHeight="1" x14ac:dyDescent="0.3">
      <c r="B66" s="445"/>
      <c r="C66" s="970"/>
      <c r="D66" s="971"/>
      <c r="E66" s="442"/>
      <c r="F66" s="442"/>
      <c r="G66" s="442"/>
      <c r="H66" s="442"/>
    </row>
    <row r="67" spans="2:9" ht="30" customHeight="1" x14ac:dyDescent="0.3">
      <c r="B67" s="445"/>
      <c r="C67" s="970"/>
      <c r="D67" s="971"/>
      <c r="E67" s="442"/>
      <c r="F67" s="442"/>
      <c r="G67" s="442"/>
      <c r="H67" s="442"/>
    </row>
    <row r="68" spans="2:9" ht="30" customHeight="1" x14ac:dyDescent="0.3">
      <c r="B68" s="445"/>
      <c r="C68" s="970"/>
      <c r="D68" s="971"/>
      <c r="E68" s="442"/>
      <c r="F68" s="442"/>
      <c r="G68" s="442"/>
      <c r="H68" s="442"/>
    </row>
    <row r="69" spans="2:9" ht="30" customHeight="1" x14ac:dyDescent="0.3">
      <c r="B69" s="445"/>
      <c r="C69" s="970"/>
      <c r="D69" s="971"/>
      <c r="E69" s="442"/>
      <c r="F69" s="442"/>
      <c r="G69" s="442"/>
      <c r="H69" s="442"/>
    </row>
    <row r="70" spans="2:9" ht="30" customHeight="1" x14ac:dyDescent="0.3">
      <c r="B70" s="445"/>
      <c r="C70" s="970"/>
      <c r="D70" s="971"/>
      <c r="E70" s="442"/>
      <c r="F70" s="442"/>
      <c r="G70" s="442"/>
      <c r="H70" s="442"/>
    </row>
    <row r="71" spans="2:9" ht="30" customHeight="1" x14ac:dyDescent="0.3">
      <c r="B71" s="445"/>
      <c r="C71" s="970"/>
      <c r="D71" s="971"/>
      <c r="E71" s="442"/>
      <c r="F71" s="442"/>
      <c r="G71" s="442"/>
      <c r="H71" s="442"/>
    </row>
    <row r="72" spans="2:9" x14ac:dyDescent="0.25">
      <c r="B72" s="214"/>
      <c r="C72" s="980"/>
      <c r="D72" s="981"/>
      <c r="E72" s="216"/>
      <c r="F72" s="216"/>
      <c r="G72" s="216"/>
      <c r="H72" s="216"/>
    </row>
    <row r="73" spans="2:9" x14ac:dyDescent="0.25">
      <c r="B73" s="34"/>
      <c r="C73" s="887" t="s">
        <v>67</v>
      </c>
      <c r="D73" s="880"/>
      <c r="E73" s="213"/>
      <c r="F73" s="430"/>
      <c r="G73" s="217">
        <f>SUM(G51:G72)</f>
        <v>0</v>
      </c>
      <c r="H73" s="217">
        <f>SUM(H51:H72)</f>
        <v>0</v>
      </c>
    </row>
    <row r="74" spans="2:9" ht="15" customHeight="1" x14ac:dyDescent="0.25">
      <c r="F74" s="984" t="s">
        <v>68</v>
      </c>
      <c r="G74" s="985"/>
      <c r="H74" s="990">
        <f>MAX(ABS(G73),ABS(H73))</f>
        <v>0</v>
      </c>
    </row>
    <row r="75" spans="2:9" x14ac:dyDescent="0.25">
      <c r="F75" s="940"/>
      <c r="G75" s="986"/>
      <c r="H75" s="991"/>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16" t="s">
        <v>386</v>
      </c>
      <c r="D79" s="916"/>
      <c r="E79" s="916"/>
      <c r="F79" s="916"/>
      <c r="G79" s="916"/>
      <c r="H79" s="916"/>
      <c r="I79" s="916"/>
    </row>
    <row r="80" spans="2:9" ht="15" customHeight="1" x14ac:dyDescent="0.25">
      <c r="B80" s="19" t="s">
        <v>199</v>
      </c>
      <c r="C80" s="915" t="s">
        <v>387</v>
      </c>
      <c r="D80" s="915"/>
      <c r="E80" s="915"/>
      <c r="F80" s="915"/>
      <c r="G80" s="915"/>
      <c r="H80" s="915"/>
      <c r="I80" s="915"/>
    </row>
    <row r="81" spans="1:9" x14ac:dyDescent="0.25">
      <c r="B81" s="30"/>
      <c r="C81" s="915"/>
      <c r="D81" s="915"/>
      <c r="E81" s="915"/>
      <c r="F81" s="915"/>
      <c r="G81" s="915"/>
      <c r="H81" s="915"/>
      <c r="I81" s="915"/>
    </row>
    <row r="82" spans="1:9" x14ac:dyDescent="0.25">
      <c r="B82" s="30"/>
      <c r="C82" s="915"/>
      <c r="D82" s="915"/>
      <c r="E82" s="915"/>
      <c r="F82" s="915"/>
      <c r="G82" s="915"/>
      <c r="H82" s="915"/>
      <c r="I82" s="915"/>
    </row>
    <row r="85" spans="1:9" x14ac:dyDescent="0.25">
      <c r="A85" s="30" t="s">
        <v>175</v>
      </c>
      <c r="B85" s="30" t="s">
        <v>70</v>
      </c>
      <c r="C85" s="30"/>
    </row>
    <row r="86" spans="1:9" ht="15" customHeight="1" x14ac:dyDescent="0.25">
      <c r="B86" s="822" t="s">
        <v>350</v>
      </c>
      <c r="C86" s="822"/>
      <c r="D86" s="822"/>
      <c r="E86" s="822"/>
      <c r="F86" s="822"/>
      <c r="G86" s="822"/>
      <c r="H86" s="822"/>
      <c r="I86" s="822"/>
    </row>
    <row r="87" spans="1:9" x14ac:dyDescent="0.25">
      <c r="B87" s="822"/>
      <c r="C87" s="822"/>
      <c r="D87" s="822"/>
      <c r="E87" s="822"/>
      <c r="F87" s="822"/>
      <c r="G87" s="822"/>
      <c r="H87" s="822"/>
      <c r="I87" s="822"/>
    </row>
    <row r="88" spans="1:9" x14ac:dyDescent="0.25">
      <c r="B88" s="822"/>
      <c r="C88" s="822"/>
      <c r="D88" s="822"/>
      <c r="E88" s="822"/>
      <c r="F88" s="822"/>
      <c r="G88" s="822"/>
      <c r="H88" s="822"/>
      <c r="I88" s="822"/>
    </row>
    <row r="89" spans="1:9" ht="9.75" customHeight="1" x14ac:dyDescent="0.25">
      <c r="B89" s="822"/>
      <c r="C89" s="822"/>
      <c r="D89" s="822"/>
      <c r="E89" s="822"/>
      <c r="F89" s="822"/>
      <c r="G89" s="822"/>
      <c r="H89" s="822"/>
      <c r="I89" s="822"/>
    </row>
    <row r="90" spans="1:9" x14ac:dyDescent="0.25">
      <c r="B90" s="276"/>
      <c r="C90" s="276"/>
      <c r="D90" s="276"/>
      <c r="E90" s="276"/>
      <c r="F90" s="276"/>
      <c r="G90" s="276"/>
      <c r="H90" s="276"/>
      <c r="I90" s="276"/>
    </row>
    <row r="91" spans="1:9" ht="49.5" customHeight="1" x14ac:dyDescent="0.25">
      <c r="B91" s="213" t="s">
        <v>228</v>
      </c>
      <c r="C91" s="927" t="s">
        <v>73</v>
      </c>
      <c r="D91" s="896"/>
      <c r="E91" s="44" t="s">
        <v>74</v>
      </c>
      <c r="F91" s="955" t="s">
        <v>71</v>
      </c>
      <c r="G91" s="955"/>
      <c r="H91" s="955"/>
      <c r="I91" s="50" t="s">
        <v>72</v>
      </c>
    </row>
    <row r="92" spans="1:9" ht="20.25" customHeight="1" x14ac:dyDescent="0.25">
      <c r="B92" s="215"/>
      <c r="C92" s="923"/>
      <c r="D92" s="961"/>
      <c r="E92" s="218"/>
      <c r="F92" s="956"/>
      <c r="G92" s="962"/>
      <c r="H92" s="963"/>
      <c r="I92" s="224"/>
    </row>
    <row r="93" spans="1:9" ht="59.15" customHeight="1" x14ac:dyDescent="0.25">
      <c r="B93" s="215"/>
      <c r="C93" s="923"/>
      <c r="D93" s="961"/>
      <c r="E93" s="399"/>
      <c r="F93" s="956"/>
      <c r="G93" s="957"/>
      <c r="H93" s="958"/>
      <c r="I93" s="474"/>
    </row>
    <row r="94" spans="1:9" ht="59.15" customHeight="1" x14ac:dyDescent="0.25">
      <c r="B94" s="215"/>
      <c r="C94" s="923"/>
      <c r="D94" s="961"/>
      <c r="E94" s="399"/>
      <c r="F94" s="956"/>
      <c r="G94" s="957"/>
      <c r="H94" s="958"/>
      <c r="I94" s="474"/>
    </row>
    <row r="95" spans="1:9" ht="59.15" customHeight="1" x14ac:dyDescent="0.25">
      <c r="B95" s="215"/>
      <c r="C95" s="923"/>
      <c r="D95" s="961"/>
      <c r="E95" s="399"/>
      <c r="F95" s="956"/>
      <c r="G95" s="957"/>
      <c r="H95" s="958"/>
      <c r="I95" s="474"/>
    </row>
    <row r="96" spans="1:9" ht="59.15" customHeight="1" x14ac:dyDescent="0.25">
      <c r="B96" s="215"/>
      <c r="C96" s="923"/>
      <c r="D96" s="961"/>
      <c r="E96" s="399"/>
      <c r="F96" s="956"/>
      <c r="G96" s="957"/>
      <c r="H96" s="958"/>
      <c r="I96" s="474"/>
    </row>
    <row r="97" spans="2:9" ht="59.15" customHeight="1" x14ac:dyDescent="0.25">
      <c r="B97" s="215"/>
      <c r="C97" s="923"/>
      <c r="D97" s="961"/>
      <c r="E97" s="399"/>
      <c r="F97" s="956"/>
      <c r="G97" s="957"/>
      <c r="H97" s="958"/>
      <c r="I97" s="474"/>
    </row>
    <row r="98" spans="2:9" ht="59.15" customHeight="1" x14ac:dyDescent="0.25">
      <c r="B98" s="215"/>
      <c r="C98" s="923"/>
      <c r="D98" s="961"/>
      <c r="E98" s="399"/>
      <c r="F98" s="956"/>
      <c r="G98" s="957"/>
      <c r="H98" s="958"/>
      <c r="I98" s="474"/>
    </row>
    <row r="99" spans="2:9" ht="59.15" customHeight="1" x14ac:dyDescent="0.25">
      <c r="B99" s="215"/>
      <c r="C99" s="923"/>
      <c r="D99" s="961"/>
      <c r="E99" s="399"/>
      <c r="F99" s="956"/>
      <c r="G99" s="957"/>
      <c r="H99" s="958"/>
      <c r="I99" s="474"/>
    </row>
    <row r="100" spans="2:9" ht="59.15" customHeight="1" x14ac:dyDescent="0.25">
      <c r="B100" s="215"/>
      <c r="C100" s="923"/>
      <c r="D100" s="961"/>
      <c r="E100" s="399"/>
      <c r="F100" s="956"/>
      <c r="G100" s="957"/>
      <c r="H100" s="958"/>
      <c r="I100" s="474"/>
    </row>
    <row r="101" spans="2:9" ht="59.15" customHeight="1" x14ac:dyDescent="0.25">
      <c r="B101" s="215"/>
      <c r="C101" s="923"/>
      <c r="D101" s="961"/>
      <c r="E101" s="399"/>
      <c r="F101" s="956"/>
      <c r="G101" s="957"/>
      <c r="H101" s="958"/>
      <c r="I101" s="474"/>
    </row>
    <row r="102" spans="2:9" ht="59.15" customHeight="1" x14ac:dyDescent="0.25">
      <c r="B102" s="215"/>
      <c r="C102" s="923"/>
      <c r="D102" s="961"/>
      <c r="E102" s="399"/>
      <c r="F102" s="956"/>
      <c r="G102" s="957"/>
      <c r="H102" s="958"/>
      <c r="I102" s="474"/>
    </row>
    <row r="103" spans="2:9" ht="59.15" customHeight="1" x14ac:dyDescent="0.25">
      <c r="B103" s="215"/>
      <c r="C103" s="923"/>
      <c r="D103" s="961"/>
      <c r="E103" s="399"/>
      <c r="F103" s="923"/>
      <c r="G103" s="924"/>
      <c r="H103" s="925"/>
      <c r="I103" s="474"/>
    </row>
    <row r="104" spans="2:9" ht="59.15" customHeight="1" x14ac:dyDescent="0.25">
      <c r="B104" s="215"/>
      <c r="C104" s="923"/>
      <c r="D104" s="961"/>
      <c r="E104" s="399"/>
      <c r="F104" s="956"/>
      <c r="G104" s="957"/>
      <c r="H104" s="958"/>
      <c r="I104" s="474"/>
    </row>
    <row r="105" spans="2:9" ht="59.15" customHeight="1" x14ac:dyDescent="0.25">
      <c r="B105" s="215"/>
      <c r="C105" s="923"/>
      <c r="D105" s="961"/>
      <c r="E105" s="399"/>
      <c r="F105" s="956"/>
      <c r="G105" s="957"/>
      <c r="H105" s="958"/>
      <c r="I105" s="474"/>
    </row>
    <row r="106" spans="2:9" ht="59.15" customHeight="1" x14ac:dyDescent="0.25">
      <c r="B106" s="215"/>
      <c r="C106" s="923"/>
      <c r="D106" s="961"/>
      <c r="E106" s="399"/>
      <c r="F106" s="956"/>
      <c r="G106" s="957"/>
      <c r="H106" s="958"/>
      <c r="I106" s="474"/>
    </row>
    <row r="107" spans="2:9" ht="59.15" customHeight="1" x14ac:dyDescent="0.25">
      <c r="B107" s="215"/>
      <c r="C107" s="923"/>
      <c r="D107" s="961"/>
      <c r="E107" s="399"/>
      <c r="F107" s="956"/>
      <c r="G107" s="957"/>
      <c r="H107" s="958"/>
      <c r="I107" s="474"/>
    </row>
    <row r="108" spans="2:9" ht="59.15" customHeight="1" x14ac:dyDescent="0.25">
      <c r="B108" s="215"/>
      <c r="C108" s="923"/>
      <c r="D108" s="961"/>
      <c r="E108" s="399"/>
      <c r="F108" s="956"/>
      <c r="G108" s="957"/>
      <c r="H108" s="958"/>
      <c r="I108" s="474"/>
    </row>
    <row r="109" spans="2:9" ht="59.15" customHeight="1" x14ac:dyDescent="0.25">
      <c r="B109" s="215"/>
      <c r="C109" s="225"/>
      <c r="D109" s="226"/>
      <c r="E109" s="399"/>
      <c r="F109" s="956"/>
      <c r="G109" s="957"/>
      <c r="H109" s="958"/>
      <c r="I109" s="474"/>
    </row>
    <row r="110" spans="2:9" ht="59.15" customHeight="1" x14ac:dyDescent="0.25">
      <c r="B110" s="215"/>
      <c r="C110" s="225"/>
      <c r="D110" s="226"/>
      <c r="E110" s="399"/>
      <c r="F110" s="956"/>
      <c r="G110" s="957"/>
      <c r="H110" s="958"/>
      <c r="I110" s="474"/>
    </row>
    <row r="111" spans="2:9" ht="59.15" customHeight="1" x14ac:dyDescent="0.25">
      <c r="B111" s="215"/>
      <c r="C111" s="923"/>
      <c r="D111" s="961"/>
      <c r="E111" s="399"/>
      <c r="F111" s="956"/>
      <c r="G111" s="957"/>
      <c r="H111" s="958"/>
      <c r="I111" s="474"/>
    </row>
    <row r="112" spans="2:9" ht="59.15" customHeight="1" x14ac:dyDescent="0.25">
      <c r="B112" s="215"/>
      <c r="C112" s="923"/>
      <c r="D112" s="961"/>
      <c r="E112" s="399"/>
      <c r="F112" s="956"/>
      <c r="G112" s="957"/>
      <c r="H112" s="958"/>
      <c r="I112" s="474"/>
    </row>
    <row r="113" spans="1:12" ht="20.25" customHeight="1" x14ac:dyDescent="0.25">
      <c r="B113" s="215"/>
      <c r="C113" s="923"/>
      <c r="D113" s="961"/>
      <c r="E113" s="218"/>
      <c r="F113" s="956"/>
      <c r="G113" s="962"/>
      <c r="H113" s="963"/>
      <c r="I113" s="424"/>
    </row>
    <row r="114" spans="1:12" ht="13.5" thickBot="1" x14ac:dyDescent="0.3">
      <c r="E114" s="425">
        <f>SUM(E92:E113)</f>
        <v>0</v>
      </c>
      <c r="G114" s="301"/>
      <c r="H114" s="301"/>
      <c r="I114" s="414">
        <f>SUM(I92:I113)</f>
        <v>0</v>
      </c>
    </row>
    <row r="115" spans="1:12" ht="13.5" thickTop="1" x14ac:dyDescent="0.3">
      <c r="H115" s="926"/>
      <c r="I115" s="926"/>
    </row>
    <row r="116" spans="1:12" ht="39.75" customHeight="1" x14ac:dyDescent="0.25">
      <c r="B116" s="19" t="s">
        <v>60</v>
      </c>
      <c r="C116" s="832" t="s">
        <v>559</v>
      </c>
      <c r="D116" s="832"/>
      <c r="E116" s="832"/>
      <c r="F116" s="832"/>
      <c r="G116" s="832"/>
      <c r="H116" s="832"/>
      <c r="I116" s="832"/>
    </row>
    <row r="119" spans="1:12" x14ac:dyDescent="0.25">
      <c r="A119" s="30" t="s">
        <v>176</v>
      </c>
      <c r="B119" s="30" t="s">
        <v>348</v>
      </c>
      <c r="C119" s="30"/>
    </row>
    <row r="120" spans="1:12" x14ac:dyDescent="0.25">
      <c r="B120" s="276"/>
      <c r="C120" s="276"/>
      <c r="D120" s="276"/>
      <c r="E120" s="276"/>
      <c r="F120" s="276"/>
      <c r="G120" s="276"/>
      <c r="H120" s="276"/>
      <c r="I120" s="276"/>
    </row>
    <row r="121" spans="1:12" ht="48" customHeight="1" x14ac:dyDescent="0.25">
      <c r="B121" s="213" t="s">
        <v>228</v>
      </c>
      <c r="C121" s="927" t="s">
        <v>95</v>
      </c>
      <c r="D121" s="896"/>
      <c r="E121" s="955" t="s">
        <v>351</v>
      </c>
      <c r="F121" s="955"/>
      <c r="G121" s="955"/>
      <c r="H121" s="44" t="s">
        <v>96</v>
      </c>
      <c r="I121" s="54" t="s">
        <v>99</v>
      </c>
      <c r="J121" s="54" t="s">
        <v>100</v>
      </c>
      <c r="K121" s="50" t="s">
        <v>101</v>
      </c>
      <c r="L121" s="50" t="s">
        <v>102</v>
      </c>
    </row>
    <row r="122" spans="1:12" ht="59.15" customHeight="1" x14ac:dyDescent="0.25">
      <c r="B122" s="215" t="s">
        <v>161</v>
      </c>
      <c r="C122" s="923"/>
      <c r="D122" s="987"/>
      <c r="E122" s="956"/>
      <c r="F122" s="988"/>
      <c r="G122" s="989"/>
      <c r="H122" s="218"/>
      <c r="I122" s="447"/>
      <c r="J122" s="447"/>
      <c r="K122" s="448"/>
      <c r="L122" s="468">
        <f>MAX((I122-J122),0)*K122</f>
        <v>0</v>
      </c>
    </row>
    <row r="123" spans="1:12" ht="59.15" customHeight="1" x14ac:dyDescent="0.25">
      <c r="B123" s="215"/>
      <c r="C123" s="923"/>
      <c r="D123" s="989"/>
      <c r="E123" s="956"/>
      <c r="F123" s="988"/>
      <c r="G123" s="989"/>
      <c r="H123" s="218"/>
      <c r="I123" s="525"/>
      <c r="J123" s="525"/>
      <c r="K123" s="526"/>
      <c r="L123" s="468">
        <f t="shared" ref="L123:L143" si="2">MAX((I123-J123),0)*K123</f>
        <v>0</v>
      </c>
    </row>
    <row r="124" spans="1:12" ht="59.15" customHeight="1" x14ac:dyDescent="0.25">
      <c r="B124" s="215"/>
      <c r="C124" s="923"/>
      <c r="D124" s="989"/>
      <c r="E124" s="956"/>
      <c r="F124" s="988"/>
      <c r="G124" s="989"/>
      <c r="H124" s="218"/>
      <c r="I124" s="525"/>
      <c r="J124" s="525"/>
      <c r="K124" s="526"/>
      <c r="L124" s="468">
        <f t="shared" si="2"/>
        <v>0</v>
      </c>
    </row>
    <row r="125" spans="1:12" ht="59.15" customHeight="1" x14ac:dyDescent="0.25">
      <c r="B125" s="215"/>
      <c r="C125" s="923"/>
      <c r="D125" s="989"/>
      <c r="E125" s="956"/>
      <c r="F125" s="988"/>
      <c r="G125" s="989"/>
      <c r="H125" s="218"/>
      <c r="I125" s="525"/>
      <c r="J125" s="525"/>
      <c r="K125" s="526"/>
      <c r="L125" s="468">
        <f t="shared" si="2"/>
        <v>0</v>
      </c>
    </row>
    <row r="126" spans="1:12" ht="59.15" customHeight="1" x14ac:dyDescent="0.25">
      <c r="B126" s="215"/>
      <c r="C126" s="923"/>
      <c r="D126" s="989"/>
      <c r="E126" s="956"/>
      <c r="F126" s="988"/>
      <c r="G126" s="989"/>
      <c r="H126" s="218"/>
      <c r="I126" s="525"/>
      <c r="J126" s="525"/>
      <c r="K126" s="526"/>
      <c r="L126" s="468">
        <f t="shared" si="2"/>
        <v>0</v>
      </c>
    </row>
    <row r="127" spans="1:12" ht="59.15" customHeight="1" x14ac:dyDescent="0.25">
      <c r="B127" s="215"/>
      <c r="C127" s="923"/>
      <c r="D127" s="989"/>
      <c r="E127" s="956"/>
      <c r="F127" s="988"/>
      <c r="G127" s="989"/>
      <c r="H127" s="218"/>
      <c r="I127" s="525"/>
      <c r="J127" s="525"/>
      <c r="K127" s="526"/>
      <c r="L127" s="468">
        <f t="shared" si="2"/>
        <v>0</v>
      </c>
    </row>
    <row r="128" spans="1:12" ht="59.15" customHeight="1" x14ac:dyDescent="0.25">
      <c r="B128" s="215"/>
      <c r="C128" s="923"/>
      <c r="D128" s="987"/>
      <c r="E128" s="956"/>
      <c r="F128" s="988"/>
      <c r="G128" s="989"/>
      <c r="H128" s="218"/>
      <c r="I128" s="525"/>
      <c r="J128" s="525"/>
      <c r="K128" s="526"/>
      <c r="L128" s="468">
        <f t="shared" si="2"/>
        <v>0</v>
      </c>
    </row>
    <row r="129" spans="2:12" ht="59.15" customHeight="1" x14ac:dyDescent="0.25">
      <c r="B129" s="215"/>
      <c r="C129" s="923"/>
      <c r="D129" s="989"/>
      <c r="E129" s="956"/>
      <c r="F129" s="988"/>
      <c r="G129" s="989"/>
      <c r="H129" s="218"/>
      <c r="I129" s="525"/>
      <c r="J129" s="525"/>
      <c r="K129" s="526"/>
      <c r="L129" s="468">
        <f t="shared" si="2"/>
        <v>0</v>
      </c>
    </row>
    <row r="130" spans="2:12" ht="59.15" customHeight="1" x14ac:dyDescent="0.25">
      <c r="B130" s="215"/>
      <c r="C130" s="923"/>
      <c r="D130" s="989"/>
      <c r="E130" s="956"/>
      <c r="F130" s="988"/>
      <c r="G130" s="989"/>
      <c r="H130" s="218"/>
      <c r="I130" s="525"/>
      <c r="J130" s="525"/>
      <c r="K130" s="526"/>
      <c r="L130" s="468">
        <f t="shared" si="2"/>
        <v>0</v>
      </c>
    </row>
    <row r="131" spans="2:12" ht="59.15" customHeight="1" x14ac:dyDescent="0.25">
      <c r="B131" s="215"/>
      <c r="C131" s="923"/>
      <c r="D131" s="989"/>
      <c r="E131" s="956"/>
      <c r="F131" s="988"/>
      <c r="G131" s="989"/>
      <c r="H131" s="218"/>
      <c r="I131" s="525"/>
      <c r="J131" s="525"/>
      <c r="K131" s="526"/>
      <c r="L131" s="468">
        <f t="shared" si="2"/>
        <v>0</v>
      </c>
    </row>
    <row r="132" spans="2:12" ht="59.15" customHeight="1" x14ac:dyDescent="0.25">
      <c r="B132" s="215"/>
      <c r="C132" s="923"/>
      <c r="D132" s="989"/>
      <c r="E132" s="956"/>
      <c r="F132" s="988"/>
      <c r="G132" s="989"/>
      <c r="H132" s="218"/>
      <c r="I132" s="525"/>
      <c r="J132" s="525"/>
      <c r="K132" s="526"/>
      <c r="L132" s="468">
        <f t="shared" si="2"/>
        <v>0</v>
      </c>
    </row>
    <row r="133" spans="2:12" ht="59.15" customHeight="1" x14ac:dyDescent="0.25">
      <c r="B133" s="215"/>
      <c r="C133" s="923"/>
      <c r="D133" s="989"/>
      <c r="E133" s="956"/>
      <c r="F133" s="988"/>
      <c r="G133" s="989"/>
      <c r="H133" s="218"/>
      <c r="I133" s="525"/>
      <c r="J133" s="525"/>
      <c r="K133" s="526"/>
      <c r="L133" s="468">
        <f t="shared" si="2"/>
        <v>0</v>
      </c>
    </row>
    <row r="134" spans="2:12" ht="59.15" customHeight="1" x14ac:dyDescent="0.25">
      <c r="B134" s="215"/>
      <c r="C134" s="923"/>
      <c r="D134" s="989"/>
      <c r="E134" s="956"/>
      <c r="F134" s="988"/>
      <c r="G134" s="989"/>
      <c r="H134" s="218"/>
      <c r="I134" s="525"/>
      <c r="J134" s="525"/>
      <c r="K134" s="526"/>
      <c r="L134" s="468">
        <f t="shared" si="2"/>
        <v>0</v>
      </c>
    </row>
    <row r="135" spans="2:12" ht="59.15" customHeight="1" x14ac:dyDescent="0.25">
      <c r="B135" s="215"/>
      <c r="C135" s="923"/>
      <c r="D135" s="989"/>
      <c r="E135" s="956"/>
      <c r="F135" s="988"/>
      <c r="G135" s="989"/>
      <c r="H135" s="218"/>
      <c r="I135" s="525"/>
      <c r="J135" s="525"/>
      <c r="K135" s="526"/>
      <c r="L135" s="468">
        <f t="shared" si="2"/>
        <v>0</v>
      </c>
    </row>
    <row r="136" spans="2:12" ht="59.15" customHeight="1" x14ac:dyDescent="0.25">
      <c r="B136" s="215"/>
      <c r="C136" s="923"/>
      <c r="D136" s="989"/>
      <c r="E136" s="956"/>
      <c r="F136" s="988"/>
      <c r="G136" s="989"/>
      <c r="H136" s="218"/>
      <c r="I136" s="525"/>
      <c r="J136" s="525"/>
      <c r="K136" s="526"/>
      <c r="L136" s="468">
        <f t="shared" si="2"/>
        <v>0</v>
      </c>
    </row>
    <row r="137" spans="2:12" ht="59.15" customHeight="1" x14ac:dyDescent="0.25">
      <c r="B137" s="215"/>
      <c r="C137" s="923"/>
      <c r="D137" s="989"/>
      <c r="E137" s="956"/>
      <c r="F137" s="988"/>
      <c r="G137" s="989"/>
      <c r="H137" s="218"/>
      <c r="I137" s="525"/>
      <c r="J137" s="525"/>
      <c r="K137" s="526"/>
      <c r="L137" s="468">
        <f t="shared" si="2"/>
        <v>0</v>
      </c>
    </row>
    <row r="138" spans="2:12" ht="59.15" customHeight="1" x14ac:dyDescent="0.25">
      <c r="B138" s="215"/>
      <c r="C138" s="923"/>
      <c r="D138" s="989"/>
      <c r="E138" s="956"/>
      <c r="F138" s="988"/>
      <c r="G138" s="989"/>
      <c r="H138" s="218"/>
      <c r="I138" s="525"/>
      <c r="J138" s="525"/>
      <c r="K138" s="526"/>
      <c r="L138" s="468">
        <f t="shared" si="2"/>
        <v>0</v>
      </c>
    </row>
    <row r="139" spans="2:12" ht="59.15" customHeight="1" x14ac:dyDescent="0.25">
      <c r="B139" s="215"/>
      <c r="C139" s="923"/>
      <c r="D139" s="989"/>
      <c r="E139" s="956"/>
      <c r="F139" s="988"/>
      <c r="G139" s="989"/>
      <c r="H139" s="218"/>
      <c r="I139" s="525"/>
      <c r="J139" s="525"/>
      <c r="K139" s="526"/>
      <c r="L139" s="468">
        <f t="shared" si="2"/>
        <v>0</v>
      </c>
    </row>
    <row r="140" spans="2:12" ht="59.15" customHeight="1" x14ac:dyDescent="0.25">
      <c r="B140" s="215"/>
      <c r="C140" s="923"/>
      <c r="D140" s="989"/>
      <c r="E140" s="956"/>
      <c r="F140" s="988"/>
      <c r="G140" s="989"/>
      <c r="H140" s="218"/>
      <c r="I140" s="525"/>
      <c r="J140" s="525"/>
      <c r="K140" s="526"/>
      <c r="L140" s="468">
        <f t="shared" si="2"/>
        <v>0</v>
      </c>
    </row>
    <row r="141" spans="2:12" ht="59.15" customHeight="1" x14ac:dyDescent="0.25">
      <c r="B141" s="215"/>
      <c r="C141" s="923"/>
      <c r="D141" s="989"/>
      <c r="E141" s="956"/>
      <c r="F141" s="988"/>
      <c r="G141" s="989"/>
      <c r="H141" s="218"/>
      <c r="I141" s="525"/>
      <c r="J141" s="525"/>
      <c r="K141" s="526"/>
      <c r="L141" s="468">
        <f t="shared" si="2"/>
        <v>0</v>
      </c>
    </row>
    <row r="142" spans="2:12" ht="59.15" customHeight="1" x14ac:dyDescent="0.25">
      <c r="B142" s="215"/>
      <c r="C142" s="923"/>
      <c r="D142" s="989"/>
      <c r="E142" s="956"/>
      <c r="F142" s="988"/>
      <c r="G142" s="989"/>
      <c r="H142" s="218"/>
      <c r="I142" s="525"/>
      <c r="J142" s="525"/>
      <c r="K142" s="526"/>
      <c r="L142" s="468">
        <f t="shared" si="2"/>
        <v>0</v>
      </c>
    </row>
    <row r="143" spans="2:12" ht="59.15" customHeight="1" x14ac:dyDescent="0.25">
      <c r="B143" s="215"/>
      <c r="C143" s="923"/>
      <c r="D143" s="989"/>
      <c r="E143" s="956"/>
      <c r="F143" s="988"/>
      <c r="G143" s="989"/>
      <c r="H143" s="218"/>
      <c r="I143" s="449"/>
      <c r="J143" s="449"/>
      <c r="K143" s="448"/>
      <c r="L143" s="468">
        <f t="shared" si="2"/>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16" t="s">
        <v>262</v>
      </c>
      <c r="D146" s="916"/>
      <c r="E146" s="916"/>
      <c r="F146" s="916"/>
      <c r="G146" s="916"/>
      <c r="H146" s="916"/>
      <c r="I146" s="916"/>
      <c r="J146" s="916"/>
      <c r="K146" s="916"/>
    </row>
    <row r="147" spans="2:11" ht="30" customHeight="1" x14ac:dyDescent="0.25">
      <c r="C147" s="822" t="s">
        <v>263</v>
      </c>
      <c r="D147" s="822"/>
      <c r="E147" s="822"/>
      <c r="F147" s="822"/>
      <c r="G147" s="822"/>
      <c r="H147" s="822"/>
      <c r="I147" s="822"/>
      <c r="J147" s="822"/>
      <c r="K147" s="822"/>
    </row>
    <row r="148" spans="2:11" ht="15" customHeight="1" x14ac:dyDescent="0.25">
      <c r="C148" s="832" t="s">
        <v>411</v>
      </c>
      <c r="D148" s="832"/>
      <c r="E148" s="832"/>
      <c r="F148" s="832"/>
      <c r="G148" s="832"/>
      <c r="H148" s="832"/>
      <c r="I148" s="832"/>
    </row>
  </sheetData>
  <sheetProtection insertRows="0"/>
  <mergeCells count="147">
    <mergeCell ref="C148:I148"/>
    <mergeCell ref="B28:F28"/>
    <mergeCell ref="C143:D143"/>
    <mergeCell ref="E143:G143"/>
    <mergeCell ref="C146:K146"/>
    <mergeCell ref="C147:K147"/>
    <mergeCell ref="C142:D142"/>
    <mergeCell ref="E142:G142"/>
    <mergeCell ref="C140:D140"/>
    <mergeCell ref="E140:G140"/>
    <mergeCell ref="C141:D141"/>
    <mergeCell ref="E141:G141"/>
    <mergeCell ref="C137:D137"/>
    <mergeCell ref="E137:G137"/>
    <mergeCell ref="C138:D138"/>
    <mergeCell ref="E138:G138"/>
    <mergeCell ref="C139:D139"/>
    <mergeCell ref="E139:G139"/>
    <mergeCell ref="C134:D134"/>
    <mergeCell ref="E134:G134"/>
    <mergeCell ref="C135:D135"/>
    <mergeCell ref="E135:G135"/>
    <mergeCell ref="C136:D136"/>
    <mergeCell ref="E136:G136"/>
    <mergeCell ref="C131:D131"/>
    <mergeCell ref="E131:G131"/>
    <mergeCell ref="C132:D132"/>
    <mergeCell ref="E132:G132"/>
    <mergeCell ref="C133:D133"/>
    <mergeCell ref="E133:G133"/>
    <mergeCell ref="C128:D128"/>
    <mergeCell ref="E128:G128"/>
    <mergeCell ref="C129:D129"/>
    <mergeCell ref="E129:G129"/>
    <mergeCell ref="C130:D130"/>
    <mergeCell ref="E130:G130"/>
    <mergeCell ref="C125:D125"/>
    <mergeCell ref="E125:G125"/>
    <mergeCell ref="C126:D126"/>
    <mergeCell ref="E126:G126"/>
    <mergeCell ref="C127:D127"/>
    <mergeCell ref="E127:G127"/>
    <mergeCell ref="C122:D122"/>
    <mergeCell ref="E122:G122"/>
    <mergeCell ref="C123:D123"/>
    <mergeCell ref="E123:G123"/>
    <mergeCell ref="C124:D124"/>
    <mergeCell ref="E124:G124"/>
    <mergeCell ref="C113:D113"/>
    <mergeCell ref="F113:H113"/>
    <mergeCell ref="H115:I115"/>
    <mergeCell ref="C116:I116"/>
    <mergeCell ref="C121:D121"/>
    <mergeCell ref="E121:G121"/>
    <mergeCell ref="C112:D112"/>
    <mergeCell ref="F112:H112"/>
    <mergeCell ref="C108:D108"/>
    <mergeCell ref="C111:D111"/>
    <mergeCell ref="F111:H111"/>
    <mergeCell ref="F109:H109"/>
    <mergeCell ref="F110:H110"/>
    <mergeCell ref="F108:H108"/>
    <mergeCell ref="F97:H97"/>
    <mergeCell ref="F98:H98"/>
    <mergeCell ref="F99:H99"/>
    <mergeCell ref="C107:D107"/>
    <mergeCell ref="F107:H107"/>
    <mergeCell ref="C103:D103"/>
    <mergeCell ref="C101:D101"/>
    <mergeCell ref="C102:D102"/>
    <mergeCell ref="C105:D105"/>
    <mergeCell ref="C106:D106"/>
    <mergeCell ref="C97:D97"/>
    <mergeCell ref="C98:D98"/>
    <mergeCell ref="C99:D99"/>
    <mergeCell ref="C100:D100"/>
    <mergeCell ref="C104:D104"/>
    <mergeCell ref="F106:H106"/>
    <mergeCell ref="F104:H104"/>
    <mergeCell ref="F100:H100"/>
    <mergeCell ref="F101:H101"/>
    <mergeCell ref="F102:H102"/>
    <mergeCell ref="F103:H103"/>
    <mergeCell ref="F105:H105"/>
    <mergeCell ref="C69:D69"/>
    <mergeCell ref="F94:H94"/>
    <mergeCell ref="F91:H91"/>
    <mergeCell ref="C53:D53"/>
    <mergeCell ref="C54:D54"/>
    <mergeCell ref="C55:D55"/>
    <mergeCell ref="C56:D56"/>
    <mergeCell ref="C57:D57"/>
    <mergeCell ref="C68:D68"/>
    <mergeCell ref="C62:D62"/>
    <mergeCell ref="C63:D63"/>
    <mergeCell ref="C65:D65"/>
    <mergeCell ref="C66:D66"/>
    <mergeCell ref="C94:D94"/>
    <mergeCell ref="C49:D49"/>
    <mergeCell ref="C50:D50"/>
    <mergeCell ref="B45:J46"/>
    <mergeCell ref="C51:D51"/>
    <mergeCell ref="C64:D64"/>
    <mergeCell ref="C60:D60"/>
    <mergeCell ref="C61:D61"/>
    <mergeCell ref="C58:D58"/>
    <mergeCell ref="C59:D59"/>
    <mergeCell ref="C52:D52"/>
    <mergeCell ref="B1:C1"/>
    <mergeCell ref="H2:I2"/>
    <mergeCell ref="B11:I11"/>
    <mergeCell ref="F93:H93"/>
    <mergeCell ref="C92:D92"/>
    <mergeCell ref="C93:D93"/>
    <mergeCell ref="C67:D67"/>
    <mergeCell ref="E5:M5"/>
    <mergeCell ref="E6:M6"/>
    <mergeCell ref="E7:M7"/>
    <mergeCell ref="E8:M8"/>
    <mergeCell ref="E9:M9"/>
    <mergeCell ref="B22:F22"/>
    <mergeCell ref="B23:F23"/>
    <mergeCell ref="B24:F24"/>
    <mergeCell ref="H44:I44"/>
    <mergeCell ref="B27:E27"/>
    <mergeCell ref="H48:I48"/>
    <mergeCell ref="B14:F14"/>
    <mergeCell ref="B15:F15"/>
    <mergeCell ref="B16:F16"/>
    <mergeCell ref="B17:F17"/>
    <mergeCell ref="B18:F18"/>
    <mergeCell ref="B19:F19"/>
    <mergeCell ref="C95:D95"/>
    <mergeCell ref="C96:D96"/>
    <mergeCell ref="C80:I82"/>
    <mergeCell ref="F74:G75"/>
    <mergeCell ref="C70:D70"/>
    <mergeCell ref="H74:H75"/>
    <mergeCell ref="C79:I79"/>
    <mergeCell ref="B86:I89"/>
    <mergeCell ref="C91:D91"/>
    <mergeCell ref="F92:H92"/>
    <mergeCell ref="C73:D73"/>
    <mergeCell ref="C71:D71"/>
    <mergeCell ref="C72:D72"/>
    <mergeCell ref="F95:H95"/>
    <mergeCell ref="F96:H96"/>
  </mergeCells>
  <phoneticPr fontId="11" type="noConversion"/>
  <printOptions horizontalCentered="1"/>
  <pageMargins left="0.15748031496062992" right="0" top="0.59055118110236227" bottom="0" header="0.31496062992125984" footer="0.51181102362204722"/>
  <pageSetup paperSize="9" scale="48" orientation="portrait" r:id="rId1"/>
  <headerFooter alignWithMargins="0">
    <oddHeader>&amp;LRisk-Based Capital Framework</oddHeader>
    <oddFooter>&amp;C&amp;A&amp;R&amp;P of &amp;N</oddFooter>
  </headerFooter>
  <rowBreaks count="3" manualBreakCount="3">
    <brk id="46" max="11" man="1"/>
    <brk id="83" max="8" man="1"/>
    <brk id="116" max="11"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dimension ref="A1:M47"/>
  <sheetViews>
    <sheetView showGridLines="0" zoomScaleNormal="100" zoomScaleSheetLayoutView="75" workbookViewId="0">
      <selection activeCell="B5" sqref="B5"/>
    </sheetView>
  </sheetViews>
  <sheetFormatPr defaultColWidth="9.1796875" defaultRowHeight="17.149999999999999" customHeight="1" x14ac:dyDescent="0.25"/>
  <cols>
    <col min="1" max="1" width="5.26953125" style="2" customWidth="1"/>
    <col min="2" max="2" width="3.7265625" style="2" customWidth="1"/>
    <col min="3" max="3" width="44.1796875" style="2" customWidth="1"/>
    <col min="4" max="5" width="9.81640625" style="2" customWidth="1"/>
    <col min="6" max="7" width="20.7265625" style="2" customWidth="1"/>
    <col min="8" max="8" width="8.7265625" style="2" customWidth="1"/>
    <col min="9" max="9" width="5.26953125" style="2" customWidth="1"/>
    <col min="10" max="10" width="10.7265625" style="2" customWidth="1"/>
    <col min="11" max="11" width="11.81640625" style="2" customWidth="1"/>
    <col min="12" max="12" width="11.453125" style="2" customWidth="1"/>
    <col min="13" max="13" width="11.81640625" style="2" customWidth="1"/>
    <col min="14" max="14" width="10.453125" style="2" customWidth="1"/>
    <col min="15" max="16384" width="9.1796875" style="2"/>
  </cols>
  <sheetData>
    <row r="1" spans="1:13" ht="17.149999999999999" customHeight="1" x14ac:dyDescent="0.3">
      <c r="A1" s="155" t="s">
        <v>340</v>
      </c>
      <c r="B1" s="943" t="s">
        <v>420</v>
      </c>
      <c r="C1" s="943"/>
      <c r="F1" s="845"/>
      <c r="G1" s="845"/>
    </row>
    <row r="5" spans="1:13" ht="17.149999999999999" customHeight="1" x14ac:dyDescent="0.25">
      <c r="B5" s="19" t="s">
        <v>628</v>
      </c>
      <c r="C5" s="19"/>
      <c r="D5" s="824">
        <f>'General Info'!$D$6</f>
        <v>0</v>
      </c>
      <c r="E5" s="825"/>
      <c r="F5" s="825"/>
      <c r="G5" s="826"/>
      <c r="H5" s="749"/>
      <c r="I5" s="749"/>
      <c r="J5" s="749"/>
      <c r="K5" s="749"/>
      <c r="L5" s="749"/>
      <c r="M5" s="749"/>
    </row>
    <row r="6" spans="1:13" ht="17.149999999999999" customHeight="1" x14ac:dyDescent="0.25">
      <c r="B6" s="19" t="s">
        <v>398</v>
      </c>
      <c r="C6" s="19"/>
      <c r="D6" s="824">
        <f>'General Info'!$D$8</f>
        <v>0</v>
      </c>
      <c r="E6" s="825"/>
      <c r="F6" s="825"/>
      <c r="G6" s="826"/>
      <c r="H6" s="749"/>
      <c r="I6" s="749"/>
      <c r="J6" s="749"/>
      <c r="K6" s="749"/>
      <c r="L6" s="749"/>
      <c r="M6" s="749"/>
    </row>
    <row r="7" spans="1:13" ht="17.149999999999999" customHeight="1" x14ac:dyDescent="0.25">
      <c r="B7" s="19" t="s">
        <v>273</v>
      </c>
      <c r="C7" s="19"/>
      <c r="D7" s="824">
        <f>'General Info'!$D$10</f>
        <v>0</v>
      </c>
      <c r="E7" s="825"/>
      <c r="F7" s="825"/>
      <c r="G7" s="826"/>
      <c r="H7" s="749"/>
      <c r="I7" s="749"/>
      <c r="J7" s="749"/>
      <c r="K7" s="749"/>
      <c r="L7" s="749"/>
      <c r="M7" s="749"/>
    </row>
    <row r="8" spans="1:13" ht="17.149999999999999" customHeight="1" x14ac:dyDescent="0.25">
      <c r="B8" s="19" t="s">
        <v>240</v>
      </c>
      <c r="C8" s="19"/>
      <c r="D8" s="827">
        <f>'General Info'!$D$12</f>
        <v>0</v>
      </c>
      <c r="E8" s="828"/>
      <c r="F8" s="828"/>
      <c r="G8" s="829"/>
      <c r="H8" s="750"/>
      <c r="I8" s="750"/>
      <c r="J8" s="750"/>
      <c r="K8" s="750"/>
      <c r="L8" s="750"/>
      <c r="M8" s="750"/>
    </row>
    <row r="9" spans="1:13" ht="17.149999999999999" customHeight="1" x14ac:dyDescent="0.25">
      <c r="B9" s="19" t="s">
        <v>438</v>
      </c>
      <c r="C9" s="19"/>
      <c r="D9" s="841">
        <f>'General Info'!$D$14</f>
        <v>0</v>
      </c>
      <c r="E9" s="841"/>
      <c r="F9" s="841"/>
      <c r="G9" s="841"/>
    </row>
    <row r="10" spans="1:13" ht="17.149999999999999" customHeight="1" x14ac:dyDescent="0.25">
      <c r="B10" s="19"/>
      <c r="C10" s="19"/>
      <c r="D10" s="748"/>
      <c r="E10" s="748"/>
      <c r="F10" s="748"/>
      <c r="G10" s="748"/>
    </row>
    <row r="11" spans="1:13" ht="17.149999999999999" customHeight="1" x14ac:dyDescent="0.25">
      <c r="A11" s="1015" t="s">
        <v>627</v>
      </c>
      <c r="B11" s="1015"/>
      <c r="C11" s="1015"/>
      <c r="D11" s="1015"/>
      <c r="E11" s="1015"/>
      <c r="F11" s="1015"/>
      <c r="G11" s="1015"/>
      <c r="H11" s="1015"/>
      <c r="I11" s="1015"/>
    </row>
    <row r="12" spans="1:13" s="3" customFormat="1" ht="17.149999999999999" customHeight="1" x14ac:dyDescent="0.25">
      <c r="C12" s="23"/>
      <c r="D12" s="23"/>
      <c r="E12" s="23"/>
      <c r="F12" s="43"/>
      <c r="G12" s="43"/>
    </row>
    <row r="13" spans="1:13" ht="17.149999999999999" customHeight="1" x14ac:dyDescent="0.3">
      <c r="A13" s="3" t="s">
        <v>171</v>
      </c>
      <c r="B13" s="3" t="s">
        <v>185</v>
      </c>
      <c r="F13" s="1016"/>
      <c r="G13" s="1016"/>
    </row>
    <row r="14" spans="1:13" ht="30" customHeight="1" x14ac:dyDescent="0.25">
      <c r="A14" s="1017"/>
      <c r="B14" s="1018"/>
      <c r="C14" s="1018"/>
      <c r="D14" s="920" t="s">
        <v>186</v>
      </c>
      <c r="E14" s="952"/>
      <c r="F14" s="544" t="s">
        <v>375</v>
      </c>
      <c r="G14" s="544" t="s">
        <v>376</v>
      </c>
    </row>
    <row r="15" spans="1:13" ht="17.149999999999999" customHeight="1" x14ac:dyDescent="0.25">
      <c r="A15" s="45" t="s">
        <v>161</v>
      </c>
      <c r="B15" s="897" t="s">
        <v>187</v>
      </c>
      <c r="C15" s="931"/>
      <c r="D15" s="1010">
        <v>0.2</v>
      </c>
      <c r="E15" s="1011"/>
      <c r="F15" s="571">
        <f>'Form D'!L18</f>
        <v>0</v>
      </c>
      <c r="G15" s="571">
        <f>'Form D'!T18</f>
        <v>0</v>
      </c>
      <c r="J15" s="563"/>
    </row>
    <row r="16" spans="1:13" ht="17.149999999999999" customHeight="1" x14ac:dyDescent="0.25">
      <c r="A16" s="36" t="s">
        <v>162</v>
      </c>
      <c r="B16" s="935" t="s">
        <v>561</v>
      </c>
      <c r="C16" s="936"/>
      <c r="D16" s="1010">
        <v>0.3</v>
      </c>
      <c r="E16" s="1011"/>
      <c r="F16" s="571">
        <f>'Form D'!L19</f>
        <v>0</v>
      </c>
      <c r="G16" s="571">
        <f>'Form D'!T19</f>
        <v>0</v>
      </c>
      <c r="J16" s="563"/>
    </row>
    <row r="17" spans="1:10" ht="17.149999999999999" customHeight="1" x14ac:dyDescent="0.25">
      <c r="A17" s="45" t="s">
        <v>163</v>
      </c>
      <c r="B17" s="897" t="s">
        <v>562</v>
      </c>
      <c r="C17" s="898"/>
      <c r="D17" s="1019">
        <v>0.25</v>
      </c>
      <c r="E17" s="1020"/>
      <c r="F17" s="571">
        <f>'Form D'!L20</f>
        <v>0</v>
      </c>
      <c r="G17" s="571">
        <f>'Form D'!T20</f>
        <v>0</v>
      </c>
      <c r="J17" s="563"/>
    </row>
    <row r="18" spans="1:10" ht="17.149999999999999" customHeight="1" x14ac:dyDescent="0.25">
      <c r="A18" s="45" t="s">
        <v>164</v>
      </c>
      <c r="B18" s="887" t="s">
        <v>377</v>
      </c>
      <c r="C18" s="879"/>
      <c r="D18" s="1010">
        <v>0.25</v>
      </c>
      <c r="E18" s="1011"/>
      <c r="F18" s="571">
        <f>'Form D'!L21</f>
        <v>0</v>
      </c>
      <c r="G18" s="571">
        <f>'Form D'!T21</f>
        <v>0</v>
      </c>
      <c r="J18" s="563"/>
    </row>
    <row r="19" spans="1:10" ht="17.149999999999999" customHeight="1" x14ac:dyDescent="0.25">
      <c r="A19" s="36" t="s">
        <v>175</v>
      </c>
      <c r="B19" s="897" t="s">
        <v>378</v>
      </c>
      <c r="C19" s="931"/>
      <c r="D19" s="1010">
        <v>0.25</v>
      </c>
      <c r="E19" s="1011"/>
      <c r="F19" s="571">
        <f>'Form D'!L22</f>
        <v>0</v>
      </c>
      <c r="G19" s="571">
        <f>'Form D'!T22</f>
        <v>0</v>
      </c>
      <c r="J19" s="563"/>
    </row>
    <row r="20" spans="1:10" ht="17.149999999999999" customHeight="1" x14ac:dyDescent="0.25">
      <c r="A20" s="45" t="s">
        <v>176</v>
      </c>
      <c r="B20" s="897" t="s">
        <v>89</v>
      </c>
      <c r="C20" s="931"/>
      <c r="D20" s="1010">
        <v>0.3</v>
      </c>
      <c r="E20" s="1011"/>
      <c r="F20" s="571">
        <f>'Form D'!L23</f>
        <v>0</v>
      </c>
      <c r="G20" s="571">
        <f>'Form D'!T23</f>
        <v>0</v>
      </c>
      <c r="J20" s="563"/>
    </row>
    <row r="21" spans="1:10" ht="17.149999999999999" customHeight="1" x14ac:dyDescent="0.25">
      <c r="A21" s="36" t="s">
        <v>177</v>
      </c>
      <c r="B21" s="1005" t="s">
        <v>225</v>
      </c>
      <c r="C21" s="1006"/>
      <c r="D21" s="1010">
        <v>0.3</v>
      </c>
      <c r="E21" s="1011"/>
      <c r="F21" s="571">
        <f>'Form D'!L24</f>
        <v>0</v>
      </c>
      <c r="G21" s="571">
        <f>'Form D'!T24</f>
        <v>0</v>
      </c>
      <c r="J21" s="563"/>
    </row>
    <row r="22" spans="1:10" ht="17.149999999999999" customHeight="1" x14ac:dyDescent="0.25">
      <c r="A22" s="45" t="s">
        <v>188</v>
      </c>
      <c r="B22" s="897" t="s">
        <v>615</v>
      </c>
      <c r="C22" s="931"/>
      <c r="D22" s="1010">
        <v>0.25</v>
      </c>
      <c r="E22" s="1011"/>
      <c r="F22" s="571">
        <f>'Form D'!L25</f>
        <v>0</v>
      </c>
      <c r="G22" s="571">
        <f>'Form D'!T25</f>
        <v>0</v>
      </c>
      <c r="J22" s="563"/>
    </row>
    <row r="23" spans="1:10" ht="17.149999999999999" customHeight="1" x14ac:dyDescent="0.25">
      <c r="A23" s="415" t="s">
        <v>189</v>
      </c>
      <c r="B23" s="897" t="s">
        <v>190</v>
      </c>
      <c r="C23" s="931"/>
      <c r="D23" s="1010">
        <v>0.2</v>
      </c>
      <c r="E23" s="1011"/>
      <c r="F23" s="571">
        <f>'Form D'!L26</f>
        <v>0</v>
      </c>
      <c r="G23" s="571">
        <f>'Form D'!T26</f>
        <v>0</v>
      </c>
      <c r="J23" s="563"/>
    </row>
    <row r="24" spans="1:10" ht="14.25" customHeight="1" x14ac:dyDescent="0.25">
      <c r="A24" s="45" t="s">
        <v>191</v>
      </c>
      <c r="B24" s="897" t="s">
        <v>192</v>
      </c>
      <c r="C24" s="931"/>
      <c r="D24" s="1010">
        <v>0.25</v>
      </c>
      <c r="E24" s="1011"/>
      <c r="F24" s="571">
        <f>'Form D'!L27</f>
        <v>0</v>
      </c>
      <c r="G24" s="571">
        <f>'Form D'!T27</f>
        <v>0</v>
      </c>
      <c r="J24" s="563"/>
    </row>
    <row r="25" spans="1:10" ht="17.149999999999999" customHeight="1" x14ac:dyDescent="0.25">
      <c r="A25" s="45" t="s">
        <v>193</v>
      </c>
      <c r="B25" s="897" t="s">
        <v>88</v>
      </c>
      <c r="C25" s="931"/>
      <c r="D25" s="1010">
        <v>0.2</v>
      </c>
      <c r="E25" s="1011"/>
      <c r="F25" s="571">
        <f>'Form D'!L28</f>
        <v>0</v>
      </c>
      <c r="G25" s="571">
        <f>'Form D'!T28</f>
        <v>0</v>
      </c>
      <c r="J25" s="563"/>
    </row>
    <row r="26" spans="1:10" s="3" customFormat="1" ht="17.149999999999999" customHeight="1" x14ac:dyDescent="0.25">
      <c r="A26" s="1012" t="s">
        <v>159</v>
      </c>
      <c r="B26" s="1013"/>
      <c r="C26" s="1013"/>
      <c r="D26" s="1013"/>
      <c r="E26" s="1014"/>
      <c r="F26" s="572">
        <f>SUM(F15:F25)</f>
        <v>0</v>
      </c>
      <c r="G26" s="572">
        <f>SUM(G15:G25)</f>
        <v>0</v>
      </c>
    </row>
    <row r="27" spans="1:10" s="3" customFormat="1" ht="17.149999999999999" customHeight="1" x14ac:dyDescent="0.25">
      <c r="A27" s="23"/>
      <c r="B27" s="23"/>
      <c r="C27" s="23"/>
      <c r="D27" s="23"/>
      <c r="E27" s="23"/>
      <c r="F27" s="573"/>
      <c r="G27" s="573"/>
    </row>
    <row r="28" spans="1:10" s="3" customFormat="1" ht="17.149999999999999" customHeight="1" x14ac:dyDescent="0.25">
      <c r="A28" s="23"/>
      <c r="B28" s="23"/>
      <c r="C28" s="23"/>
      <c r="D28" s="23"/>
      <c r="E28" s="23"/>
      <c r="F28" s="573"/>
      <c r="G28" s="573"/>
    </row>
    <row r="29" spans="1:10" s="3" customFormat="1" ht="17.149999999999999" customHeight="1" x14ac:dyDescent="0.25">
      <c r="A29" s="23"/>
      <c r="B29" s="23"/>
      <c r="C29" s="23"/>
      <c r="D29" s="23"/>
      <c r="E29" s="23"/>
      <c r="F29" s="573"/>
      <c r="G29" s="573"/>
    </row>
    <row r="30" spans="1:10" ht="17.149999999999999" customHeight="1" x14ac:dyDescent="0.25">
      <c r="A30" s="3" t="s">
        <v>178</v>
      </c>
      <c r="B30" s="3" t="s">
        <v>194</v>
      </c>
      <c r="F30" s="574"/>
      <c r="G30" s="574"/>
    </row>
    <row r="31" spans="1:10" ht="45" customHeight="1" x14ac:dyDescent="0.25">
      <c r="A31" s="1021"/>
      <c r="B31" s="1022"/>
      <c r="C31" s="1023"/>
      <c r="D31" s="920" t="s">
        <v>186</v>
      </c>
      <c r="E31" s="952"/>
      <c r="F31" s="544" t="s">
        <v>375</v>
      </c>
      <c r="G31" s="544" t="s">
        <v>376</v>
      </c>
    </row>
    <row r="32" spans="1:10" ht="17.149999999999999" customHeight="1" x14ac:dyDescent="0.25">
      <c r="A32" s="45" t="s">
        <v>161</v>
      </c>
      <c r="B32" s="897" t="s">
        <v>187</v>
      </c>
      <c r="C32" s="931"/>
      <c r="D32" s="1010">
        <f>D15*1.2</f>
        <v>0.24</v>
      </c>
      <c r="E32" s="1011"/>
      <c r="F32" s="579">
        <f>'Form D'!M37</f>
        <v>0</v>
      </c>
      <c r="G32" s="579">
        <f>'Form D'!V37</f>
        <v>0</v>
      </c>
    </row>
    <row r="33" spans="1:12" ht="17.149999999999999" customHeight="1" x14ac:dyDescent="0.25">
      <c r="A33" s="36" t="s">
        <v>162</v>
      </c>
      <c r="B33" s="935" t="s">
        <v>561</v>
      </c>
      <c r="C33" s="936"/>
      <c r="D33" s="1010">
        <f>D16*1.2</f>
        <v>0.36</v>
      </c>
      <c r="E33" s="1011"/>
      <c r="F33" s="579">
        <f>'Form D'!M38</f>
        <v>0</v>
      </c>
      <c r="G33" s="579">
        <f>'Form D'!V38</f>
        <v>0</v>
      </c>
    </row>
    <row r="34" spans="1:12" ht="17.149999999999999" customHeight="1" x14ac:dyDescent="0.25">
      <c r="A34" s="45" t="s">
        <v>163</v>
      </c>
      <c r="B34" s="897" t="s">
        <v>562</v>
      </c>
      <c r="C34" s="898"/>
      <c r="D34" s="1010">
        <v>0.3</v>
      </c>
      <c r="E34" s="1011"/>
      <c r="F34" s="579">
        <f>'Form D'!M39</f>
        <v>0</v>
      </c>
      <c r="G34" s="579">
        <f>'Form D'!V39</f>
        <v>0</v>
      </c>
    </row>
    <row r="35" spans="1:12" ht="17.149999999999999" customHeight="1" x14ac:dyDescent="0.25">
      <c r="A35" s="45" t="s">
        <v>164</v>
      </c>
      <c r="B35" s="887" t="s">
        <v>377</v>
      </c>
      <c r="C35" s="879"/>
      <c r="D35" s="1010">
        <f t="shared" ref="D35:D42" si="0">D18*1.2</f>
        <v>0.3</v>
      </c>
      <c r="E35" s="1011"/>
      <c r="F35" s="579">
        <f>'Form D'!M40</f>
        <v>0</v>
      </c>
      <c r="G35" s="579">
        <f>'Form D'!V40</f>
        <v>0</v>
      </c>
    </row>
    <row r="36" spans="1:12" ht="17.149999999999999" customHeight="1" x14ac:dyDescent="0.25">
      <c r="A36" s="36" t="s">
        <v>175</v>
      </c>
      <c r="B36" s="897" t="s">
        <v>378</v>
      </c>
      <c r="C36" s="931"/>
      <c r="D36" s="1010">
        <f t="shared" si="0"/>
        <v>0.3</v>
      </c>
      <c r="E36" s="1011"/>
      <c r="F36" s="579">
        <f>'Form D'!M41</f>
        <v>0</v>
      </c>
      <c r="G36" s="579">
        <f>'Form D'!V41</f>
        <v>0</v>
      </c>
    </row>
    <row r="37" spans="1:12" ht="17.149999999999999" customHeight="1" x14ac:dyDescent="0.25">
      <c r="A37" s="45" t="s">
        <v>176</v>
      </c>
      <c r="B37" s="897" t="s">
        <v>89</v>
      </c>
      <c r="C37" s="931"/>
      <c r="D37" s="1010">
        <f t="shared" si="0"/>
        <v>0.36</v>
      </c>
      <c r="E37" s="1011"/>
      <c r="F37" s="579">
        <f>'Form D'!M42</f>
        <v>0</v>
      </c>
      <c r="G37" s="579">
        <f>'Form D'!V42</f>
        <v>0</v>
      </c>
    </row>
    <row r="38" spans="1:12" ht="17.149999999999999" customHeight="1" x14ac:dyDescent="0.25">
      <c r="A38" s="36" t="s">
        <v>177</v>
      </c>
      <c r="B38" s="1005" t="s">
        <v>225</v>
      </c>
      <c r="C38" s="1006"/>
      <c r="D38" s="1010">
        <f t="shared" si="0"/>
        <v>0.36</v>
      </c>
      <c r="E38" s="1011"/>
      <c r="F38" s="579">
        <f>'Form D'!M43</f>
        <v>0</v>
      </c>
      <c r="G38" s="579">
        <f>'Form D'!V43</f>
        <v>0</v>
      </c>
    </row>
    <row r="39" spans="1:12" ht="17.149999999999999" customHeight="1" x14ac:dyDescent="0.25">
      <c r="A39" s="45" t="s">
        <v>188</v>
      </c>
      <c r="B39" s="897" t="s">
        <v>615</v>
      </c>
      <c r="C39" s="931"/>
      <c r="D39" s="1010">
        <f t="shared" si="0"/>
        <v>0.3</v>
      </c>
      <c r="E39" s="1011"/>
      <c r="F39" s="579">
        <f>'Form D'!M44</f>
        <v>0</v>
      </c>
      <c r="G39" s="579">
        <f>'Form D'!V44</f>
        <v>0</v>
      </c>
    </row>
    <row r="40" spans="1:12" ht="17.149999999999999" customHeight="1" x14ac:dyDescent="0.25">
      <c r="A40" s="415" t="s">
        <v>189</v>
      </c>
      <c r="B40" s="897" t="s">
        <v>190</v>
      </c>
      <c r="C40" s="931"/>
      <c r="D40" s="1010">
        <f t="shared" si="0"/>
        <v>0.24</v>
      </c>
      <c r="E40" s="1011"/>
      <c r="F40" s="579">
        <f>'Form D'!M45</f>
        <v>0</v>
      </c>
      <c r="G40" s="579">
        <f>'Form D'!V45</f>
        <v>0</v>
      </c>
    </row>
    <row r="41" spans="1:12" ht="13" customHeight="1" x14ac:dyDescent="0.25">
      <c r="A41" s="45" t="s">
        <v>191</v>
      </c>
      <c r="B41" s="897" t="s">
        <v>192</v>
      </c>
      <c r="C41" s="931"/>
      <c r="D41" s="1010">
        <f t="shared" si="0"/>
        <v>0.3</v>
      </c>
      <c r="E41" s="1011"/>
      <c r="F41" s="579">
        <f>'Form D'!M46</f>
        <v>0</v>
      </c>
      <c r="G41" s="579">
        <f>'Form D'!V46</f>
        <v>0</v>
      </c>
    </row>
    <row r="42" spans="1:12" ht="17.149999999999999" customHeight="1" x14ac:dyDescent="0.25">
      <c r="A42" s="45" t="s">
        <v>193</v>
      </c>
      <c r="B42" s="897" t="s">
        <v>88</v>
      </c>
      <c r="C42" s="931"/>
      <c r="D42" s="1010">
        <f t="shared" si="0"/>
        <v>0.24</v>
      </c>
      <c r="E42" s="1011"/>
      <c r="F42" s="579">
        <f>'Form D'!M47</f>
        <v>0</v>
      </c>
      <c r="G42" s="579">
        <f>'Form D'!V47</f>
        <v>0</v>
      </c>
    </row>
    <row r="43" spans="1:12" s="3" customFormat="1" ht="17.149999999999999" customHeight="1" thickBot="1" x14ac:dyDescent="0.3">
      <c r="A43" s="1012" t="s">
        <v>159</v>
      </c>
      <c r="B43" s="1013"/>
      <c r="C43" s="1013"/>
      <c r="D43" s="1013"/>
      <c r="E43" s="1014"/>
      <c r="F43" s="580">
        <f>SUM(F32:F42)</f>
        <v>0</v>
      </c>
      <c r="G43" s="580">
        <f>SUM(G32:G42)</f>
        <v>0</v>
      </c>
    </row>
    <row r="44" spans="1:12" ht="17.149999999999999" customHeight="1" thickTop="1" x14ac:dyDescent="0.25">
      <c r="F44" s="581"/>
      <c r="G44" s="581"/>
    </row>
    <row r="45" spans="1:12" s="3" customFormat="1" ht="27.75" customHeight="1" thickBot="1" x14ac:dyDescent="0.3">
      <c r="A45" s="994" t="s">
        <v>221</v>
      </c>
      <c r="B45" s="994"/>
      <c r="C45" s="994"/>
      <c r="F45" s="582">
        <f>F26+F43</f>
        <v>0</v>
      </c>
      <c r="G45" s="582">
        <f>G26+G43</f>
        <v>0</v>
      </c>
      <c r="H45" s="30"/>
      <c r="I45" s="30"/>
      <c r="J45" s="30"/>
      <c r="K45" s="30"/>
      <c r="L45" s="30"/>
    </row>
    <row r="46" spans="1:12" s="3" customFormat="1" ht="17.149999999999999" customHeight="1" thickTop="1" x14ac:dyDescent="0.25">
      <c r="A46" s="48"/>
      <c r="B46" s="48"/>
      <c r="C46" s="48"/>
      <c r="F46" s="49"/>
      <c r="G46" s="49"/>
      <c r="H46" s="30"/>
      <c r="I46" s="30"/>
      <c r="J46" s="30"/>
      <c r="K46" s="30"/>
      <c r="L46" s="30"/>
    </row>
    <row r="47" spans="1:12" ht="17.149999999999999" customHeight="1" x14ac:dyDescent="0.3">
      <c r="G47" s="32"/>
    </row>
  </sheetData>
  <protectedRanges>
    <protectedRange password="FA91" sqref="D5:G10" name="Range1" securityDescriptor="O:WDG:WDD:(A;;CC;;;WD)"/>
  </protectedRanges>
  <mergeCells count="60">
    <mergeCell ref="D5:G5"/>
    <mergeCell ref="D6:G6"/>
    <mergeCell ref="D7:G7"/>
    <mergeCell ref="D8:G8"/>
    <mergeCell ref="D9:G9"/>
    <mergeCell ref="D24:E24"/>
    <mergeCell ref="D19:E19"/>
    <mergeCell ref="D20:E20"/>
    <mergeCell ref="D21:E21"/>
    <mergeCell ref="D22:E22"/>
    <mergeCell ref="D23:E23"/>
    <mergeCell ref="D34:E34"/>
    <mergeCell ref="A45:C45"/>
    <mergeCell ref="A31:C31"/>
    <mergeCell ref="B41:C41"/>
    <mergeCell ref="B38:C38"/>
    <mergeCell ref="B39:C39"/>
    <mergeCell ref="B40:C40"/>
    <mergeCell ref="B35:C35"/>
    <mergeCell ref="B34:C34"/>
    <mergeCell ref="D40:E40"/>
    <mergeCell ref="D41:E41"/>
    <mergeCell ref="D42:E42"/>
    <mergeCell ref="B23:C23"/>
    <mergeCell ref="B25:C25"/>
    <mergeCell ref="B21:C21"/>
    <mergeCell ref="B22:C22"/>
    <mergeCell ref="B24:C24"/>
    <mergeCell ref="F1:G1"/>
    <mergeCell ref="B1:C1"/>
    <mergeCell ref="B15:C15"/>
    <mergeCell ref="B16:C16"/>
    <mergeCell ref="B20:C20"/>
    <mergeCell ref="B19:C19"/>
    <mergeCell ref="A11:I11"/>
    <mergeCell ref="F13:G13"/>
    <mergeCell ref="D14:E14"/>
    <mergeCell ref="D15:E15"/>
    <mergeCell ref="D16:E16"/>
    <mergeCell ref="A14:C14"/>
    <mergeCell ref="B18:C18"/>
    <mergeCell ref="B17:C17"/>
    <mergeCell ref="D17:E17"/>
    <mergeCell ref="D18:E18"/>
    <mergeCell ref="D25:E25"/>
    <mergeCell ref="A26:E26"/>
    <mergeCell ref="D31:E31"/>
    <mergeCell ref="A43:E43"/>
    <mergeCell ref="B42:C42"/>
    <mergeCell ref="B32:C32"/>
    <mergeCell ref="B33:C33"/>
    <mergeCell ref="B36:C36"/>
    <mergeCell ref="B37:C37"/>
    <mergeCell ref="D32:E32"/>
    <mergeCell ref="D33:E33"/>
    <mergeCell ref="D35:E35"/>
    <mergeCell ref="D36:E36"/>
    <mergeCell ref="D37:E37"/>
    <mergeCell ref="D38:E38"/>
    <mergeCell ref="D39:E39"/>
  </mergeCells>
  <phoneticPr fontId="11" type="noConversion"/>
  <printOptions horizontalCentered="1"/>
  <pageMargins left="0.78740157480314965" right="0.59055118110236227" top="0.78740157480314965" bottom="0.62992125984251968" header="0.39370078740157483" footer="0.31496062992125984"/>
  <pageSetup paperSize="9" scale="70" orientation="portrait" r:id="rId1"/>
  <headerFooter alignWithMargins="0">
    <oddHeader>&amp;L&amp;"Arial,Bold"Risk-Based Capital Framework</oddHeader>
    <oddFooter>&amp;C&amp;A&amp;R&amp;P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3">
    <pageSetUpPr fitToPage="1"/>
  </sheetPr>
  <dimension ref="A1:P21"/>
  <sheetViews>
    <sheetView showGridLines="0" zoomScaleNormal="100" workbookViewId="0">
      <selection activeCell="B5" sqref="B5"/>
    </sheetView>
  </sheetViews>
  <sheetFormatPr defaultColWidth="9.1796875" defaultRowHeight="13" x14ac:dyDescent="0.25"/>
  <cols>
    <col min="1" max="1" width="3.7265625" style="19" customWidth="1"/>
    <col min="2" max="2" width="3" style="19" customWidth="1"/>
    <col min="3" max="3" width="31.453125" style="19" customWidth="1"/>
    <col min="4" max="7" width="17.7265625" style="19" customWidth="1"/>
    <col min="8" max="8" width="18" style="19" customWidth="1"/>
    <col min="9" max="13" width="17.7265625" style="19" customWidth="1"/>
    <col min="14" max="16384" width="9.1796875" style="19"/>
  </cols>
  <sheetData>
    <row r="1" spans="1:16" x14ac:dyDescent="0.3">
      <c r="A1" s="155" t="s">
        <v>341</v>
      </c>
      <c r="B1" s="943" t="s">
        <v>420</v>
      </c>
      <c r="C1" s="943"/>
      <c r="M1" s="21"/>
    </row>
    <row r="5" spans="1:16" x14ac:dyDescent="0.25">
      <c r="A5" s="116" t="s">
        <v>328</v>
      </c>
      <c r="B5" s="19" t="s">
        <v>628</v>
      </c>
      <c r="D5" s="824">
        <f>'General Info'!$D$6</f>
        <v>0</v>
      </c>
      <c r="E5" s="825"/>
      <c r="F5" s="825"/>
      <c r="G5" s="826"/>
      <c r="H5" s="749"/>
      <c r="I5" s="749"/>
      <c r="J5" s="749"/>
      <c r="K5" s="749"/>
      <c r="L5" s="749"/>
      <c r="M5" s="749"/>
      <c r="N5" s="749"/>
      <c r="O5" s="749"/>
      <c r="P5" s="749"/>
    </row>
    <row r="6" spans="1:16" x14ac:dyDescent="0.25">
      <c r="A6" s="116"/>
      <c r="B6" s="19" t="s">
        <v>398</v>
      </c>
      <c r="D6" s="824">
        <f>'General Info'!$D$8</f>
        <v>0</v>
      </c>
      <c r="E6" s="825"/>
      <c r="F6" s="825"/>
      <c r="G6" s="826"/>
      <c r="H6" s="749"/>
      <c r="I6" s="749"/>
      <c r="J6" s="749"/>
      <c r="K6" s="749"/>
      <c r="L6" s="749"/>
      <c r="M6" s="749"/>
      <c r="N6" s="749"/>
      <c r="O6" s="749"/>
      <c r="P6" s="749"/>
    </row>
    <row r="7" spans="1:16" x14ac:dyDescent="0.25">
      <c r="B7" s="19" t="s">
        <v>273</v>
      </c>
      <c r="D7" s="824">
        <f>'General Info'!$D$10</f>
        <v>0</v>
      </c>
      <c r="E7" s="825"/>
      <c r="F7" s="825"/>
      <c r="G7" s="826"/>
      <c r="H7" s="749"/>
      <c r="I7" s="749"/>
      <c r="J7" s="749"/>
      <c r="K7" s="749"/>
      <c r="L7" s="749"/>
      <c r="M7" s="749"/>
      <c r="N7" s="749"/>
      <c r="O7" s="749"/>
      <c r="P7" s="749"/>
    </row>
    <row r="8" spans="1:16" x14ac:dyDescent="0.25">
      <c r="B8" s="19" t="s">
        <v>240</v>
      </c>
      <c r="D8" s="827">
        <f>'General Info'!$D$12</f>
        <v>0</v>
      </c>
      <c r="E8" s="828"/>
      <c r="F8" s="828"/>
      <c r="G8" s="829"/>
      <c r="H8" s="750"/>
      <c r="I8" s="750"/>
      <c r="J8" s="750"/>
      <c r="K8" s="750"/>
      <c r="L8" s="750"/>
      <c r="M8" s="750"/>
      <c r="N8" s="750"/>
      <c r="O8" s="750"/>
      <c r="P8" s="750"/>
    </row>
    <row r="9" spans="1:16" x14ac:dyDescent="0.25">
      <c r="B9" s="19" t="s">
        <v>438</v>
      </c>
      <c r="D9" s="841">
        <f>'General Info'!$D$14</f>
        <v>0</v>
      </c>
      <c r="E9" s="841"/>
      <c r="F9" s="841"/>
      <c r="G9" s="841"/>
    </row>
    <row r="10" spans="1:16" x14ac:dyDescent="0.25">
      <c r="C10" s="102"/>
    </row>
    <row r="11" spans="1:16" x14ac:dyDescent="0.25">
      <c r="A11" s="830" t="s">
        <v>609</v>
      </c>
      <c r="B11" s="830"/>
      <c r="C11" s="830"/>
      <c r="D11" s="830"/>
      <c r="E11" s="830"/>
      <c r="F11" s="830"/>
      <c r="G11" s="830"/>
      <c r="H11" s="830"/>
      <c r="I11" s="830"/>
      <c r="J11" s="830"/>
      <c r="K11" s="830"/>
      <c r="L11" s="830"/>
      <c r="M11" s="830"/>
    </row>
    <row r="12" spans="1:16" x14ac:dyDescent="0.3">
      <c r="A12" s="29"/>
      <c r="B12" s="29"/>
      <c r="C12" s="29"/>
      <c r="K12" s="926"/>
      <c r="L12" s="926"/>
      <c r="M12" s="926"/>
    </row>
    <row r="13" spans="1:16" ht="20.25" customHeight="1" x14ac:dyDescent="0.25">
      <c r="A13" s="82"/>
      <c r="B13" s="78"/>
      <c r="C13" s="126"/>
      <c r="D13" s="951" t="s">
        <v>93</v>
      </c>
      <c r="E13" s="951"/>
      <c r="F13" s="951"/>
      <c r="G13" s="951"/>
      <c r="H13" s="951"/>
      <c r="I13" s="951"/>
      <c r="J13" s="951"/>
      <c r="K13" s="951"/>
      <c r="L13" s="951"/>
      <c r="M13" s="952"/>
    </row>
    <row r="14" spans="1:16" ht="20.25" customHeight="1" x14ac:dyDescent="0.25">
      <c r="A14" s="120"/>
      <c r="B14" s="121"/>
      <c r="C14" s="122"/>
      <c r="D14" s="1024" t="s">
        <v>375</v>
      </c>
      <c r="E14" s="1024"/>
      <c r="F14" s="1024"/>
      <c r="G14" s="1024"/>
      <c r="H14" s="1025"/>
      <c r="I14" s="1026" t="s">
        <v>376</v>
      </c>
      <c r="J14" s="1026"/>
      <c r="K14" s="1026"/>
      <c r="L14" s="1027"/>
      <c r="M14" s="1028"/>
    </row>
    <row r="15" spans="1:16" ht="73.5" customHeight="1" x14ac:dyDescent="0.25">
      <c r="A15" s="123"/>
      <c r="B15" s="124"/>
      <c r="C15" s="125"/>
      <c r="D15" s="243" t="s">
        <v>464</v>
      </c>
      <c r="E15" s="243" t="s">
        <v>465</v>
      </c>
      <c r="F15" s="76" t="s">
        <v>471</v>
      </c>
      <c r="G15" s="76" t="s">
        <v>470</v>
      </c>
      <c r="H15" s="492" t="s">
        <v>125</v>
      </c>
      <c r="I15" s="243" t="s">
        <v>464</v>
      </c>
      <c r="J15" s="243" t="s">
        <v>465</v>
      </c>
      <c r="K15" s="76" t="s">
        <v>471</v>
      </c>
      <c r="L15" s="76" t="s">
        <v>470</v>
      </c>
      <c r="M15" s="76" t="s">
        <v>125</v>
      </c>
    </row>
    <row r="16" spans="1:16" ht="17.25" customHeight="1" x14ac:dyDescent="0.25">
      <c r="A16" s="1030" t="s">
        <v>93</v>
      </c>
      <c r="B16" s="1031"/>
      <c r="C16" s="1032"/>
      <c r="D16" s="83"/>
      <c r="E16" s="83"/>
      <c r="F16" s="83"/>
      <c r="G16" s="83"/>
      <c r="H16" s="83"/>
      <c r="I16" s="83"/>
      <c r="J16" s="83"/>
      <c r="K16" s="83"/>
      <c r="L16" s="493"/>
      <c r="M16" s="493"/>
    </row>
    <row r="17" spans="1:13" ht="17.25" customHeight="1" x14ac:dyDescent="0.25">
      <c r="A17" s="297" t="s">
        <v>161</v>
      </c>
      <c r="B17" s="930" t="s">
        <v>94</v>
      </c>
      <c r="C17" s="1029"/>
      <c r="D17" s="13">
        <f>'Form E1'!T21</f>
        <v>0</v>
      </c>
      <c r="E17" s="13">
        <f>'Form E1'!T25</f>
        <v>0</v>
      </c>
      <c r="F17" s="13">
        <f>'Form E1'!T29</f>
        <v>0</v>
      </c>
      <c r="G17" s="13">
        <f>'Form E1'!T33</f>
        <v>0</v>
      </c>
      <c r="H17" s="13">
        <f>'Form E1'!T37</f>
        <v>0</v>
      </c>
      <c r="I17" s="13">
        <f>'Form E1'!T43</f>
        <v>0</v>
      </c>
      <c r="J17" s="13">
        <f>'Form E1'!T47</f>
        <v>0</v>
      </c>
      <c r="K17" s="13">
        <f>'Form E1'!T51</f>
        <v>0</v>
      </c>
      <c r="L17" s="13">
        <f>'Form E1'!T55</f>
        <v>0</v>
      </c>
      <c r="M17" s="13">
        <f>'Form E1'!T59</f>
        <v>0</v>
      </c>
    </row>
    <row r="18" spans="1:13" ht="17.25" customHeight="1" x14ac:dyDescent="0.25">
      <c r="A18" s="909"/>
      <c r="B18" s="930"/>
      <c r="C18" s="1029"/>
      <c r="D18" s="13"/>
      <c r="E18" s="13"/>
      <c r="F18" s="13"/>
      <c r="G18" s="13"/>
      <c r="H18" s="13"/>
      <c r="I18" s="13"/>
      <c r="J18" s="13"/>
      <c r="K18" s="13"/>
      <c r="L18" s="13"/>
      <c r="M18" s="13"/>
    </row>
    <row r="19" spans="1:13" x14ac:dyDescent="0.3">
      <c r="A19" s="272"/>
      <c r="B19" s="272"/>
      <c r="C19" s="272"/>
      <c r="D19" s="315"/>
      <c r="E19" s="315"/>
      <c r="F19" s="315"/>
      <c r="G19" s="315"/>
      <c r="H19" s="315"/>
      <c r="I19" s="315"/>
      <c r="J19" s="315"/>
      <c r="K19" s="926"/>
      <c r="L19" s="926"/>
      <c r="M19" s="926"/>
    </row>
    <row r="20" spans="1:13" x14ac:dyDescent="0.25">
      <c r="A20" s="593" t="s">
        <v>563</v>
      </c>
      <c r="B20" s="594"/>
      <c r="C20" s="594"/>
      <c r="D20" s="594"/>
      <c r="E20" s="594"/>
      <c r="F20" s="594"/>
      <c r="G20" s="594"/>
      <c r="H20" s="594"/>
      <c r="I20" s="594"/>
      <c r="J20" s="594"/>
      <c r="K20" s="594"/>
      <c r="L20" s="594"/>
    </row>
    <row r="21" spans="1:13" x14ac:dyDescent="0.25">
      <c r="A21" s="594"/>
      <c r="B21" s="594"/>
      <c r="C21" s="594"/>
      <c r="D21" s="594"/>
      <c r="E21" s="594"/>
      <c r="F21" s="594"/>
      <c r="G21" s="594"/>
      <c r="H21" s="594"/>
      <c r="I21" s="594"/>
      <c r="J21" s="594"/>
      <c r="K21" s="594"/>
      <c r="L21" s="594"/>
    </row>
  </sheetData>
  <protectedRanges>
    <protectedRange password="FA91" sqref="D5:G9" name="Range1" securityDescriptor="O:WDG:WDD:(A;;CC;;;WD)"/>
  </protectedRanges>
  <mergeCells count="15">
    <mergeCell ref="K19:M19"/>
    <mergeCell ref="D14:H14"/>
    <mergeCell ref="I14:M14"/>
    <mergeCell ref="A18:C18"/>
    <mergeCell ref="A16:C16"/>
    <mergeCell ref="B17:C17"/>
    <mergeCell ref="B1:C1"/>
    <mergeCell ref="A11:M11"/>
    <mergeCell ref="K12:M12"/>
    <mergeCell ref="D13:M13"/>
    <mergeCell ref="D5:G5"/>
    <mergeCell ref="D6:G6"/>
    <mergeCell ref="D7:G7"/>
    <mergeCell ref="D8:G8"/>
    <mergeCell ref="D9:G9"/>
  </mergeCells>
  <phoneticPr fontId="11" type="noConversion"/>
  <pageMargins left="0.75" right="0.75" top="1" bottom="1" header="0.5" footer="0.5"/>
  <pageSetup scale="57" orientation="landscape" r:id="rId1"/>
  <headerFooter alignWithMargins="0">
    <oddHeader>&amp;LRisk-Based Capital Framework</oddHeader>
    <oddFooter>&amp;C&amp;A&amp;R&amp;P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1DA6E-4B16-409A-88E0-AE55064C15BD}">
  <sheetPr>
    <tabColor rgb="FFFFFF00"/>
  </sheetPr>
  <dimension ref="A1:AM80"/>
  <sheetViews>
    <sheetView showGridLines="0" topLeftCell="A4" zoomScale="85" zoomScaleNormal="85" zoomScaleSheetLayoutView="75" workbookViewId="0">
      <selection activeCell="E18" sqref="E18"/>
    </sheetView>
  </sheetViews>
  <sheetFormatPr defaultColWidth="9.1796875" defaultRowHeight="13" x14ac:dyDescent="0.3"/>
  <cols>
    <col min="1" max="1" width="5.7265625" style="87" customWidth="1"/>
    <col min="2" max="2" width="37.453125" style="87" customWidth="1"/>
    <col min="3" max="3" width="19.7265625" style="87" customWidth="1"/>
    <col min="4" max="4" width="12.81640625" style="87" hidden="1" customWidth="1"/>
    <col min="5" max="5" width="19.7265625" style="87" customWidth="1"/>
    <col min="6" max="6" width="13" style="87" hidden="1" customWidth="1"/>
    <col min="7" max="7" width="19.7265625" style="87" customWidth="1"/>
    <col min="8" max="8" width="13" style="87" hidden="1" customWidth="1"/>
    <col min="9" max="9" width="19.7265625" style="87" customWidth="1"/>
    <col min="10" max="10" width="4.81640625" style="87" hidden="1" customWidth="1"/>
    <col min="11" max="11" width="19.7265625" style="87" customWidth="1"/>
    <col min="12" max="12" width="12.81640625" style="87" hidden="1" customWidth="1"/>
    <col min="13" max="13" width="19.7265625" style="87" customWidth="1"/>
    <col min="14" max="14" width="12.54296875" style="87" hidden="1" customWidth="1"/>
    <col min="15" max="15" width="11.81640625" style="87" hidden="1" customWidth="1"/>
    <col min="16" max="16" width="19.7265625" style="87" customWidth="1"/>
    <col min="17" max="17" width="12.7265625" style="87" hidden="1" customWidth="1"/>
    <col min="18" max="18" width="19.7265625" style="87" customWidth="1"/>
    <col min="19" max="19" width="12.1796875" style="87" hidden="1" customWidth="1"/>
    <col min="20" max="20" width="19.7265625" style="87" customWidth="1"/>
    <col min="21" max="21" width="12.54296875" style="87" hidden="1" customWidth="1"/>
    <col min="22" max="22" width="19.7265625" style="87" customWidth="1"/>
    <col min="23" max="23" width="13.453125" style="87" hidden="1" customWidth="1"/>
    <col min="24" max="24" width="19.7265625" style="87" customWidth="1"/>
    <col min="25" max="25" width="13.453125" style="87" hidden="1" customWidth="1"/>
    <col min="26" max="26" width="19.7265625" style="87" customWidth="1"/>
    <col min="27" max="27" width="13.453125" style="87" hidden="1" customWidth="1"/>
    <col min="28" max="28" width="19.7265625" style="87" customWidth="1"/>
    <col min="29" max="29" width="12.54296875" style="87" hidden="1" customWidth="1"/>
    <col min="30" max="30" width="19.7265625" style="87" customWidth="1"/>
    <col min="31" max="31" width="12.54296875" style="87" hidden="1" customWidth="1"/>
    <col min="32" max="33" width="14" style="87" hidden="1" customWidth="1"/>
    <col min="34" max="34" width="19.7265625" style="87" customWidth="1"/>
    <col min="35" max="36" width="14" style="87" hidden="1" customWidth="1"/>
    <col min="37" max="37" width="19.7265625" style="87" customWidth="1"/>
    <col min="38" max="38" width="14" style="87" hidden="1" customWidth="1"/>
    <col min="39" max="39" width="19.7265625" style="87" customWidth="1"/>
    <col min="40" max="16384" width="9.1796875" style="87"/>
  </cols>
  <sheetData>
    <row r="1" spans="1:39" x14ac:dyDescent="0.3">
      <c r="A1" s="531" t="s">
        <v>342</v>
      </c>
      <c r="B1" s="943" t="s">
        <v>420</v>
      </c>
      <c r="C1" s="944"/>
      <c r="D1" s="529"/>
      <c r="AM1" s="286"/>
    </row>
    <row r="2" spans="1:39" x14ac:dyDescent="0.3">
      <c r="B2" s="33"/>
      <c r="C2" s="529"/>
      <c r="D2" s="529"/>
      <c r="AM2" s="286"/>
    </row>
    <row r="3" spans="1:39" x14ac:dyDescent="0.3">
      <c r="B3" s="33"/>
      <c r="C3" s="529"/>
      <c r="D3" s="529"/>
      <c r="AM3" s="286"/>
    </row>
    <row r="4" spans="1:39" x14ac:dyDescent="0.3">
      <c r="B4" s="33"/>
      <c r="C4" s="529"/>
      <c r="D4" s="529"/>
      <c r="AM4" s="286"/>
    </row>
    <row r="5" spans="1:39" x14ac:dyDescent="0.3">
      <c r="A5" s="2"/>
      <c r="B5" s="66" t="s">
        <v>397</v>
      </c>
      <c r="C5" s="1072" t="str">
        <f>IF('Form A'!D5=0,"",'Form A'!D5)</f>
        <v/>
      </c>
      <c r="D5" s="1073"/>
      <c r="E5" s="1073"/>
      <c r="F5" s="1073"/>
      <c r="G5" s="1073"/>
      <c r="H5" s="1073"/>
      <c r="I5" s="1073"/>
      <c r="J5" s="1073"/>
      <c r="K5" s="1073"/>
      <c r="L5" s="1073"/>
      <c r="M5" s="1074"/>
      <c r="N5" s="657"/>
      <c r="O5" s="359"/>
      <c r="P5" s="359"/>
      <c r="Q5" s="359"/>
      <c r="R5" s="4"/>
      <c r="S5" s="4"/>
      <c r="T5" s="4"/>
      <c r="U5" s="4"/>
      <c r="V5" s="2"/>
      <c r="W5" s="2"/>
      <c r="X5" s="2"/>
      <c r="Y5" s="2"/>
      <c r="Z5" s="2"/>
      <c r="AA5" s="2"/>
      <c r="AB5" s="2"/>
      <c r="AC5" s="2"/>
      <c r="AD5" s="2"/>
      <c r="AE5" s="2"/>
      <c r="AF5" s="2"/>
      <c r="AG5" s="2"/>
      <c r="AH5" s="2"/>
      <c r="AI5" s="2"/>
      <c r="AJ5" s="2"/>
      <c r="AK5" s="2"/>
      <c r="AL5" s="2"/>
    </row>
    <row r="6" spans="1:39" x14ac:dyDescent="0.3">
      <c r="A6" s="2"/>
      <c r="B6" s="19" t="s">
        <v>398</v>
      </c>
      <c r="C6" s="1072" t="str">
        <f>IF('Form A'!D6=0,"",'Form A'!D6)</f>
        <v/>
      </c>
      <c r="D6" s="1073"/>
      <c r="E6" s="1073"/>
      <c r="F6" s="1073"/>
      <c r="G6" s="1073"/>
      <c r="H6" s="1073"/>
      <c r="I6" s="1073"/>
      <c r="J6" s="1073"/>
      <c r="K6" s="1073"/>
      <c r="L6" s="1073"/>
      <c r="M6" s="1074"/>
      <c r="N6" s="657"/>
      <c r="O6" s="359"/>
      <c r="P6" s="359"/>
      <c r="Q6" s="359"/>
      <c r="R6" s="4"/>
      <c r="S6" s="4"/>
      <c r="T6" s="4"/>
      <c r="U6" s="4"/>
      <c r="V6" s="2"/>
      <c r="W6" s="2"/>
      <c r="X6" s="2"/>
      <c r="Y6" s="2"/>
      <c r="Z6" s="2"/>
      <c r="AA6" s="2"/>
      <c r="AB6" s="2"/>
      <c r="AC6" s="2"/>
      <c r="AD6" s="2"/>
      <c r="AE6" s="2"/>
      <c r="AF6" s="2"/>
      <c r="AG6" s="2"/>
      <c r="AH6" s="2"/>
      <c r="AI6" s="2"/>
      <c r="AJ6" s="2"/>
      <c r="AK6" s="2"/>
      <c r="AL6" s="2"/>
    </row>
    <row r="7" spans="1:39" x14ac:dyDescent="0.3">
      <c r="A7" s="2"/>
      <c r="B7" s="2" t="s">
        <v>273</v>
      </c>
      <c r="C7" s="1072" t="str">
        <f>IF('Form A'!D7=0,"",'Form A'!D7)</f>
        <v/>
      </c>
      <c r="D7" s="1073"/>
      <c r="E7" s="1073"/>
      <c r="F7" s="1073"/>
      <c r="G7" s="1073"/>
      <c r="H7" s="1073"/>
      <c r="I7" s="1073"/>
      <c r="J7" s="1073"/>
      <c r="K7" s="1073"/>
      <c r="L7" s="1073"/>
      <c r="M7" s="1074"/>
      <c r="N7" s="657"/>
      <c r="O7" s="359"/>
      <c r="P7" s="359"/>
      <c r="Q7" s="359"/>
      <c r="R7" s="4"/>
      <c r="S7" s="4"/>
      <c r="T7" s="4"/>
      <c r="U7" s="4"/>
      <c r="V7" s="2"/>
      <c r="W7" s="2"/>
      <c r="X7" s="2"/>
      <c r="Y7" s="2"/>
      <c r="Z7" s="2"/>
      <c r="AA7" s="2"/>
      <c r="AB7" s="2"/>
      <c r="AC7" s="2"/>
      <c r="AD7" s="2"/>
      <c r="AE7" s="2"/>
      <c r="AF7" s="2"/>
      <c r="AG7" s="2"/>
      <c r="AH7" s="2"/>
      <c r="AI7" s="2"/>
      <c r="AJ7" s="2"/>
      <c r="AK7" s="2"/>
      <c r="AL7" s="2"/>
    </row>
    <row r="8" spans="1:39" x14ac:dyDescent="0.3">
      <c r="A8" s="2"/>
      <c r="B8" s="20" t="s">
        <v>240</v>
      </c>
      <c r="C8" s="1075">
        <f>'Form A'!D8</f>
        <v>0</v>
      </c>
      <c r="D8" s="1076"/>
      <c r="E8" s="1076"/>
      <c r="F8" s="1076"/>
      <c r="G8" s="1076"/>
      <c r="H8" s="1076"/>
      <c r="I8" s="1076"/>
      <c r="J8" s="1076"/>
      <c r="K8" s="1076"/>
      <c r="L8" s="1076"/>
      <c r="M8" s="1077"/>
      <c r="N8" s="658"/>
      <c r="O8" s="253"/>
      <c r="P8" s="253"/>
      <c r="Q8" s="253"/>
      <c r="R8" s="4"/>
      <c r="S8" s="4"/>
      <c r="T8" s="4"/>
      <c r="U8" s="4"/>
      <c r="V8" s="2"/>
      <c r="W8" s="2"/>
      <c r="X8" s="2"/>
      <c r="Y8" s="2"/>
      <c r="Z8" s="2"/>
      <c r="AA8" s="2"/>
      <c r="AB8" s="2"/>
      <c r="AC8" s="2"/>
      <c r="AD8" s="2"/>
      <c r="AE8" s="2"/>
      <c r="AF8" s="2"/>
      <c r="AG8" s="2"/>
      <c r="AH8" s="2"/>
      <c r="AI8" s="2"/>
      <c r="AJ8" s="2"/>
      <c r="AK8" s="2"/>
      <c r="AL8" s="2"/>
    </row>
    <row r="9" spans="1:39" x14ac:dyDescent="0.3">
      <c r="A9" s="2"/>
      <c r="C9" s="5"/>
      <c r="D9" s="5"/>
      <c r="E9" s="5"/>
      <c r="F9" s="5"/>
      <c r="G9" s="5"/>
      <c r="H9" s="5"/>
      <c r="I9" s="5"/>
      <c r="J9" s="5"/>
      <c r="K9" s="5"/>
      <c r="L9" s="5"/>
      <c r="M9" s="5"/>
      <c r="N9" s="5"/>
      <c r="O9" s="2"/>
      <c r="P9" s="2"/>
      <c r="Q9" s="2"/>
      <c r="R9" s="2"/>
      <c r="S9" s="2"/>
      <c r="T9" s="2"/>
      <c r="U9" s="2"/>
      <c r="V9" s="2"/>
      <c r="W9" s="2"/>
      <c r="X9" s="2"/>
      <c r="Y9" s="2"/>
      <c r="Z9" s="2"/>
      <c r="AA9" s="2"/>
      <c r="AB9" s="2"/>
      <c r="AC9" s="2"/>
      <c r="AD9" s="2"/>
      <c r="AE9" s="2"/>
      <c r="AF9" s="2"/>
      <c r="AG9" s="2"/>
      <c r="AH9" s="2"/>
      <c r="AI9" s="2"/>
      <c r="AJ9" s="2"/>
      <c r="AK9" s="2"/>
      <c r="AL9" s="2"/>
      <c r="AM9" s="286"/>
    </row>
    <row r="10" spans="1:39" x14ac:dyDescent="0.3">
      <c r="A10" s="2"/>
      <c r="B10" s="20"/>
      <c r="C10" s="5"/>
      <c r="D10" s="5"/>
      <c r="E10" s="5"/>
      <c r="F10" s="5"/>
      <c r="G10" s="5"/>
      <c r="H10" s="5"/>
      <c r="I10" s="5"/>
      <c r="J10" s="5"/>
      <c r="K10" s="5"/>
      <c r="L10" s="5"/>
      <c r="M10" s="5"/>
      <c r="N10" s="5"/>
      <c r="O10" s="2"/>
      <c r="P10" s="2"/>
      <c r="Q10" s="2"/>
      <c r="R10" s="2"/>
      <c r="S10" s="2"/>
      <c r="T10" s="2"/>
      <c r="U10" s="2"/>
      <c r="V10" s="2"/>
      <c r="W10" s="2"/>
      <c r="X10" s="2"/>
      <c r="Y10" s="2"/>
      <c r="Z10" s="2"/>
      <c r="AA10" s="2"/>
      <c r="AB10" s="2"/>
      <c r="AC10" s="2"/>
      <c r="AD10" s="2"/>
      <c r="AE10" s="2"/>
      <c r="AF10" s="2"/>
      <c r="AG10" s="2"/>
      <c r="AH10" s="2"/>
      <c r="AI10" s="2"/>
      <c r="AJ10" s="2"/>
      <c r="AK10" s="2"/>
      <c r="AL10" s="2"/>
      <c r="AM10" s="286"/>
    </row>
    <row r="11" spans="1:39" x14ac:dyDescent="0.3">
      <c r="B11" s="516"/>
      <c r="C11" s="1071" t="s">
        <v>121</v>
      </c>
      <c r="D11" s="1071"/>
      <c r="E11" s="1071"/>
      <c r="F11" s="1071"/>
      <c r="G11" s="1071"/>
      <c r="H11" s="1071"/>
      <c r="I11" s="1071"/>
      <c r="J11" s="1071"/>
      <c r="K11" s="1071"/>
      <c r="L11" s="1071"/>
      <c r="M11" s="1071"/>
      <c r="N11" s="1071"/>
      <c r="O11" s="1071"/>
      <c r="P11" s="1071"/>
      <c r="Q11" s="1071"/>
      <c r="R11" s="1071"/>
      <c r="S11" s="516"/>
      <c r="T11" s="516"/>
      <c r="U11" s="516"/>
      <c r="V11" s="516"/>
      <c r="W11" s="516"/>
      <c r="X11" s="516"/>
      <c r="Y11" s="516"/>
      <c r="Z11" s="516"/>
      <c r="AA11" s="516"/>
      <c r="AB11" s="516"/>
      <c r="AC11" s="516"/>
      <c r="AD11" s="516"/>
      <c r="AE11" s="516"/>
      <c r="AF11" s="516"/>
      <c r="AG11" s="516"/>
      <c r="AH11" s="516"/>
      <c r="AI11" s="516"/>
      <c r="AJ11" s="516"/>
      <c r="AK11" s="516"/>
      <c r="AL11" s="516"/>
      <c r="AM11" s="516"/>
    </row>
    <row r="12" spans="1:39" x14ac:dyDescent="0.3">
      <c r="A12" s="1061" t="s">
        <v>228</v>
      </c>
      <c r="B12" s="1064" t="s">
        <v>229</v>
      </c>
      <c r="C12" s="1050" t="s">
        <v>230</v>
      </c>
      <c r="D12" s="1051"/>
      <c r="E12" s="1051"/>
      <c r="F12" s="1051"/>
      <c r="G12" s="1051"/>
      <c r="H12" s="1051"/>
      <c r="I12" s="1051"/>
      <c r="J12" s="1051"/>
      <c r="K12" s="1051"/>
      <c r="L12" s="1051"/>
      <c r="M12" s="1051"/>
      <c r="N12" s="1051"/>
      <c r="O12" s="1051"/>
      <c r="P12" s="1051"/>
      <c r="Q12" s="1051"/>
      <c r="R12" s="1052"/>
      <c r="S12" s="659"/>
      <c r="T12" s="1067" t="s">
        <v>231</v>
      </c>
      <c r="U12" s="1068"/>
      <c r="V12" s="1068"/>
      <c r="W12" s="1068"/>
      <c r="X12" s="1068"/>
      <c r="Y12" s="1068"/>
      <c r="Z12" s="1068"/>
      <c r="AA12" s="1068"/>
      <c r="AB12" s="1068"/>
      <c r="AC12" s="1068"/>
      <c r="AD12" s="1068"/>
      <c r="AE12" s="1068"/>
      <c r="AF12" s="659"/>
      <c r="AG12" s="659"/>
      <c r="AH12" s="1069" t="s">
        <v>247</v>
      </c>
      <c r="AI12" s="1070"/>
      <c r="AJ12" s="656"/>
      <c r="AK12" s="1056" t="s">
        <v>323</v>
      </c>
      <c r="AL12" s="656"/>
      <c r="AM12" s="1047" t="s">
        <v>3</v>
      </c>
    </row>
    <row r="13" spans="1:39" x14ac:dyDescent="0.3">
      <c r="A13" s="1062"/>
      <c r="B13" s="1065"/>
      <c r="C13" s="1050" t="s">
        <v>232</v>
      </c>
      <c r="D13" s="1051"/>
      <c r="E13" s="1052"/>
      <c r="F13" s="659"/>
      <c r="G13" s="1053" t="s">
        <v>127</v>
      </c>
      <c r="H13" s="1054"/>
      <c r="I13" s="1055"/>
      <c r="J13" s="357"/>
      <c r="K13" s="1050" t="s">
        <v>233</v>
      </c>
      <c r="L13" s="1051"/>
      <c r="M13" s="1052"/>
      <c r="N13" s="358"/>
      <c r="O13" s="652"/>
      <c r="P13" s="1056" t="s">
        <v>153</v>
      </c>
      <c r="Q13" s="652"/>
      <c r="R13" s="1056" t="s">
        <v>234</v>
      </c>
      <c r="S13" s="652"/>
      <c r="T13" s="1058" t="s">
        <v>244</v>
      </c>
      <c r="U13" s="44"/>
      <c r="V13" s="1058" t="s">
        <v>245</v>
      </c>
      <c r="W13" s="44"/>
      <c r="X13" s="1058" t="s">
        <v>246</v>
      </c>
      <c r="Y13" s="44"/>
      <c r="Z13" s="1058" t="s">
        <v>529</v>
      </c>
      <c r="AA13" s="44"/>
      <c r="AB13" s="1058" t="s">
        <v>530</v>
      </c>
      <c r="AC13" s="44"/>
      <c r="AD13" s="1058" t="s">
        <v>534</v>
      </c>
      <c r="AE13" s="44"/>
      <c r="AF13" s="44"/>
      <c r="AG13" s="44"/>
      <c r="AH13" s="1056" t="s">
        <v>535</v>
      </c>
      <c r="AI13" s="652"/>
      <c r="AJ13" s="262"/>
      <c r="AK13" s="1059"/>
      <c r="AL13" s="353"/>
      <c r="AM13" s="1048"/>
    </row>
    <row r="14" spans="1:39" x14ac:dyDescent="0.3">
      <c r="A14" s="1063"/>
      <c r="B14" s="1066"/>
      <c r="C14" s="54" t="s">
        <v>131</v>
      </c>
      <c r="D14" s="54"/>
      <c r="E14" s="54" t="s">
        <v>132</v>
      </c>
      <c r="F14" s="54"/>
      <c r="G14" s="376" t="s">
        <v>131</v>
      </c>
      <c r="H14" s="376"/>
      <c r="I14" s="376" t="s">
        <v>132</v>
      </c>
      <c r="J14" s="350"/>
      <c r="K14" s="54" t="s">
        <v>131</v>
      </c>
      <c r="L14" s="54"/>
      <c r="M14" s="54" t="s">
        <v>132</v>
      </c>
      <c r="N14" s="654"/>
      <c r="O14" s="653"/>
      <c r="P14" s="1057"/>
      <c r="Q14" s="653"/>
      <c r="R14" s="1057"/>
      <c r="S14" s="653"/>
      <c r="T14" s="844"/>
      <c r="U14" s="654"/>
      <c r="V14" s="844"/>
      <c r="W14" s="654"/>
      <c r="X14" s="844"/>
      <c r="Y14" s="654"/>
      <c r="Z14" s="844"/>
      <c r="AA14" s="654"/>
      <c r="AB14" s="844"/>
      <c r="AC14" s="654"/>
      <c r="AD14" s="844"/>
      <c r="AE14" s="654"/>
      <c r="AF14" s="654"/>
      <c r="AG14" s="654"/>
      <c r="AH14" s="1057"/>
      <c r="AI14" s="653"/>
      <c r="AJ14" s="653"/>
      <c r="AK14" s="1060"/>
      <c r="AL14" s="352"/>
      <c r="AM14" s="1049"/>
    </row>
    <row r="15" spans="1:39" x14ac:dyDescent="0.3">
      <c r="A15" s="287"/>
      <c r="B15" s="287"/>
      <c r="C15" s="287"/>
      <c r="D15" s="287"/>
      <c r="E15" s="79"/>
      <c r="F15" s="79"/>
      <c r="G15" s="349"/>
      <c r="H15" s="349"/>
      <c r="I15" s="349"/>
      <c r="J15" s="349"/>
      <c r="K15" s="79"/>
      <c r="L15" s="79"/>
      <c r="M15" s="79"/>
      <c r="N15" s="79"/>
      <c r="O15" s="80"/>
      <c r="P15" s="80"/>
      <c r="Q15" s="80"/>
      <c r="R15" s="80"/>
      <c r="S15" s="80"/>
      <c r="T15" s="75" t="s">
        <v>208</v>
      </c>
      <c r="U15" s="75"/>
      <c r="V15" s="75" t="s">
        <v>209</v>
      </c>
      <c r="W15" s="75"/>
      <c r="X15" s="75" t="s">
        <v>169</v>
      </c>
      <c r="Y15" s="75"/>
      <c r="Z15" s="75" t="s">
        <v>170</v>
      </c>
      <c r="AA15" s="75"/>
      <c r="AB15" s="75" t="s">
        <v>213</v>
      </c>
      <c r="AC15" s="75"/>
      <c r="AD15" s="75" t="s">
        <v>103</v>
      </c>
      <c r="AE15" s="75"/>
      <c r="AF15" s="75"/>
      <c r="AG15" s="75"/>
      <c r="AH15" s="75" t="s">
        <v>243</v>
      </c>
      <c r="AI15" s="75"/>
      <c r="AJ15" s="75"/>
      <c r="AK15" s="75" t="s">
        <v>536</v>
      </c>
      <c r="AL15" s="263"/>
      <c r="AM15" s="370" t="s">
        <v>161</v>
      </c>
    </row>
    <row r="16" spans="1:39" x14ac:dyDescent="0.3">
      <c r="A16" s="1045" t="s">
        <v>523</v>
      </c>
      <c r="B16" s="1046"/>
      <c r="C16" s="348"/>
      <c r="D16" s="348"/>
      <c r="E16" s="73"/>
      <c r="F16" s="73"/>
      <c r="G16" s="73"/>
      <c r="H16" s="73"/>
      <c r="I16" s="73"/>
      <c r="J16" s="73"/>
      <c r="K16" s="73"/>
      <c r="L16" s="73"/>
      <c r="M16" s="73"/>
      <c r="N16" s="73"/>
      <c r="O16" s="74"/>
      <c r="P16" s="74"/>
      <c r="Q16" s="74"/>
      <c r="R16" s="74"/>
      <c r="S16" s="74"/>
      <c r="T16" s="81"/>
      <c r="U16" s="81"/>
      <c r="V16" s="81"/>
      <c r="W16" s="81"/>
      <c r="X16" s="81"/>
      <c r="Y16" s="81"/>
      <c r="Z16" s="81"/>
      <c r="AA16" s="81"/>
      <c r="AB16" s="81"/>
      <c r="AC16" s="81"/>
      <c r="AD16" s="81"/>
      <c r="AE16" s="81"/>
      <c r="AF16" s="81"/>
      <c r="AG16" s="81"/>
      <c r="AH16" s="81"/>
      <c r="AI16" s="81"/>
      <c r="AJ16" s="81"/>
      <c r="AK16" s="81"/>
      <c r="AL16" s="81"/>
      <c r="AM16" s="289"/>
    </row>
    <row r="17" spans="1:39" x14ac:dyDescent="0.3">
      <c r="A17" s="1035" t="s">
        <v>472</v>
      </c>
      <c r="B17" s="1036"/>
      <c r="C17" s="150"/>
      <c r="D17" s="150"/>
      <c r="E17" s="150"/>
      <c r="F17" s="150"/>
      <c r="G17" s="150"/>
      <c r="H17" s="150"/>
      <c r="I17" s="150"/>
      <c r="J17" s="150"/>
      <c r="K17" s="150"/>
      <c r="L17" s="150"/>
      <c r="M17" s="150"/>
      <c r="N17" s="150"/>
      <c r="O17" s="150"/>
      <c r="P17" s="150"/>
      <c r="Q17" s="150"/>
      <c r="R17" s="91"/>
      <c r="S17" s="91"/>
      <c r="T17" s="150"/>
      <c r="U17" s="150"/>
      <c r="V17" s="150"/>
      <c r="W17" s="150"/>
      <c r="X17" s="150"/>
      <c r="Y17" s="150"/>
      <c r="Z17" s="150"/>
      <c r="AA17" s="150"/>
      <c r="AB17" s="150"/>
      <c r="AC17" s="150"/>
      <c r="AD17" s="150"/>
      <c r="AE17" s="150"/>
      <c r="AF17" s="91"/>
      <c r="AG17" s="94"/>
      <c r="AH17" s="151"/>
      <c r="AI17" s="151"/>
      <c r="AJ17" s="151"/>
      <c r="AK17" s="94"/>
      <c r="AL17" s="94"/>
      <c r="AM17" s="291"/>
    </row>
    <row r="18" spans="1:39" x14ac:dyDescent="0.3">
      <c r="A18" s="354" t="s">
        <v>211</v>
      </c>
      <c r="B18" s="136" t="s">
        <v>289</v>
      </c>
      <c r="C18" s="91">
        <f>'Form E2 '!D39</f>
        <v>0</v>
      </c>
      <c r="D18" s="91">
        <f>'Form E2 '!E39</f>
        <v>0</v>
      </c>
      <c r="E18" s="91">
        <f>'Form E2 '!F39</f>
        <v>0</v>
      </c>
      <c r="F18" s="91">
        <f>'Form E2 '!G39</f>
        <v>0</v>
      </c>
      <c r="G18" s="91">
        <f>'Form E2 '!H39</f>
        <v>0</v>
      </c>
      <c r="H18" s="91">
        <f>'Form E2 '!I39</f>
        <v>0</v>
      </c>
      <c r="I18" s="91">
        <f>'Form E2 '!K39</f>
        <v>0</v>
      </c>
      <c r="J18" s="91">
        <f>'Form E2 '!L39</f>
        <v>0</v>
      </c>
      <c r="K18" s="91">
        <f>'Form E2 '!M39</f>
        <v>0</v>
      </c>
      <c r="L18" s="91">
        <f>'Form E2 '!N39</f>
        <v>0</v>
      </c>
      <c r="M18" s="91">
        <f>'Form E2 '!O39</f>
        <v>0</v>
      </c>
      <c r="N18" s="91">
        <f>'Form E2 '!P39</f>
        <v>0</v>
      </c>
      <c r="O18" s="91">
        <f>'Form E2 '!Q39</f>
        <v>0</v>
      </c>
      <c r="P18" s="91">
        <f>'Form E2 '!R39</f>
        <v>0</v>
      </c>
      <c r="Q18" s="150"/>
      <c r="R18" s="1037"/>
      <c r="S18" s="146"/>
      <c r="T18" s="91">
        <f>'Form E2 '!M79</f>
        <v>0</v>
      </c>
      <c r="U18" s="431" t="e">
        <f>'Form E2 '!M79+'Form E2 '!#REF!</f>
        <v>#REF!</v>
      </c>
      <c r="V18" s="91">
        <f>'Form E2 '!N79</f>
        <v>0</v>
      </c>
      <c r="W18" s="91" t="e">
        <f>'Form E2 '!N79+'Form E2 '!#REF!</f>
        <v>#REF!</v>
      </c>
      <c r="X18" s="91">
        <f>'Form E2 '!O79</f>
        <v>0</v>
      </c>
      <c r="Y18" s="91" t="e">
        <f>'Form E2 '!O79+'Form E2 '!#REF!</f>
        <v>#REF!</v>
      </c>
      <c r="Z18" s="91">
        <f>'Form E2 '!P79</f>
        <v>0</v>
      </c>
      <c r="AA18" s="91" t="e">
        <f>'Form E2 '!P79+'Form E2 '!#REF!</f>
        <v>#REF!</v>
      </c>
      <c r="AB18" s="91">
        <f>'Form E2 '!Q79</f>
        <v>0</v>
      </c>
      <c r="AC18" s="91" t="e">
        <f>'Form E2 '!Q79+'Form E2 '!#REF!</f>
        <v>#REF!</v>
      </c>
      <c r="AD18" s="91">
        <f>'Form E2 '!R79</f>
        <v>0</v>
      </c>
      <c r="AE18" s="150"/>
      <c r="AF18" s="1039"/>
      <c r="AG18" s="147"/>
      <c r="AH18" s="91">
        <f>'Form E2 '!S79</f>
        <v>0</v>
      </c>
      <c r="AI18" s="91" t="e">
        <f>'Form E2 '!S79+'Form E2 '!#REF!</f>
        <v>#REF!</v>
      </c>
      <c r="AJ18" s="151"/>
      <c r="AK18" s="1037"/>
      <c r="AL18" s="147"/>
      <c r="AM18" s="91">
        <f>'Form E2 '!U79</f>
        <v>0</v>
      </c>
    </row>
    <row r="19" spans="1:39" x14ac:dyDescent="0.3">
      <c r="A19" s="354" t="s">
        <v>215</v>
      </c>
      <c r="B19" s="136" t="s">
        <v>290</v>
      </c>
      <c r="C19" s="91">
        <f>'Form E2 '!D100</f>
        <v>0</v>
      </c>
      <c r="D19" s="91"/>
      <c r="E19" s="91">
        <f>'Form E2 '!E100</f>
        <v>0</v>
      </c>
      <c r="F19" s="91" t="e">
        <f>'Form E2 '!E100+'Form E2 '!#REF!</f>
        <v>#REF!</v>
      </c>
      <c r="G19" s="91">
        <f>'Form E2 '!F100</f>
        <v>0</v>
      </c>
      <c r="H19" s="91" t="e">
        <f>'Form E2 '!F100+'Form E2 '!#REF!</f>
        <v>#REF!</v>
      </c>
      <c r="I19" s="91">
        <f>'Form E2 '!G100</f>
        <v>0</v>
      </c>
      <c r="J19" s="91" t="e">
        <f>'Form E2 '!G100+'Form E2 '!#REF!</f>
        <v>#REF!</v>
      </c>
      <c r="K19" s="91">
        <f>'Form E2 '!H100</f>
        <v>0</v>
      </c>
      <c r="L19" s="91" t="e">
        <f>'Form E2 '!H100+'Form E2 '!#REF!</f>
        <v>#REF!</v>
      </c>
      <c r="M19" s="91">
        <f>'Form E2 '!I100</f>
        <v>0</v>
      </c>
      <c r="N19" s="91" t="e">
        <f>'Form E2 '!I100+'Form E2 '!#REF!</f>
        <v>#REF!</v>
      </c>
      <c r="O19" s="431" t="e">
        <f>'Form E2 '!#REF!+'Form E2 '!#REF!</f>
        <v>#REF!</v>
      </c>
      <c r="P19" s="91">
        <f>'Form E2 '!K100</f>
        <v>0</v>
      </c>
      <c r="Q19" s="150"/>
      <c r="R19" s="1038"/>
      <c r="S19" s="146"/>
      <c r="T19" s="91">
        <f>'Form E2 '!M100</f>
        <v>0</v>
      </c>
      <c r="U19" s="431" t="e">
        <f>'Form E2 '!M100+'Form E2 '!#REF!</f>
        <v>#REF!</v>
      </c>
      <c r="V19" s="91">
        <f>'Form E2 '!N100</f>
        <v>0</v>
      </c>
      <c r="W19" s="91" t="e">
        <f>'Form E2 '!N100+'Form E2 '!#REF!</f>
        <v>#REF!</v>
      </c>
      <c r="X19" s="91">
        <f>'Form E2 '!O100</f>
        <v>0</v>
      </c>
      <c r="Y19" s="91" t="e">
        <f>'Form E2 '!O100+'Form E2 '!#REF!</f>
        <v>#REF!</v>
      </c>
      <c r="Z19" s="91">
        <f>'Form E2 '!P100</f>
        <v>0</v>
      </c>
      <c r="AA19" s="91" t="e">
        <f>'Form E2 '!P100+'Form E2 '!#REF!</f>
        <v>#REF!</v>
      </c>
      <c r="AB19" s="91">
        <f>'Form E2 '!Q100</f>
        <v>0</v>
      </c>
      <c r="AC19" s="91" t="e">
        <f>'Form E2 '!Q100+'Form E2 '!#REF!</f>
        <v>#REF!</v>
      </c>
      <c r="AD19" s="91">
        <f>'Form E2 '!R100</f>
        <v>0</v>
      </c>
      <c r="AE19" s="150"/>
      <c r="AF19" s="1040"/>
      <c r="AG19" s="147"/>
      <c r="AH19" s="91">
        <f>'Form E2 '!S100</f>
        <v>0</v>
      </c>
      <c r="AI19" s="91" t="e">
        <f>'Form E2 '!S100+'Form E2 '!#REF!</f>
        <v>#REF!</v>
      </c>
      <c r="AJ19" s="151"/>
      <c r="AK19" s="1038"/>
      <c r="AL19" s="147"/>
      <c r="AM19" s="91">
        <f>'Form E2 '!U100</f>
        <v>0</v>
      </c>
    </row>
    <row r="20" spans="1:39" s="66" customFormat="1" ht="13.5" thickBot="1" x14ac:dyDescent="0.35">
      <c r="A20" s="127"/>
      <c r="B20" s="128" t="s">
        <v>159</v>
      </c>
      <c r="C20" s="92">
        <f>SUM(C18:C19)</f>
        <v>0</v>
      </c>
      <c r="D20" s="92"/>
      <c r="E20" s="92">
        <f>SUM(E18:E19)</f>
        <v>0</v>
      </c>
      <c r="F20" s="92"/>
      <c r="G20" s="92">
        <f>SUM(G18:G19)</f>
        <v>0</v>
      </c>
      <c r="H20" s="92"/>
      <c r="I20" s="92">
        <f>SUM(I18:I19)</f>
        <v>0</v>
      </c>
      <c r="J20" s="92"/>
      <c r="K20" s="92">
        <f>SUM(K18:K19)</f>
        <v>0</v>
      </c>
      <c r="L20" s="92"/>
      <c r="M20" s="92">
        <f>SUM(M18:M19)</f>
        <v>0</v>
      </c>
      <c r="N20" s="92"/>
      <c r="O20" s="92"/>
      <c r="P20" s="92">
        <f>SUM(P18:P19)</f>
        <v>0</v>
      </c>
      <c r="Q20" s="92"/>
      <c r="R20" s="92">
        <f>'Form E2 '!L101</f>
        <v>0</v>
      </c>
      <c r="S20" s="92"/>
      <c r="T20" s="92">
        <f>SUM(T18:T19)</f>
        <v>0</v>
      </c>
      <c r="U20" s="92"/>
      <c r="V20" s="92">
        <f>SUM(V18:V19)</f>
        <v>0</v>
      </c>
      <c r="W20" s="92"/>
      <c r="X20" s="92">
        <f>SUM(X18:X19)</f>
        <v>0</v>
      </c>
      <c r="Y20" s="92"/>
      <c r="Z20" s="92">
        <f>SUM(Z18:Z19)</f>
        <v>0</v>
      </c>
      <c r="AA20" s="92"/>
      <c r="AB20" s="92">
        <f>SUM(AB18:AB19)</f>
        <v>0</v>
      </c>
      <c r="AC20" s="92"/>
      <c r="AD20" s="92">
        <f>SUM(AD18:AD19)</f>
        <v>0</v>
      </c>
      <c r="AE20" s="92"/>
      <c r="AF20" s="92"/>
      <c r="AG20" s="92"/>
      <c r="AH20" s="92">
        <f>SUM(AH18:AH19)</f>
        <v>0</v>
      </c>
      <c r="AI20" s="92"/>
      <c r="AJ20" s="92"/>
      <c r="AK20" s="133">
        <f>AD20-AH20</f>
        <v>0</v>
      </c>
      <c r="AL20" s="360"/>
      <c r="AM20" s="129">
        <f>SUM(AM18:AM19)</f>
        <v>0</v>
      </c>
    </row>
    <row r="21" spans="1:39" ht="13.5" thickTop="1" x14ac:dyDescent="0.3">
      <c r="A21" s="1035" t="s">
        <v>473</v>
      </c>
      <c r="B21" s="1036"/>
      <c r="C21" s="150"/>
      <c r="D21" s="150"/>
      <c r="E21" s="150"/>
      <c r="F21" s="150"/>
      <c r="G21" s="150"/>
      <c r="H21" s="150"/>
      <c r="I21" s="150"/>
      <c r="J21" s="150"/>
      <c r="K21" s="150"/>
      <c r="L21" s="150"/>
      <c r="M21" s="150"/>
      <c r="N21" s="150"/>
      <c r="O21" s="150"/>
      <c r="P21" s="150"/>
      <c r="Q21" s="150"/>
      <c r="R21" s="91"/>
      <c r="S21" s="91"/>
      <c r="T21" s="150"/>
      <c r="U21" s="150"/>
      <c r="V21" s="150"/>
      <c r="W21" s="150"/>
      <c r="X21" s="150"/>
      <c r="Y21" s="150"/>
      <c r="Z21" s="150"/>
      <c r="AA21" s="150"/>
      <c r="AB21" s="150"/>
      <c r="AC21" s="150"/>
      <c r="AD21" s="150"/>
      <c r="AE21" s="150"/>
      <c r="AF21" s="91"/>
      <c r="AG21" s="94"/>
      <c r="AH21" s="151"/>
      <c r="AI21" s="151"/>
      <c r="AJ21" s="151"/>
      <c r="AK21" s="94"/>
      <c r="AL21" s="94"/>
      <c r="AM21" s="291"/>
    </row>
    <row r="22" spans="1:39" x14ac:dyDescent="0.3">
      <c r="A22" s="354" t="s">
        <v>216</v>
      </c>
      <c r="B22" s="136" t="s">
        <v>289</v>
      </c>
      <c r="C22" s="91">
        <f>'Form E2 '!D83</f>
        <v>0</v>
      </c>
      <c r="D22" s="91" t="e">
        <f>'Form E2 '!D83+'Form E2 '!#REF!</f>
        <v>#REF!</v>
      </c>
      <c r="E22" s="91">
        <f>'Form E2 '!E83</f>
        <v>0</v>
      </c>
      <c r="F22" s="91" t="e">
        <f>'Form E2 '!E83+'Form E2 '!#REF!</f>
        <v>#REF!</v>
      </c>
      <c r="G22" s="91">
        <f>'Form E2 '!F83</f>
        <v>0</v>
      </c>
      <c r="H22" s="91" t="e">
        <f>'Form E2 '!F83+'Form E2 '!#REF!</f>
        <v>#REF!</v>
      </c>
      <c r="I22" s="91">
        <f>'Form E2 '!G83</f>
        <v>0</v>
      </c>
      <c r="J22" s="91" t="e">
        <f>'Form E2 '!G83+'Form E2 '!#REF!</f>
        <v>#REF!</v>
      </c>
      <c r="K22" s="91">
        <f>'Form E2 '!H83</f>
        <v>0</v>
      </c>
      <c r="L22" s="91" t="e">
        <f>'Form E2 '!H83+'Form E2 '!#REF!</f>
        <v>#REF!</v>
      </c>
      <c r="M22" s="91">
        <f>'Form E2 '!I83</f>
        <v>0</v>
      </c>
      <c r="N22" s="91" t="e">
        <f>'Form E2 '!I83+'Form E2 '!#REF!</f>
        <v>#REF!</v>
      </c>
      <c r="O22" s="431" t="e">
        <f>'Form E2 '!#REF!+'Form E2 '!#REF!</f>
        <v>#REF!</v>
      </c>
      <c r="P22" s="91">
        <f>'Form E2 '!K83</f>
        <v>0</v>
      </c>
      <c r="Q22" s="150"/>
      <c r="R22" s="1037"/>
      <c r="S22" s="146"/>
      <c r="T22" s="91">
        <f>'Form E2 '!M83</f>
        <v>0</v>
      </c>
      <c r="U22" s="431" t="e">
        <f>'Form E2 '!M83+'Form E2 '!#REF!</f>
        <v>#REF!</v>
      </c>
      <c r="V22" s="91">
        <f>'Form E2 '!N83</f>
        <v>0</v>
      </c>
      <c r="W22" s="91" t="e">
        <f>'Form E2 '!N83+'Form E2 '!#REF!</f>
        <v>#REF!</v>
      </c>
      <c r="X22" s="91">
        <f>'Form E2 '!O83</f>
        <v>0</v>
      </c>
      <c r="Y22" s="91" t="e">
        <f>'Form E2 '!O83+'Form E2 '!#REF!</f>
        <v>#REF!</v>
      </c>
      <c r="Z22" s="91">
        <f>'Form E2 '!P83</f>
        <v>0</v>
      </c>
      <c r="AA22" s="91" t="e">
        <f>'Form E2 '!P83+'Form E2 '!#REF!</f>
        <v>#REF!</v>
      </c>
      <c r="AB22" s="91">
        <f>'Form E2 '!Q83</f>
        <v>0</v>
      </c>
      <c r="AC22" s="91" t="e">
        <f>'Form E2 '!Q83+'Form E2 '!#REF!</f>
        <v>#REF!</v>
      </c>
      <c r="AD22" s="91">
        <f>'Form E2 '!R83</f>
        <v>0</v>
      </c>
      <c r="AE22" s="150"/>
      <c r="AF22" s="1039"/>
      <c r="AG22" s="147"/>
      <c r="AH22" s="91">
        <f>'Form E2 '!S83</f>
        <v>0</v>
      </c>
      <c r="AI22" s="91" t="e">
        <f>'Form E2 '!S83+'Form E2 '!#REF!</f>
        <v>#REF!</v>
      </c>
      <c r="AJ22" s="151"/>
      <c r="AK22" s="1037"/>
      <c r="AL22" s="147"/>
      <c r="AM22" s="91">
        <f>'Form E2 '!U83</f>
        <v>0</v>
      </c>
    </row>
    <row r="23" spans="1:39" x14ac:dyDescent="0.3">
      <c r="A23" s="354" t="s">
        <v>217</v>
      </c>
      <c r="B23" s="136" t="s">
        <v>290</v>
      </c>
      <c r="C23" s="91">
        <f>'Form E2 '!D104</f>
        <v>0</v>
      </c>
      <c r="D23" s="91"/>
      <c r="E23" s="91">
        <f>'Form E2 '!E104</f>
        <v>0</v>
      </c>
      <c r="F23" s="91" t="e">
        <f>'Form E2 '!E104+'Form E2 '!#REF!</f>
        <v>#REF!</v>
      </c>
      <c r="G23" s="91">
        <f>'Form E2 '!F104</f>
        <v>0</v>
      </c>
      <c r="H23" s="91" t="e">
        <f>'Form E2 '!F104+'Form E2 '!#REF!</f>
        <v>#REF!</v>
      </c>
      <c r="I23" s="91">
        <f>'Form E2 '!G104</f>
        <v>0</v>
      </c>
      <c r="J23" s="91" t="e">
        <f>'Form E2 '!G104+'Form E2 '!#REF!</f>
        <v>#REF!</v>
      </c>
      <c r="K23" s="91">
        <f>'Form E2 '!H104</f>
        <v>0</v>
      </c>
      <c r="L23" s="91" t="e">
        <f>'Form E2 '!H104+'Form E2 '!#REF!</f>
        <v>#REF!</v>
      </c>
      <c r="M23" s="91">
        <f>'Form E2 '!I104</f>
        <v>0</v>
      </c>
      <c r="N23" s="91" t="e">
        <f>'Form E2 '!I104+'Form E2 '!#REF!</f>
        <v>#REF!</v>
      </c>
      <c r="O23" s="431" t="e">
        <f>'Form E2 '!#REF!+'Form E2 '!#REF!</f>
        <v>#REF!</v>
      </c>
      <c r="P23" s="91">
        <f>'Form E2 '!K104</f>
        <v>0</v>
      </c>
      <c r="Q23" s="150"/>
      <c r="R23" s="1038"/>
      <c r="S23" s="146"/>
      <c r="T23" s="91">
        <f>'Form E2 '!M104</f>
        <v>0</v>
      </c>
      <c r="U23" s="431" t="e">
        <f>'Form E2 '!M104+'Form E2 '!#REF!</f>
        <v>#REF!</v>
      </c>
      <c r="V23" s="91">
        <f>'Form E2 '!N104</f>
        <v>0</v>
      </c>
      <c r="W23" s="91" t="e">
        <f>'Form E2 '!N104+'Form E2 '!#REF!</f>
        <v>#REF!</v>
      </c>
      <c r="X23" s="91">
        <f>'Form E2 '!O104</f>
        <v>0</v>
      </c>
      <c r="Y23" s="91" t="e">
        <f>'Form E2 '!O104+'Form E2 '!#REF!</f>
        <v>#REF!</v>
      </c>
      <c r="Z23" s="91">
        <f>'Form E2 '!P104</f>
        <v>0</v>
      </c>
      <c r="AA23" s="91" t="e">
        <f>'Form E2 '!P104+'Form E2 '!#REF!</f>
        <v>#REF!</v>
      </c>
      <c r="AB23" s="91">
        <f>'Form E2 '!Q104</f>
        <v>0</v>
      </c>
      <c r="AC23" s="91" t="e">
        <f>'Form E2 '!Q104+'Form E2 '!#REF!</f>
        <v>#REF!</v>
      </c>
      <c r="AD23" s="91">
        <f>'Form E2 '!R104</f>
        <v>0</v>
      </c>
      <c r="AE23" s="150"/>
      <c r="AF23" s="1040"/>
      <c r="AG23" s="147"/>
      <c r="AH23" s="91">
        <f>'Form E2 '!S104</f>
        <v>0</v>
      </c>
      <c r="AI23" s="91" t="e">
        <f>'Form E2 '!S104+'Form E2 '!#REF!</f>
        <v>#REF!</v>
      </c>
      <c r="AJ23" s="151"/>
      <c r="AK23" s="1038"/>
      <c r="AL23" s="147"/>
      <c r="AM23" s="91">
        <f>'Form E2 '!U104</f>
        <v>0</v>
      </c>
    </row>
    <row r="24" spans="1:39" s="66" customFormat="1" ht="13.5" thickBot="1" x14ac:dyDescent="0.35">
      <c r="A24" s="127"/>
      <c r="B24" s="128" t="s">
        <v>159</v>
      </c>
      <c r="C24" s="92">
        <f>SUM(C22:C23)</f>
        <v>0</v>
      </c>
      <c r="D24" s="92"/>
      <c r="E24" s="92">
        <f>SUM(E22:E23)</f>
        <v>0</v>
      </c>
      <c r="F24" s="92"/>
      <c r="G24" s="92">
        <f>SUM(G22:G23)</f>
        <v>0</v>
      </c>
      <c r="H24" s="92"/>
      <c r="I24" s="92">
        <f>SUM(I22:I23)</f>
        <v>0</v>
      </c>
      <c r="J24" s="92"/>
      <c r="K24" s="92">
        <f>SUM(K22:K23)</f>
        <v>0</v>
      </c>
      <c r="L24" s="92"/>
      <c r="M24" s="92">
        <f>SUM(M22:M23)</f>
        <v>0</v>
      </c>
      <c r="N24" s="92"/>
      <c r="O24" s="92"/>
      <c r="P24" s="92">
        <f>SUM(P22:P23)</f>
        <v>0</v>
      </c>
      <c r="Q24" s="92"/>
      <c r="R24" s="92">
        <f>'Form E2 '!L105</f>
        <v>0</v>
      </c>
      <c r="S24" s="92"/>
      <c r="T24" s="92">
        <f>SUM(T22:T23)</f>
        <v>0</v>
      </c>
      <c r="U24" s="92"/>
      <c r="V24" s="92">
        <f>SUM(V22:V23)</f>
        <v>0</v>
      </c>
      <c r="W24" s="92"/>
      <c r="X24" s="92">
        <f>SUM(X22:X23)</f>
        <v>0</v>
      </c>
      <c r="Y24" s="92"/>
      <c r="Z24" s="92">
        <f>SUM(Z22:Z23)</f>
        <v>0</v>
      </c>
      <c r="AA24" s="92"/>
      <c r="AB24" s="92">
        <f>SUM(AB22:AB23)</f>
        <v>0</v>
      </c>
      <c r="AC24" s="92"/>
      <c r="AD24" s="92">
        <f>SUM(AD22:AD23)</f>
        <v>0</v>
      </c>
      <c r="AE24" s="92"/>
      <c r="AF24" s="92"/>
      <c r="AG24" s="92"/>
      <c r="AH24" s="92">
        <f>SUM(AH22:AH23)</f>
        <v>0</v>
      </c>
      <c r="AI24" s="92"/>
      <c r="AJ24" s="92"/>
      <c r="AK24" s="133">
        <f>AD24-AH24</f>
        <v>0</v>
      </c>
      <c r="AL24" s="360"/>
      <c r="AM24" s="129">
        <f>SUM(AM22:AM23)</f>
        <v>0</v>
      </c>
    </row>
    <row r="25" spans="1:39" ht="13.5" thickTop="1" x14ac:dyDescent="0.3">
      <c r="A25" s="1035" t="s">
        <v>472</v>
      </c>
      <c r="B25" s="1036"/>
      <c r="C25" s="150"/>
      <c r="D25" s="150"/>
      <c r="E25" s="150"/>
      <c r="F25" s="150"/>
      <c r="G25" s="150"/>
      <c r="H25" s="150"/>
      <c r="I25" s="150"/>
      <c r="J25" s="150"/>
      <c r="K25" s="150"/>
      <c r="L25" s="150"/>
      <c r="M25" s="150"/>
      <c r="N25" s="150"/>
      <c r="O25" s="150"/>
      <c r="P25" s="150"/>
      <c r="Q25" s="150"/>
      <c r="R25" s="91"/>
      <c r="S25" s="91"/>
      <c r="T25" s="150"/>
      <c r="U25" s="150"/>
      <c r="V25" s="150"/>
      <c r="W25" s="150"/>
      <c r="X25" s="150"/>
      <c r="Y25" s="150"/>
      <c r="Z25" s="150"/>
      <c r="AA25" s="150"/>
      <c r="AB25" s="150"/>
      <c r="AC25" s="150"/>
      <c r="AD25" s="150"/>
      <c r="AE25" s="150"/>
      <c r="AF25" s="91"/>
      <c r="AG25" s="94"/>
      <c r="AH25" s="151"/>
      <c r="AI25" s="151"/>
      <c r="AJ25" s="151"/>
      <c r="AK25" s="94"/>
      <c r="AL25" s="94"/>
      <c r="AM25" s="291"/>
    </row>
    <row r="26" spans="1:39" x14ac:dyDescent="0.3">
      <c r="A26" s="354" t="s">
        <v>218</v>
      </c>
      <c r="B26" s="136" t="s">
        <v>291</v>
      </c>
      <c r="C26" s="91">
        <f>'Form E2 '!D119</f>
        <v>0</v>
      </c>
      <c r="D26" s="91"/>
      <c r="E26" s="91">
        <f>'Form E2 '!E119</f>
        <v>0</v>
      </c>
      <c r="F26" s="91" t="e">
        <f>'Form E2 '!E119+'Form E2 '!#REF!</f>
        <v>#REF!</v>
      </c>
      <c r="G26" s="91">
        <f>'Form E2 '!F119</f>
        <v>0</v>
      </c>
      <c r="H26" s="91" t="e">
        <f>'Form E2 '!F119+'Form E2 '!#REF!</f>
        <v>#REF!</v>
      </c>
      <c r="I26" s="91">
        <f>'Form E2 '!G119</f>
        <v>0</v>
      </c>
      <c r="J26" s="91" t="e">
        <f>'Form E2 '!G119+'Form E2 '!#REF!</f>
        <v>#REF!</v>
      </c>
      <c r="K26" s="91">
        <f>'Form E2 '!H119</f>
        <v>0</v>
      </c>
      <c r="L26" s="91" t="e">
        <f>'Form E2 '!H119+'Form E2 '!#REF!</f>
        <v>#REF!</v>
      </c>
      <c r="M26" s="91">
        <f>'Form E2 '!I119</f>
        <v>0</v>
      </c>
      <c r="N26" s="91" t="e">
        <f>'Form E2 '!I119+'Form E2 '!#REF!</f>
        <v>#REF!</v>
      </c>
      <c r="O26" s="91" t="e">
        <f>'Form E2 '!#REF!+'Form E2 '!#REF!</f>
        <v>#REF!</v>
      </c>
      <c r="P26" s="91">
        <f>'Form E2 '!K119</f>
        <v>0</v>
      </c>
      <c r="Q26" s="150"/>
      <c r="R26" s="1037"/>
      <c r="S26" s="146"/>
      <c r="T26" s="91">
        <f>'Form E2 '!M119</f>
        <v>0</v>
      </c>
      <c r="U26" s="91" t="e">
        <f>'Form E2 '!M119+'Form E2 '!#REF!</f>
        <v>#REF!</v>
      </c>
      <c r="V26" s="91">
        <f>'Form E2 '!N119</f>
        <v>0</v>
      </c>
      <c r="W26" s="91" t="e">
        <f>'Form E2 '!N119+'Form E2 '!#REF!</f>
        <v>#REF!</v>
      </c>
      <c r="X26" s="91">
        <f>'Form E2 '!O119</f>
        <v>0</v>
      </c>
      <c r="Y26" s="91" t="e">
        <f>'Form E2 '!O119+'Form E2 '!#REF!</f>
        <v>#REF!</v>
      </c>
      <c r="Z26" s="91">
        <f>'Form E2 '!P119</f>
        <v>0</v>
      </c>
      <c r="AA26" s="91" t="e">
        <f>'Form E2 '!P119+'Form E2 '!#REF!</f>
        <v>#REF!</v>
      </c>
      <c r="AB26" s="91">
        <f>'Form E2 '!Q119</f>
        <v>0</v>
      </c>
      <c r="AC26" s="91" t="e">
        <f>'Form E2 '!Q119+'Form E2 '!#REF!</f>
        <v>#REF!</v>
      </c>
      <c r="AD26" s="91">
        <f>'Form E2 '!R119</f>
        <v>0</v>
      </c>
      <c r="AE26" s="150"/>
      <c r="AF26" s="1039"/>
      <c r="AG26" s="147"/>
      <c r="AH26" s="91">
        <f>'Form E2 '!S119</f>
        <v>0</v>
      </c>
      <c r="AI26" s="91" t="e">
        <f>'Form E2 '!S119+'Form E2 '!#REF!</f>
        <v>#REF!</v>
      </c>
      <c r="AJ26" s="151"/>
      <c r="AK26" s="1037"/>
      <c r="AL26" s="147"/>
      <c r="AM26" s="91">
        <f>'Form E2 '!U119</f>
        <v>0</v>
      </c>
    </row>
    <row r="27" spans="1:39" x14ac:dyDescent="0.3">
      <c r="A27" s="354" t="s">
        <v>219</v>
      </c>
      <c r="B27" s="136" t="s">
        <v>292</v>
      </c>
      <c r="C27" s="91">
        <f>'Form E2 '!D124</f>
        <v>0</v>
      </c>
      <c r="D27" s="91"/>
      <c r="E27" s="91">
        <f>'Form E2 '!E124</f>
        <v>0</v>
      </c>
      <c r="F27" s="91" t="e">
        <f>'Form E2 '!E124+'Form E2 '!#REF!</f>
        <v>#REF!</v>
      </c>
      <c r="G27" s="91">
        <f>'Form E2 '!F124</f>
        <v>0</v>
      </c>
      <c r="H27" s="91" t="e">
        <f>'Form E2 '!F124+'Form E2 '!#REF!</f>
        <v>#REF!</v>
      </c>
      <c r="I27" s="91">
        <f>'Form E2 '!G124</f>
        <v>0</v>
      </c>
      <c r="J27" s="91" t="e">
        <f>'Form E2 '!G124+'Form E2 '!#REF!</f>
        <v>#REF!</v>
      </c>
      <c r="K27" s="91">
        <f>'Form E2 '!H124</f>
        <v>0</v>
      </c>
      <c r="L27" s="91" t="e">
        <f>'Form E2 '!H124+'Form E2 '!#REF!</f>
        <v>#REF!</v>
      </c>
      <c r="M27" s="91">
        <f>'Form E2 '!I124</f>
        <v>0</v>
      </c>
      <c r="N27" s="91" t="e">
        <f>'Form E2 '!I124+'Form E2 '!#REF!</f>
        <v>#REF!</v>
      </c>
      <c r="O27" s="91" t="e">
        <f>'Form E2 '!#REF!+'Form E2 '!#REF!</f>
        <v>#REF!</v>
      </c>
      <c r="P27" s="91">
        <f>'Form E2 '!K124</f>
        <v>0</v>
      </c>
      <c r="Q27" s="150"/>
      <c r="R27" s="1038"/>
      <c r="S27" s="146"/>
      <c r="T27" s="91">
        <f>'Form E2 '!M124</f>
        <v>0</v>
      </c>
      <c r="U27" s="91" t="e">
        <f>'Form E2 '!M124+'Form E2 '!#REF!</f>
        <v>#REF!</v>
      </c>
      <c r="V27" s="91">
        <f>'Form E2 '!N124</f>
        <v>0</v>
      </c>
      <c r="W27" s="91" t="e">
        <f>'Form E2 '!N124+'Form E2 '!#REF!</f>
        <v>#REF!</v>
      </c>
      <c r="X27" s="91">
        <f>'Form E2 '!O124</f>
        <v>0</v>
      </c>
      <c r="Y27" s="91" t="e">
        <f>'Form E2 '!O124+'Form E2 '!#REF!</f>
        <v>#REF!</v>
      </c>
      <c r="Z27" s="91">
        <f>'Form E2 '!P124</f>
        <v>0</v>
      </c>
      <c r="AA27" s="91" t="e">
        <f>'Form E2 '!P124+'Form E2 '!#REF!</f>
        <v>#REF!</v>
      </c>
      <c r="AB27" s="91">
        <f>'Form E2 '!Q124</f>
        <v>0</v>
      </c>
      <c r="AC27" s="91" t="e">
        <f>'Form E2 '!Q124+'Form E2 '!#REF!</f>
        <v>#REF!</v>
      </c>
      <c r="AD27" s="91">
        <f>'Form E2 '!R124</f>
        <v>0</v>
      </c>
      <c r="AE27" s="150"/>
      <c r="AF27" s="1040"/>
      <c r="AG27" s="147"/>
      <c r="AH27" s="91">
        <f>'Form E2 '!S124</f>
        <v>0</v>
      </c>
      <c r="AI27" s="91" t="e">
        <f>'Form E2 '!S124+'Form E2 '!#REF!</f>
        <v>#REF!</v>
      </c>
      <c r="AJ27" s="151"/>
      <c r="AK27" s="1038"/>
      <c r="AL27" s="147"/>
      <c r="AM27" s="91">
        <f>'Form E2 '!U124</f>
        <v>0</v>
      </c>
    </row>
    <row r="28" spans="1:39" s="66" customFormat="1" ht="13.5" thickBot="1" x14ac:dyDescent="0.35">
      <c r="A28" s="127"/>
      <c r="B28" s="128" t="s">
        <v>159</v>
      </c>
      <c r="C28" s="92">
        <f>SUM(C26:C27)</f>
        <v>0</v>
      </c>
      <c r="D28" s="92"/>
      <c r="E28" s="92">
        <f>SUM(E26:E27)</f>
        <v>0</v>
      </c>
      <c r="F28" s="92"/>
      <c r="G28" s="92">
        <f>SUM(G26:G27)</f>
        <v>0</v>
      </c>
      <c r="H28" s="92"/>
      <c r="I28" s="92">
        <f>SUM(I26:I27)</f>
        <v>0</v>
      </c>
      <c r="J28" s="92"/>
      <c r="K28" s="92">
        <f>SUM(K26:K27)</f>
        <v>0</v>
      </c>
      <c r="L28" s="92"/>
      <c r="M28" s="92">
        <f>SUM(M26:M27)</f>
        <v>0</v>
      </c>
      <c r="N28" s="92"/>
      <c r="O28" s="92"/>
      <c r="P28" s="92">
        <f>SUM(P26:P27)</f>
        <v>0</v>
      </c>
      <c r="Q28" s="92"/>
      <c r="R28" s="92">
        <f>'Form E2 '!L125</f>
        <v>0</v>
      </c>
      <c r="S28" s="92"/>
      <c r="T28" s="92">
        <f>SUM(T26:T27)</f>
        <v>0</v>
      </c>
      <c r="U28" s="92"/>
      <c r="V28" s="92">
        <f>SUM(V26:V27)</f>
        <v>0</v>
      </c>
      <c r="W28" s="92"/>
      <c r="X28" s="92">
        <f>SUM(X26:X27)</f>
        <v>0</v>
      </c>
      <c r="Y28" s="92"/>
      <c r="Z28" s="92">
        <f>SUM(Z26:Z27)</f>
        <v>0</v>
      </c>
      <c r="AA28" s="92"/>
      <c r="AB28" s="92">
        <f>SUM(AB26:AB27)</f>
        <v>0</v>
      </c>
      <c r="AC28" s="92"/>
      <c r="AD28" s="92">
        <f>SUM(AD26:AD27)</f>
        <v>0</v>
      </c>
      <c r="AE28" s="92"/>
      <c r="AF28" s="92"/>
      <c r="AG28" s="92"/>
      <c r="AH28" s="92">
        <f>SUM(AH26:AH27)</f>
        <v>0</v>
      </c>
      <c r="AI28" s="92"/>
      <c r="AJ28" s="92"/>
      <c r="AK28" s="133">
        <f>AD28-AH28</f>
        <v>0</v>
      </c>
      <c r="AL28" s="360"/>
      <c r="AM28" s="129">
        <f>SUM(AM26:AM27)</f>
        <v>0</v>
      </c>
    </row>
    <row r="29" spans="1:39" ht="13.5" thickTop="1" x14ac:dyDescent="0.3">
      <c r="A29" s="1035" t="s">
        <v>473</v>
      </c>
      <c r="B29" s="1036"/>
      <c r="C29" s="150"/>
      <c r="D29" s="150"/>
      <c r="E29" s="150"/>
      <c r="F29" s="150"/>
      <c r="G29" s="150"/>
      <c r="H29" s="150"/>
      <c r="I29" s="150"/>
      <c r="J29" s="150"/>
      <c r="K29" s="150"/>
      <c r="L29" s="150"/>
      <c r="M29" s="150"/>
      <c r="N29" s="150"/>
      <c r="O29" s="150"/>
      <c r="P29" s="150"/>
      <c r="Q29" s="150"/>
      <c r="R29" s="91"/>
      <c r="S29" s="91"/>
      <c r="T29" s="150"/>
      <c r="U29" s="150"/>
      <c r="V29" s="150"/>
      <c r="W29" s="150"/>
      <c r="X29" s="150"/>
      <c r="Y29" s="150"/>
      <c r="Z29" s="150"/>
      <c r="AA29" s="150"/>
      <c r="AB29" s="150"/>
      <c r="AC29" s="150"/>
      <c r="AD29" s="150"/>
      <c r="AE29" s="150"/>
      <c r="AF29" s="91"/>
      <c r="AG29" s="94"/>
      <c r="AH29" s="151"/>
      <c r="AI29" s="151"/>
      <c r="AJ29" s="151"/>
      <c r="AK29" s="94"/>
      <c r="AL29" s="94"/>
      <c r="AM29" s="291"/>
    </row>
    <row r="30" spans="1:39" x14ac:dyDescent="0.3">
      <c r="A30" s="354" t="s">
        <v>511</v>
      </c>
      <c r="B30" s="136" t="s">
        <v>291</v>
      </c>
      <c r="C30" s="91">
        <f>'Form E2 '!D123</f>
        <v>0</v>
      </c>
      <c r="D30" s="91"/>
      <c r="E30" s="91">
        <f>'Form E2 '!E123</f>
        <v>0</v>
      </c>
      <c r="F30" s="91" t="e">
        <f>'Form E2 '!E123+'Form E2 '!#REF!</f>
        <v>#REF!</v>
      </c>
      <c r="G30" s="91">
        <f>'Form E2 '!F123</f>
        <v>0</v>
      </c>
      <c r="H30" s="91" t="e">
        <f>'Form E2 '!F123+'Form E2 '!#REF!</f>
        <v>#REF!</v>
      </c>
      <c r="I30" s="91">
        <f>'Form E2 '!G123</f>
        <v>0</v>
      </c>
      <c r="J30" s="91" t="e">
        <f>'Form E2 '!G123+'Form E2 '!#REF!</f>
        <v>#REF!</v>
      </c>
      <c r="K30" s="91">
        <f>'Form E2 '!H123</f>
        <v>0</v>
      </c>
      <c r="L30" s="91" t="e">
        <f>'Form E2 '!H123+'Form E2 '!#REF!</f>
        <v>#REF!</v>
      </c>
      <c r="M30" s="91">
        <f>'Form E2 '!I123</f>
        <v>0</v>
      </c>
      <c r="N30" s="91" t="e">
        <f>'Form E2 '!I123+'Form E2 '!#REF!</f>
        <v>#REF!</v>
      </c>
      <c r="O30" s="91" t="e">
        <f>'Form E2 '!#REF!+'Form E2 '!#REF!</f>
        <v>#REF!</v>
      </c>
      <c r="P30" s="91">
        <f>'Form E2 '!K123</f>
        <v>0</v>
      </c>
      <c r="Q30" s="150"/>
      <c r="R30" s="1037"/>
      <c r="S30" s="146"/>
      <c r="T30" s="91">
        <f>'Form E2 '!M123</f>
        <v>0</v>
      </c>
      <c r="U30" s="91" t="e">
        <f>'Form E2 '!M123+'Form E2 '!#REF!</f>
        <v>#REF!</v>
      </c>
      <c r="V30" s="91">
        <f>'Form E2 '!N123</f>
        <v>0</v>
      </c>
      <c r="W30" s="91" t="e">
        <f>'Form E2 '!N123+'Form E2 '!#REF!</f>
        <v>#REF!</v>
      </c>
      <c r="X30" s="91">
        <f>'Form E2 '!O123</f>
        <v>0</v>
      </c>
      <c r="Y30" s="91" t="e">
        <f>'Form E2 '!O123+'Form E2 '!#REF!</f>
        <v>#REF!</v>
      </c>
      <c r="Z30" s="91">
        <f>'Form E2 '!P123</f>
        <v>0</v>
      </c>
      <c r="AA30" s="91" t="e">
        <f>'Form E2 '!P123+'Form E2 '!#REF!</f>
        <v>#REF!</v>
      </c>
      <c r="AB30" s="91">
        <f>'Form E2 '!Q123</f>
        <v>0</v>
      </c>
      <c r="AC30" s="91" t="e">
        <f>'Form E2 '!Q123+'Form E2 '!#REF!</f>
        <v>#REF!</v>
      </c>
      <c r="AD30" s="91">
        <f>'Form E2 '!R123</f>
        <v>0</v>
      </c>
      <c r="AE30" s="150"/>
      <c r="AF30" s="1039"/>
      <c r="AG30" s="147"/>
      <c r="AH30" s="91">
        <f>'Form E2 '!S123</f>
        <v>0</v>
      </c>
      <c r="AI30" s="91" t="e">
        <f>'Form E2 '!S123+'Form E2 '!#REF!</f>
        <v>#REF!</v>
      </c>
      <c r="AJ30" s="151"/>
      <c r="AK30" s="1037"/>
      <c r="AL30" s="147"/>
      <c r="AM30" s="91">
        <f>'Form E2 '!U123</f>
        <v>0</v>
      </c>
    </row>
    <row r="31" spans="1:39" x14ac:dyDescent="0.3">
      <c r="A31" s="354" t="s">
        <v>519</v>
      </c>
      <c r="B31" s="136" t="s">
        <v>292</v>
      </c>
      <c r="C31" s="91">
        <f>'Form E2 '!D128</f>
        <v>0</v>
      </c>
      <c r="D31" s="91"/>
      <c r="E31" s="91">
        <f>'Form E2 '!E128</f>
        <v>0</v>
      </c>
      <c r="F31" s="91" t="e">
        <f>'Form E2 '!E128+'Form E2 '!#REF!</f>
        <v>#REF!</v>
      </c>
      <c r="G31" s="91">
        <f>'Form E2 '!F128</f>
        <v>0</v>
      </c>
      <c r="H31" s="91" t="e">
        <f>'Form E2 '!F128+'Form E2 '!#REF!</f>
        <v>#REF!</v>
      </c>
      <c r="I31" s="91">
        <f>'Form E2 '!G128</f>
        <v>0</v>
      </c>
      <c r="J31" s="91" t="e">
        <f>'Form E2 '!G128+'Form E2 '!#REF!</f>
        <v>#REF!</v>
      </c>
      <c r="K31" s="91">
        <f>'Form E2 '!H128</f>
        <v>0</v>
      </c>
      <c r="L31" s="91" t="e">
        <f>'Form E2 '!H128+'Form E2 '!#REF!</f>
        <v>#REF!</v>
      </c>
      <c r="M31" s="91">
        <f>'Form E2 '!I128</f>
        <v>0</v>
      </c>
      <c r="N31" s="91" t="e">
        <f>'Form E2 '!I128+'Form E2 '!#REF!</f>
        <v>#REF!</v>
      </c>
      <c r="O31" s="91" t="e">
        <f>'Form E2 '!#REF!+'Form E2 '!#REF!</f>
        <v>#REF!</v>
      </c>
      <c r="P31" s="91">
        <f>'Form E2 '!K128</f>
        <v>0</v>
      </c>
      <c r="Q31" s="150"/>
      <c r="R31" s="1038"/>
      <c r="S31" s="146"/>
      <c r="T31" s="91">
        <f>'Form E2 '!M128</f>
        <v>0</v>
      </c>
      <c r="U31" s="91" t="e">
        <f>'Form E2 '!M128+'Form E2 '!#REF!</f>
        <v>#REF!</v>
      </c>
      <c r="V31" s="91">
        <f>'Form E2 '!N128</f>
        <v>0</v>
      </c>
      <c r="W31" s="91" t="e">
        <f>'Form E2 '!N128+'Form E2 '!#REF!</f>
        <v>#REF!</v>
      </c>
      <c r="X31" s="91">
        <f>'Form E2 '!O128</f>
        <v>0</v>
      </c>
      <c r="Y31" s="91" t="e">
        <f>'Form E2 '!O128+'Form E2 '!#REF!</f>
        <v>#REF!</v>
      </c>
      <c r="Z31" s="91">
        <f>'Form E2 '!P128</f>
        <v>0</v>
      </c>
      <c r="AA31" s="91" t="e">
        <f>'Form E2 '!P128+'Form E2 '!#REF!</f>
        <v>#REF!</v>
      </c>
      <c r="AB31" s="91">
        <f>'Form E2 '!Q128</f>
        <v>0</v>
      </c>
      <c r="AC31" s="91" t="e">
        <f>'Form E2 '!Q128+'Form E2 '!#REF!</f>
        <v>#REF!</v>
      </c>
      <c r="AD31" s="91">
        <f>'Form E2 '!R128</f>
        <v>0</v>
      </c>
      <c r="AE31" s="150"/>
      <c r="AF31" s="1040"/>
      <c r="AG31" s="147"/>
      <c r="AH31" s="91">
        <f>'Form E2 '!S128</f>
        <v>0</v>
      </c>
      <c r="AI31" s="91" t="e">
        <f>'Form E2 '!S128+'Form E2 '!#REF!</f>
        <v>#REF!</v>
      </c>
      <c r="AJ31" s="151"/>
      <c r="AK31" s="1038"/>
      <c r="AL31" s="147"/>
      <c r="AM31" s="91">
        <f>'Form E2 '!U128</f>
        <v>0</v>
      </c>
    </row>
    <row r="32" spans="1:39" s="66" customFormat="1" ht="13.5" thickBot="1" x14ac:dyDescent="0.35">
      <c r="A32" s="127"/>
      <c r="B32" s="128" t="s">
        <v>159</v>
      </c>
      <c r="C32" s="92">
        <f>SUM(C30:C31)</f>
        <v>0</v>
      </c>
      <c r="D32" s="92"/>
      <c r="E32" s="92">
        <f>SUM(E30:E31)</f>
        <v>0</v>
      </c>
      <c r="F32" s="92"/>
      <c r="G32" s="92">
        <f>SUM(G30:G31)</f>
        <v>0</v>
      </c>
      <c r="H32" s="92"/>
      <c r="I32" s="92">
        <f>SUM(I30:I31)</f>
        <v>0</v>
      </c>
      <c r="J32" s="92"/>
      <c r="K32" s="92">
        <f>SUM(K30:K31)</f>
        <v>0</v>
      </c>
      <c r="L32" s="92"/>
      <c r="M32" s="92">
        <f>SUM(M30:M31)</f>
        <v>0</v>
      </c>
      <c r="N32" s="92"/>
      <c r="O32" s="92"/>
      <c r="P32" s="92">
        <f>SUM(P30:P31)</f>
        <v>0</v>
      </c>
      <c r="Q32" s="92"/>
      <c r="R32" s="92">
        <f>'Form E2 '!L129</f>
        <v>0</v>
      </c>
      <c r="S32" s="92"/>
      <c r="T32" s="92">
        <f>SUM(T30:T31)</f>
        <v>0</v>
      </c>
      <c r="U32" s="92"/>
      <c r="V32" s="92">
        <f>SUM(V30:V31)</f>
        <v>0</v>
      </c>
      <c r="W32" s="92"/>
      <c r="X32" s="92">
        <f>SUM(X30:X31)</f>
        <v>0</v>
      </c>
      <c r="Y32" s="92"/>
      <c r="Z32" s="92">
        <f>SUM(Z30:Z31)</f>
        <v>0</v>
      </c>
      <c r="AA32" s="92"/>
      <c r="AB32" s="92">
        <f>SUM(AB30:AB31)</f>
        <v>0</v>
      </c>
      <c r="AC32" s="92"/>
      <c r="AD32" s="92">
        <f>SUM(AD30:AD31)</f>
        <v>0</v>
      </c>
      <c r="AE32" s="92"/>
      <c r="AF32" s="92"/>
      <c r="AG32" s="92"/>
      <c r="AH32" s="92">
        <f>SUM(AH30:AH31)</f>
        <v>0</v>
      </c>
      <c r="AI32" s="92"/>
      <c r="AJ32" s="92"/>
      <c r="AK32" s="133">
        <f>AD32-AH32</f>
        <v>0</v>
      </c>
      <c r="AL32" s="360"/>
      <c r="AM32" s="129">
        <f>SUM(AM30:AM31)</f>
        <v>0</v>
      </c>
    </row>
    <row r="33" spans="1:39" ht="13.5" thickTop="1" x14ac:dyDescent="0.3">
      <c r="A33" s="1041" t="s">
        <v>293</v>
      </c>
      <c r="B33" s="1042"/>
      <c r="C33" s="150"/>
      <c r="D33" s="150"/>
      <c r="E33" s="150"/>
      <c r="F33" s="150"/>
      <c r="G33" s="150"/>
      <c r="H33" s="150"/>
      <c r="I33" s="150"/>
      <c r="J33" s="150"/>
      <c r="K33" s="150"/>
      <c r="L33" s="150"/>
      <c r="M33" s="150"/>
      <c r="N33" s="150"/>
      <c r="O33" s="150"/>
      <c r="P33" s="150"/>
      <c r="Q33" s="150"/>
      <c r="R33" s="91"/>
      <c r="S33" s="91"/>
      <c r="T33" s="150"/>
      <c r="U33" s="150"/>
      <c r="V33" s="150"/>
      <c r="W33" s="150"/>
      <c r="X33" s="150"/>
      <c r="Y33" s="150"/>
      <c r="Z33" s="150"/>
      <c r="AA33" s="150"/>
      <c r="AB33" s="150"/>
      <c r="AC33" s="150"/>
      <c r="AD33" s="150"/>
      <c r="AE33" s="150"/>
      <c r="AF33" s="91"/>
      <c r="AG33" s="94"/>
      <c r="AH33" s="151"/>
      <c r="AI33" s="151"/>
      <c r="AJ33" s="151"/>
      <c r="AK33" s="94"/>
      <c r="AL33" s="94"/>
      <c r="AM33" s="291"/>
    </row>
    <row r="34" spans="1:39" ht="16" x14ac:dyDescent="0.3">
      <c r="A34" s="354" t="s">
        <v>521</v>
      </c>
      <c r="B34" s="371" t="s">
        <v>135</v>
      </c>
      <c r="C34" s="91">
        <f>'Form E2 '!D151</f>
        <v>0</v>
      </c>
      <c r="D34" s="91" t="e">
        <f>'Form E2 '!D151+'Form E2 '!#REF!</f>
        <v>#REF!</v>
      </c>
      <c r="E34" s="91">
        <f>'Form E2 '!E151</f>
        <v>0</v>
      </c>
      <c r="F34" s="91" t="e">
        <f>'Form E2 '!E151+'Form E2 '!#REF!</f>
        <v>#REF!</v>
      </c>
      <c r="G34" s="91">
        <f>'Form E2 '!F151</f>
        <v>0</v>
      </c>
      <c r="H34" s="91" t="e">
        <f>'Form E2 '!F151+'Form E2 '!#REF!</f>
        <v>#REF!</v>
      </c>
      <c r="I34" s="91">
        <f>'Form E2 '!G151</f>
        <v>0</v>
      </c>
      <c r="J34" s="91" t="e">
        <f>'Form E2 '!G151+'Form E2 '!#REF!</f>
        <v>#REF!</v>
      </c>
      <c r="K34" s="91">
        <f>'Form E2 '!H151</f>
        <v>0</v>
      </c>
      <c r="L34" s="91" t="e">
        <f>'Form E2 '!H151+'Form E2 '!#REF!</f>
        <v>#REF!</v>
      </c>
      <c r="M34" s="91">
        <f>'Form E2 '!I151</f>
        <v>0</v>
      </c>
      <c r="N34" s="91" t="e">
        <f>'Form E2 '!I151+'Form E2 '!#REF!</f>
        <v>#REF!</v>
      </c>
      <c r="O34" s="91" t="e">
        <f>'Form E2 '!#REF!+'Form E2 '!#REF!</f>
        <v>#REF!</v>
      </c>
      <c r="P34" s="91">
        <f>'Form E2 '!K151</f>
        <v>0</v>
      </c>
      <c r="Q34" s="150"/>
      <c r="R34" s="1037"/>
      <c r="S34" s="146"/>
      <c r="T34" s="91">
        <f>'Form E2 '!M151</f>
        <v>0</v>
      </c>
      <c r="U34" s="91" t="e">
        <f>'Form E2 '!M151+'Form E2 '!#REF!</f>
        <v>#REF!</v>
      </c>
      <c r="V34" s="91">
        <f>'Form E2 '!N151</f>
        <v>0</v>
      </c>
      <c r="W34" s="91" t="e">
        <f>'Form E2 '!N151+'Form E2 '!#REF!</f>
        <v>#REF!</v>
      </c>
      <c r="X34" s="91">
        <f>'Form E2 '!O151</f>
        <v>0</v>
      </c>
      <c r="Y34" s="91" t="e">
        <f>'Form E2 '!O151+'Form E2 '!#REF!</f>
        <v>#REF!</v>
      </c>
      <c r="Z34" s="91">
        <f>'Form E2 '!P151</f>
        <v>0</v>
      </c>
      <c r="AA34" s="91" t="e">
        <f>'Form E2 '!P151+'Form E2 '!#REF!</f>
        <v>#REF!</v>
      </c>
      <c r="AB34" s="91">
        <f>'Form E2 '!Q151</f>
        <v>0</v>
      </c>
      <c r="AC34" s="91" t="e">
        <f>'Form E2 '!Q151+'Form E2 '!#REF!</f>
        <v>#REF!</v>
      </c>
      <c r="AD34" s="91">
        <f>'Form E2 '!R151</f>
        <v>0</v>
      </c>
      <c r="AE34" s="150"/>
      <c r="AF34" s="1039"/>
      <c r="AG34" s="147"/>
      <c r="AH34" s="91">
        <f>'Form E2 '!S151</f>
        <v>0</v>
      </c>
      <c r="AI34" s="91" t="e">
        <f>'Form E2 '!S151+'Form E2 '!#REF!</f>
        <v>#REF!</v>
      </c>
      <c r="AJ34" s="151"/>
      <c r="AK34" s="1037"/>
      <c r="AL34" s="147"/>
      <c r="AM34" s="91">
        <f>'Form E2 '!U151</f>
        <v>0</v>
      </c>
    </row>
    <row r="35" spans="1:39" ht="16" x14ac:dyDescent="0.3">
      <c r="A35" s="132" t="s">
        <v>522</v>
      </c>
      <c r="B35" s="372" t="s">
        <v>264</v>
      </c>
      <c r="C35" s="91">
        <f>'Form E2 '!D172</f>
        <v>0</v>
      </c>
      <c r="D35" s="91" t="e">
        <f>'Form E2 '!D172+'Form E2 '!#REF!</f>
        <v>#REF!</v>
      </c>
      <c r="E35" s="91">
        <f>'Form E2 '!E172</f>
        <v>0</v>
      </c>
      <c r="F35" s="91" t="e">
        <f>'Form E2 '!E172+'Form E2 '!#REF!</f>
        <v>#REF!</v>
      </c>
      <c r="G35" s="91">
        <f>'Form E2 '!F172</f>
        <v>0</v>
      </c>
      <c r="H35" s="91" t="e">
        <f>'Form E2 '!F172+'Form E2 '!#REF!</f>
        <v>#REF!</v>
      </c>
      <c r="I35" s="91">
        <f>'Form E2 '!G172</f>
        <v>0</v>
      </c>
      <c r="J35" s="91" t="e">
        <f>'Form E2 '!G172+'Form E2 '!#REF!</f>
        <v>#REF!</v>
      </c>
      <c r="K35" s="91">
        <f>'Form E2 '!H172</f>
        <v>0</v>
      </c>
      <c r="L35" s="91" t="e">
        <f>'Form E2 '!H172+'Form E2 '!#REF!</f>
        <v>#REF!</v>
      </c>
      <c r="M35" s="91">
        <f>'Form E2 '!I172</f>
        <v>0</v>
      </c>
      <c r="N35" s="91" t="e">
        <f>'Form E2 '!I172+'Form E2 '!#REF!</f>
        <v>#REF!</v>
      </c>
      <c r="O35" s="91" t="e">
        <f>'Form E2 '!#REF!+'Form E2 '!#REF!</f>
        <v>#REF!</v>
      </c>
      <c r="P35" s="91">
        <f>'Form E2 '!K172</f>
        <v>0</v>
      </c>
      <c r="Q35" s="150"/>
      <c r="R35" s="1038"/>
      <c r="S35" s="146"/>
      <c r="T35" s="91">
        <f>'Form E2 '!M172</f>
        <v>0</v>
      </c>
      <c r="U35" s="91" t="e">
        <f>'Form E2 '!M172+'Form E2 '!#REF!</f>
        <v>#REF!</v>
      </c>
      <c r="V35" s="91">
        <f>'Form E2 '!N172</f>
        <v>0</v>
      </c>
      <c r="W35" s="91" t="e">
        <f>'Form E2 '!N172+'Form E2 '!#REF!</f>
        <v>#REF!</v>
      </c>
      <c r="X35" s="91">
        <f>'Form E2 '!O172</f>
        <v>0</v>
      </c>
      <c r="Y35" s="91" t="e">
        <f>'Form E2 '!O172+'Form E2 '!#REF!</f>
        <v>#REF!</v>
      </c>
      <c r="Z35" s="91">
        <f>'Form E2 '!P172</f>
        <v>0</v>
      </c>
      <c r="AA35" s="91" t="e">
        <f>'Form E2 '!P172+'Form E2 '!#REF!</f>
        <v>#REF!</v>
      </c>
      <c r="AB35" s="91">
        <f>'Form E2 '!Q172</f>
        <v>0</v>
      </c>
      <c r="AC35" s="91" t="e">
        <f>'Form E2 '!Q172+'Form E2 '!#REF!</f>
        <v>#REF!</v>
      </c>
      <c r="AD35" s="91">
        <f>'Form E2 '!R172</f>
        <v>0</v>
      </c>
      <c r="AE35" s="150"/>
      <c r="AF35" s="1040"/>
      <c r="AG35" s="147"/>
      <c r="AH35" s="91">
        <f>'Form E2 '!S172</f>
        <v>0</v>
      </c>
      <c r="AI35" s="91" t="e">
        <f>'Form E2 '!S172+'Form E2 '!#REF!</f>
        <v>#REF!</v>
      </c>
      <c r="AJ35" s="151"/>
      <c r="AK35" s="1038"/>
      <c r="AL35" s="147"/>
      <c r="AM35" s="91">
        <f>'Form E2 '!U172</f>
        <v>0</v>
      </c>
    </row>
    <row r="36" spans="1:39" s="66" customFormat="1" ht="13.5" thickBot="1" x14ac:dyDescent="0.35">
      <c r="A36" s="127"/>
      <c r="B36" s="128" t="s">
        <v>159</v>
      </c>
      <c r="C36" s="92">
        <f>SUM(C34:C35)</f>
        <v>0</v>
      </c>
      <c r="D36" s="92"/>
      <c r="E36" s="92">
        <f>SUM(E34:E35)</f>
        <v>0</v>
      </c>
      <c r="F36" s="92"/>
      <c r="G36" s="92">
        <f>SUM(G34:G35)</f>
        <v>0</v>
      </c>
      <c r="H36" s="92"/>
      <c r="I36" s="92">
        <f>SUM(I34:I35)</f>
        <v>0</v>
      </c>
      <c r="J36" s="92"/>
      <c r="K36" s="92">
        <f>SUM(K34:K35)</f>
        <v>0</v>
      </c>
      <c r="L36" s="92"/>
      <c r="M36" s="92">
        <f>SUM(M34:M35)</f>
        <v>0</v>
      </c>
      <c r="N36" s="92"/>
      <c r="O36" s="92"/>
      <c r="P36" s="92">
        <f>SUM(P34:P35)</f>
        <v>0</v>
      </c>
      <c r="Q36" s="92"/>
      <c r="R36" s="92">
        <f>'Form E2 '!L173</f>
        <v>0</v>
      </c>
      <c r="S36" s="92"/>
      <c r="T36" s="92">
        <f>SUM(T34:T35)</f>
        <v>0</v>
      </c>
      <c r="U36" s="92"/>
      <c r="V36" s="92">
        <f>SUM(V34:V35)</f>
        <v>0</v>
      </c>
      <c r="W36" s="92"/>
      <c r="X36" s="92">
        <f>SUM(X34:X35)</f>
        <v>0</v>
      </c>
      <c r="Y36" s="92"/>
      <c r="Z36" s="92">
        <f>SUM(Z34:Z35)</f>
        <v>0</v>
      </c>
      <c r="AA36" s="92"/>
      <c r="AB36" s="92">
        <f>SUM(AB34:AB35)</f>
        <v>0</v>
      </c>
      <c r="AC36" s="92"/>
      <c r="AD36" s="92">
        <f>SUM(AD34:AD35)</f>
        <v>0</v>
      </c>
      <c r="AE36" s="92"/>
      <c r="AF36" s="92"/>
      <c r="AG36" s="92"/>
      <c r="AH36" s="92">
        <f>SUM(AH34:AH35)</f>
        <v>0</v>
      </c>
      <c r="AI36" s="92"/>
      <c r="AJ36" s="92"/>
      <c r="AK36" s="133">
        <f>AD36-AH36</f>
        <v>0</v>
      </c>
      <c r="AL36" s="360"/>
      <c r="AM36" s="129">
        <f>SUM(AM34:AM35)</f>
        <v>0</v>
      </c>
    </row>
    <row r="37" spans="1:39" ht="14" thickTop="1" thickBot="1" x14ac:dyDescent="0.35">
      <c r="A37" s="1033" t="s">
        <v>196</v>
      </c>
      <c r="B37" s="1034"/>
      <c r="C37" s="139">
        <f>SUM(C24,C32,C36)</f>
        <v>0</v>
      </c>
      <c r="D37" s="139"/>
      <c r="E37" s="139">
        <f t="shared" ref="E37:AM37" si="0">SUM(E24,E32,E36)</f>
        <v>0</v>
      </c>
      <c r="F37" s="139">
        <f t="shared" si="0"/>
        <v>0</v>
      </c>
      <c r="G37" s="139">
        <f t="shared" si="0"/>
        <v>0</v>
      </c>
      <c r="H37" s="139">
        <f t="shared" si="0"/>
        <v>0</v>
      </c>
      <c r="I37" s="139">
        <f t="shared" si="0"/>
        <v>0</v>
      </c>
      <c r="J37" s="139">
        <f t="shared" si="0"/>
        <v>0</v>
      </c>
      <c r="K37" s="139">
        <f t="shared" si="0"/>
        <v>0</v>
      </c>
      <c r="L37" s="139">
        <f t="shared" si="0"/>
        <v>0</v>
      </c>
      <c r="M37" s="139">
        <f t="shared" si="0"/>
        <v>0</v>
      </c>
      <c r="N37" s="139">
        <f t="shared" si="0"/>
        <v>0</v>
      </c>
      <c r="O37" s="139">
        <f t="shared" si="0"/>
        <v>0</v>
      </c>
      <c r="P37" s="139">
        <f t="shared" si="0"/>
        <v>0</v>
      </c>
      <c r="Q37" s="139">
        <f t="shared" si="0"/>
        <v>0</v>
      </c>
      <c r="R37" s="139">
        <f t="shared" si="0"/>
        <v>0</v>
      </c>
      <c r="S37" s="139">
        <f t="shared" si="0"/>
        <v>0</v>
      </c>
      <c r="T37" s="139">
        <f t="shared" si="0"/>
        <v>0</v>
      </c>
      <c r="U37" s="139">
        <f t="shared" si="0"/>
        <v>0</v>
      </c>
      <c r="V37" s="139">
        <f t="shared" si="0"/>
        <v>0</v>
      </c>
      <c r="W37" s="139">
        <f t="shared" si="0"/>
        <v>0</v>
      </c>
      <c r="X37" s="139">
        <f t="shared" si="0"/>
        <v>0</v>
      </c>
      <c r="Y37" s="139">
        <f t="shared" si="0"/>
        <v>0</v>
      </c>
      <c r="Z37" s="139">
        <f t="shared" si="0"/>
        <v>0</v>
      </c>
      <c r="AA37" s="139">
        <f t="shared" si="0"/>
        <v>0</v>
      </c>
      <c r="AB37" s="139">
        <f t="shared" si="0"/>
        <v>0</v>
      </c>
      <c r="AC37" s="139">
        <f t="shared" si="0"/>
        <v>0</v>
      </c>
      <c r="AD37" s="139">
        <f t="shared" si="0"/>
        <v>0</v>
      </c>
      <c r="AE37" s="139">
        <f t="shared" si="0"/>
        <v>0</v>
      </c>
      <c r="AF37" s="139">
        <f t="shared" si="0"/>
        <v>0</v>
      </c>
      <c r="AG37" s="139">
        <f t="shared" si="0"/>
        <v>0</v>
      </c>
      <c r="AH37" s="139">
        <f t="shared" si="0"/>
        <v>0</v>
      </c>
      <c r="AI37" s="139">
        <f t="shared" si="0"/>
        <v>0</v>
      </c>
      <c r="AJ37" s="139">
        <f t="shared" si="0"/>
        <v>0</v>
      </c>
      <c r="AK37" s="678">
        <f t="shared" si="0"/>
        <v>0</v>
      </c>
      <c r="AL37" s="361">
        <f t="shared" si="0"/>
        <v>0</v>
      </c>
      <c r="AM37" s="140">
        <f t="shared" si="0"/>
        <v>0</v>
      </c>
    </row>
    <row r="38" spans="1:39" ht="13.5" thickTop="1" x14ac:dyDescent="0.3">
      <c r="A38" s="1043" t="s">
        <v>525</v>
      </c>
      <c r="B38" s="1044"/>
      <c r="C38" s="1044"/>
      <c r="D38" s="655"/>
      <c r="E38" s="104"/>
      <c r="F38" s="104"/>
      <c r="G38" s="104"/>
      <c r="H38" s="104"/>
      <c r="I38" s="104"/>
      <c r="J38" s="104"/>
      <c r="K38" s="104"/>
      <c r="L38" s="104"/>
      <c r="M38" s="104"/>
      <c r="N38" s="104"/>
      <c r="O38" s="355"/>
      <c r="P38" s="355"/>
      <c r="Q38" s="355"/>
      <c r="R38" s="105"/>
      <c r="S38" s="105"/>
      <c r="T38" s="106"/>
      <c r="U38" s="106"/>
      <c r="V38" s="106"/>
      <c r="W38" s="106"/>
      <c r="X38" s="106"/>
      <c r="Y38" s="106"/>
      <c r="Z38" s="106"/>
      <c r="AA38" s="106"/>
      <c r="AB38" s="106"/>
      <c r="AC38" s="106"/>
      <c r="AD38" s="106"/>
      <c r="AE38" s="106"/>
      <c r="AF38" s="105"/>
      <c r="AG38" s="106"/>
      <c r="AH38" s="106"/>
      <c r="AI38" s="106"/>
      <c r="AJ38" s="106"/>
      <c r="AK38" s="134"/>
      <c r="AL38" s="134"/>
      <c r="AM38" s="356"/>
    </row>
    <row r="39" spans="1:39" x14ac:dyDescent="0.3">
      <c r="A39" s="1035" t="s">
        <v>472</v>
      </c>
      <c r="B39" s="1036"/>
      <c r="C39" s="150"/>
      <c r="D39" s="150"/>
      <c r="E39" s="150"/>
      <c r="F39" s="150"/>
      <c r="G39" s="150"/>
      <c r="H39" s="150"/>
      <c r="I39" s="150"/>
      <c r="J39" s="150"/>
      <c r="K39" s="150"/>
      <c r="L39" s="150"/>
      <c r="M39" s="150"/>
      <c r="N39" s="150"/>
      <c r="O39" s="150"/>
      <c r="P39" s="150"/>
      <c r="Q39" s="150"/>
      <c r="R39" s="91"/>
      <c r="S39" s="91"/>
      <c r="T39" s="150"/>
      <c r="U39" s="150"/>
      <c r="V39" s="150"/>
      <c r="W39" s="150"/>
      <c r="X39" s="150"/>
      <c r="Y39" s="150"/>
      <c r="Z39" s="150"/>
      <c r="AA39" s="150"/>
      <c r="AB39" s="150"/>
      <c r="AC39" s="150"/>
      <c r="AD39" s="150"/>
      <c r="AE39" s="150"/>
      <c r="AF39" s="91"/>
      <c r="AG39" s="94"/>
      <c r="AH39" s="151"/>
      <c r="AI39" s="151"/>
      <c r="AJ39" s="151"/>
      <c r="AK39" s="94"/>
      <c r="AL39" s="94"/>
      <c r="AM39" s="291"/>
    </row>
    <row r="40" spans="1:39" x14ac:dyDescent="0.3">
      <c r="A40" s="354" t="s">
        <v>211</v>
      </c>
      <c r="B40" s="136" t="s">
        <v>289</v>
      </c>
      <c r="C40" s="91">
        <f>'Form E2 '!D237</f>
        <v>0</v>
      </c>
      <c r="D40" s="91" t="e">
        <f>'Form E2 '!D237+'Form E2 '!#REF!</f>
        <v>#REF!</v>
      </c>
      <c r="E40" s="91">
        <f>'Form E2 '!E237</f>
        <v>0</v>
      </c>
      <c r="F40" s="91" t="e">
        <f>'Form E2 '!E237+'Form E2 '!#REF!</f>
        <v>#REF!</v>
      </c>
      <c r="G40" s="91">
        <f>'Form E2 '!F237</f>
        <v>0</v>
      </c>
      <c r="H40" s="91" t="e">
        <f>'Form E2 '!F237+'Form E2 '!#REF!</f>
        <v>#REF!</v>
      </c>
      <c r="I40" s="91">
        <f>'Form E2 '!G237</f>
        <v>0</v>
      </c>
      <c r="J40" s="91" t="e">
        <f>'Form E2 '!G237+'Form E2 '!#REF!</f>
        <v>#REF!</v>
      </c>
      <c r="K40" s="91">
        <f>'Form E2 '!H237</f>
        <v>0</v>
      </c>
      <c r="L40" s="91" t="e">
        <f>'Form E2 '!H237+'Form E2 '!#REF!</f>
        <v>#REF!</v>
      </c>
      <c r="M40" s="91">
        <f>'Form E2 '!I237</f>
        <v>0</v>
      </c>
      <c r="N40" s="91" t="e">
        <f>'Form E2 '!I237+'Form E2 '!#REF!</f>
        <v>#REF!</v>
      </c>
      <c r="O40" s="91" t="e">
        <f>'Form E2 '!#REF!+'Form E2 '!#REF!</f>
        <v>#REF!</v>
      </c>
      <c r="P40" s="91">
        <f>'Form E2 '!K237</f>
        <v>0</v>
      </c>
      <c r="Q40" s="150"/>
      <c r="R40" s="1037"/>
      <c r="S40" s="146"/>
      <c r="T40" s="91">
        <f>'Form E2 '!M237</f>
        <v>0</v>
      </c>
      <c r="U40" s="91" t="e">
        <f>'Form E2 '!M237+'Form E2 '!#REF!</f>
        <v>#REF!</v>
      </c>
      <c r="V40" s="91">
        <f>'Form E2 '!N237</f>
        <v>0</v>
      </c>
      <c r="W40" s="91" t="e">
        <f>'Form E2 '!N237+'Form E2 '!#REF!</f>
        <v>#REF!</v>
      </c>
      <c r="X40" s="91">
        <f>'Form E2 '!O237</f>
        <v>0</v>
      </c>
      <c r="Y40" s="91" t="e">
        <f>'Form E2 '!O237+'Form E2 '!#REF!</f>
        <v>#REF!</v>
      </c>
      <c r="Z40" s="91">
        <f>'Form E2 '!P237</f>
        <v>0</v>
      </c>
      <c r="AA40" s="91" t="e">
        <f>'Form E2 '!P237+'Form E2 '!#REF!</f>
        <v>#REF!</v>
      </c>
      <c r="AB40" s="91">
        <f>'Form E2 '!Q237</f>
        <v>0</v>
      </c>
      <c r="AC40" s="91" t="e">
        <f>'Form E2 '!Q237+'Form E2 '!#REF!</f>
        <v>#REF!</v>
      </c>
      <c r="AD40" s="91">
        <f>'Form E2 '!R237</f>
        <v>0</v>
      </c>
      <c r="AE40" s="150"/>
      <c r="AF40" s="1039"/>
      <c r="AG40" s="147"/>
      <c r="AH40" s="91">
        <f>'Form E2 '!S237</f>
        <v>0</v>
      </c>
      <c r="AI40" s="91" t="e">
        <f>'Form E2 '!S237+'Form E2 '!#REF!</f>
        <v>#REF!</v>
      </c>
      <c r="AJ40" s="151"/>
      <c r="AK40" s="1037"/>
      <c r="AL40" s="147"/>
      <c r="AM40" s="91">
        <f>'Form E2 '!U237</f>
        <v>0</v>
      </c>
    </row>
    <row r="41" spans="1:39" x14ac:dyDescent="0.3">
      <c r="A41" s="354" t="s">
        <v>215</v>
      </c>
      <c r="B41" s="136" t="s">
        <v>290</v>
      </c>
      <c r="C41" s="91">
        <f>'Form E2 '!D258</f>
        <v>0</v>
      </c>
      <c r="D41" s="91" t="e">
        <f>'Form E2 '!D258+'Form E2 '!#REF!</f>
        <v>#REF!</v>
      </c>
      <c r="E41" s="91">
        <f>'Form E2 '!E258</f>
        <v>0</v>
      </c>
      <c r="F41" s="91" t="e">
        <f>'Form E2 '!E258+'Form E2 '!#REF!</f>
        <v>#REF!</v>
      </c>
      <c r="G41" s="91">
        <f>'Form E2 '!F258</f>
        <v>0</v>
      </c>
      <c r="H41" s="91" t="e">
        <f>'Form E2 '!F258+'Form E2 '!#REF!</f>
        <v>#REF!</v>
      </c>
      <c r="I41" s="91">
        <f>'Form E2 '!G258</f>
        <v>0</v>
      </c>
      <c r="J41" s="91" t="e">
        <f>'Form E2 '!G258+'Form E2 '!#REF!</f>
        <v>#REF!</v>
      </c>
      <c r="K41" s="91">
        <f>'Form E2 '!H258</f>
        <v>0</v>
      </c>
      <c r="L41" s="91" t="e">
        <f>'Form E2 '!H258+'Form E2 '!#REF!</f>
        <v>#REF!</v>
      </c>
      <c r="M41" s="91">
        <f>'Form E2 '!I258</f>
        <v>0</v>
      </c>
      <c r="N41" s="91" t="e">
        <f>'Form E2 '!I258+'Form E2 '!#REF!</f>
        <v>#REF!</v>
      </c>
      <c r="O41" s="91" t="e">
        <f>'Form E2 '!#REF!+'Form E2 '!#REF!</f>
        <v>#REF!</v>
      </c>
      <c r="P41" s="91">
        <f>'Form E2 '!K258</f>
        <v>0</v>
      </c>
      <c r="Q41" s="150"/>
      <c r="R41" s="1038"/>
      <c r="S41" s="146"/>
      <c r="T41" s="91">
        <f>'Form E2 '!M258</f>
        <v>0</v>
      </c>
      <c r="U41" s="91" t="e">
        <f>'Form E2 '!M258+'Form E2 '!#REF!</f>
        <v>#REF!</v>
      </c>
      <c r="V41" s="91">
        <f>'Form E2 '!N258</f>
        <v>0</v>
      </c>
      <c r="W41" s="91" t="e">
        <f>'Form E2 '!N258+'Form E2 '!#REF!</f>
        <v>#REF!</v>
      </c>
      <c r="X41" s="91">
        <f>'Form E2 '!O258</f>
        <v>0</v>
      </c>
      <c r="Y41" s="91" t="e">
        <f>'Form E2 '!O258+'Form E2 '!#REF!</f>
        <v>#REF!</v>
      </c>
      <c r="Z41" s="91">
        <f>'Form E2 '!P258</f>
        <v>0</v>
      </c>
      <c r="AA41" s="91" t="e">
        <f>'Form E2 '!P258+'Form E2 '!#REF!</f>
        <v>#REF!</v>
      </c>
      <c r="AB41" s="91">
        <f>'Form E2 '!Q258</f>
        <v>0</v>
      </c>
      <c r="AC41" s="91" t="e">
        <f>'Form E2 '!Q258+'Form E2 '!#REF!</f>
        <v>#REF!</v>
      </c>
      <c r="AD41" s="91">
        <f>'Form E2 '!R258</f>
        <v>0</v>
      </c>
      <c r="AE41" s="150"/>
      <c r="AF41" s="1040"/>
      <c r="AG41" s="147"/>
      <c r="AH41" s="91">
        <f>'Form E2 '!S258</f>
        <v>0</v>
      </c>
      <c r="AI41" s="91" t="e">
        <f>'Form E2 '!S258+'Form E2 '!#REF!</f>
        <v>#REF!</v>
      </c>
      <c r="AJ41" s="151"/>
      <c r="AK41" s="1038"/>
      <c r="AL41" s="147"/>
      <c r="AM41" s="91">
        <f>'Form E2 '!U258</f>
        <v>0</v>
      </c>
    </row>
    <row r="42" spans="1:39" ht="13.5" thickBot="1" x14ac:dyDescent="0.35">
      <c r="A42" s="127"/>
      <c r="B42" s="128" t="s">
        <v>159</v>
      </c>
      <c r="C42" s="92">
        <f>SUM(C40:C41)</f>
        <v>0</v>
      </c>
      <c r="D42" s="92"/>
      <c r="E42" s="92">
        <f>SUM(E40:E41)</f>
        <v>0</v>
      </c>
      <c r="F42" s="92"/>
      <c r="G42" s="92">
        <f>SUM(G40:G41)</f>
        <v>0</v>
      </c>
      <c r="H42" s="92"/>
      <c r="I42" s="92">
        <f>SUM(I40:I41)</f>
        <v>0</v>
      </c>
      <c r="J42" s="92"/>
      <c r="K42" s="92">
        <f>SUM(K40:K41)</f>
        <v>0</v>
      </c>
      <c r="L42" s="92"/>
      <c r="M42" s="92">
        <f>SUM(M40:M41)</f>
        <v>0</v>
      </c>
      <c r="N42" s="92"/>
      <c r="O42" s="92"/>
      <c r="P42" s="92">
        <f>SUM(P40:P41)</f>
        <v>0</v>
      </c>
      <c r="Q42" s="92"/>
      <c r="R42" s="92">
        <f>'Form E2 '!L259</f>
        <v>0</v>
      </c>
      <c r="S42" s="92"/>
      <c r="T42" s="92">
        <f>SUM(T40:T41)</f>
        <v>0</v>
      </c>
      <c r="U42" s="92"/>
      <c r="V42" s="92">
        <f>SUM(V40:V41)</f>
        <v>0</v>
      </c>
      <c r="W42" s="92"/>
      <c r="X42" s="92">
        <f>SUM(X40:X41)</f>
        <v>0</v>
      </c>
      <c r="Y42" s="92"/>
      <c r="Z42" s="92">
        <f>SUM(Z40:Z41)</f>
        <v>0</v>
      </c>
      <c r="AA42" s="92"/>
      <c r="AB42" s="92">
        <f>SUM(AB40:AB41)</f>
        <v>0</v>
      </c>
      <c r="AC42" s="92"/>
      <c r="AD42" s="92">
        <f>SUM(AD40:AD41)</f>
        <v>0</v>
      </c>
      <c r="AE42" s="92"/>
      <c r="AF42" s="92"/>
      <c r="AG42" s="92"/>
      <c r="AH42" s="92">
        <f>SUM(AH40:AH41)</f>
        <v>0</v>
      </c>
      <c r="AI42" s="92"/>
      <c r="AJ42" s="92"/>
      <c r="AK42" s="133">
        <f>AD42-AH42</f>
        <v>0</v>
      </c>
      <c r="AL42" s="360"/>
      <c r="AM42" s="129">
        <f>SUM(AM40:AM41)</f>
        <v>0</v>
      </c>
    </row>
    <row r="43" spans="1:39" ht="13.5" thickTop="1" x14ac:dyDescent="0.3">
      <c r="A43" s="1035" t="s">
        <v>473</v>
      </c>
      <c r="B43" s="1036"/>
      <c r="C43" s="150"/>
      <c r="D43" s="150"/>
      <c r="E43" s="150"/>
      <c r="F43" s="150"/>
      <c r="G43" s="150"/>
      <c r="H43" s="150"/>
      <c r="I43" s="150"/>
      <c r="J43" s="150"/>
      <c r="K43" s="150"/>
      <c r="L43" s="150"/>
      <c r="M43" s="150"/>
      <c r="N43" s="150"/>
      <c r="O43" s="150"/>
      <c r="P43" s="150"/>
      <c r="Q43" s="150"/>
      <c r="R43" s="91"/>
      <c r="S43" s="91"/>
      <c r="T43" s="150"/>
      <c r="U43" s="150"/>
      <c r="V43" s="150"/>
      <c r="W43" s="150"/>
      <c r="X43" s="150"/>
      <c r="Y43" s="150"/>
      <c r="Z43" s="150"/>
      <c r="AA43" s="150"/>
      <c r="AB43" s="150"/>
      <c r="AC43" s="150"/>
      <c r="AD43" s="150"/>
      <c r="AE43" s="150"/>
      <c r="AF43" s="91"/>
      <c r="AG43" s="94"/>
      <c r="AH43" s="151"/>
      <c r="AI43" s="151"/>
      <c r="AJ43" s="151"/>
      <c r="AK43" s="94"/>
      <c r="AL43" s="94"/>
      <c r="AM43" s="291"/>
    </row>
    <row r="44" spans="1:39" x14ac:dyDescent="0.3">
      <c r="A44" s="354" t="s">
        <v>216</v>
      </c>
      <c r="B44" s="136" t="s">
        <v>289</v>
      </c>
      <c r="C44" s="91">
        <f>'Form E2 '!D241</f>
        <v>0</v>
      </c>
      <c r="D44" s="91" t="e">
        <f>'Form E2 '!D241+'Form E2 '!#REF!</f>
        <v>#REF!</v>
      </c>
      <c r="E44" s="91">
        <f>'Form E2 '!E241</f>
        <v>0</v>
      </c>
      <c r="F44" s="91" t="e">
        <f>'Form E2 '!E241+'Form E2 '!#REF!</f>
        <v>#REF!</v>
      </c>
      <c r="G44" s="91">
        <f>'Form E2 '!F241</f>
        <v>0</v>
      </c>
      <c r="H44" s="91" t="e">
        <f>'Form E2 '!F241+'Form E2 '!#REF!</f>
        <v>#REF!</v>
      </c>
      <c r="I44" s="91">
        <f>'Form E2 '!G241</f>
        <v>0</v>
      </c>
      <c r="J44" s="91" t="e">
        <f>'Form E2 '!G241+'Form E2 '!#REF!</f>
        <v>#REF!</v>
      </c>
      <c r="K44" s="91">
        <f>'Form E2 '!H241</f>
        <v>0</v>
      </c>
      <c r="L44" s="91" t="e">
        <f>'Form E2 '!H241+'Form E2 '!#REF!</f>
        <v>#REF!</v>
      </c>
      <c r="M44" s="91">
        <f>'Form E2 '!I241</f>
        <v>0</v>
      </c>
      <c r="N44" s="91" t="e">
        <f>'Form E2 '!I241+'Form E2 '!#REF!</f>
        <v>#REF!</v>
      </c>
      <c r="O44" s="91" t="e">
        <f>'Form E2 '!#REF!+'Form E2 '!#REF!</f>
        <v>#REF!</v>
      </c>
      <c r="P44" s="91">
        <f>'Form E2 '!K241</f>
        <v>0</v>
      </c>
      <c r="Q44" s="150"/>
      <c r="R44" s="1037"/>
      <c r="S44" s="146"/>
      <c r="T44" s="91">
        <f>'Form E2 '!M241</f>
        <v>0</v>
      </c>
      <c r="U44" s="91" t="e">
        <f>'Form E2 '!M241+'Form E2 '!#REF!</f>
        <v>#REF!</v>
      </c>
      <c r="V44" s="91">
        <f>'Form E2 '!N241</f>
        <v>0</v>
      </c>
      <c r="W44" s="91" t="e">
        <f>'Form E2 '!N241+'Form E2 '!#REF!</f>
        <v>#REF!</v>
      </c>
      <c r="X44" s="91">
        <f>'Form E2 '!O241</f>
        <v>0</v>
      </c>
      <c r="Y44" s="91" t="e">
        <f>'Form E2 '!O241+'Form E2 '!#REF!</f>
        <v>#REF!</v>
      </c>
      <c r="Z44" s="91">
        <f>'Form E2 '!P241</f>
        <v>0</v>
      </c>
      <c r="AA44" s="91" t="e">
        <f>'Form E2 '!P241+'Form E2 '!#REF!</f>
        <v>#REF!</v>
      </c>
      <c r="AB44" s="91">
        <f>'Form E2 '!Q241</f>
        <v>0</v>
      </c>
      <c r="AC44" s="91" t="e">
        <f>'Form E2 '!Q241+'Form E2 '!#REF!</f>
        <v>#REF!</v>
      </c>
      <c r="AD44" s="91">
        <f>'Form E2 '!R241</f>
        <v>0</v>
      </c>
      <c r="AE44" s="150"/>
      <c r="AF44" s="1039"/>
      <c r="AG44" s="147"/>
      <c r="AH44" s="91">
        <f>'Form E2 '!S241</f>
        <v>0</v>
      </c>
      <c r="AI44" s="91" t="e">
        <f>'Form E2 '!S241+'Form E2 '!#REF!</f>
        <v>#REF!</v>
      </c>
      <c r="AJ44" s="151"/>
      <c r="AK44" s="1037"/>
      <c r="AL44" s="147"/>
      <c r="AM44" s="91">
        <f>'Form E2 '!U241</f>
        <v>0</v>
      </c>
    </row>
    <row r="45" spans="1:39" x14ac:dyDescent="0.3">
      <c r="A45" s="354" t="s">
        <v>217</v>
      </c>
      <c r="B45" s="136" t="s">
        <v>290</v>
      </c>
      <c r="C45" s="91">
        <f>'Form E2 '!D262</f>
        <v>0</v>
      </c>
      <c r="D45" s="91" t="e">
        <f>'Form E2 '!D262+'Form E2 '!#REF!</f>
        <v>#REF!</v>
      </c>
      <c r="E45" s="91">
        <f>'Form E2 '!E262</f>
        <v>0</v>
      </c>
      <c r="F45" s="91" t="e">
        <f>'Form E2 '!E262+'Form E2 '!#REF!</f>
        <v>#REF!</v>
      </c>
      <c r="G45" s="91">
        <f>'Form E2 '!F262</f>
        <v>0</v>
      </c>
      <c r="H45" s="91" t="e">
        <f>'Form E2 '!F262+'Form E2 '!#REF!</f>
        <v>#REF!</v>
      </c>
      <c r="I45" s="91">
        <f>'Form E2 '!G262</f>
        <v>0</v>
      </c>
      <c r="J45" s="91" t="e">
        <f>'Form E2 '!G262+'Form E2 '!#REF!</f>
        <v>#REF!</v>
      </c>
      <c r="K45" s="91">
        <f>'Form E2 '!H262</f>
        <v>0</v>
      </c>
      <c r="L45" s="91" t="e">
        <f>'Form E2 '!H262+'Form E2 '!#REF!</f>
        <v>#REF!</v>
      </c>
      <c r="M45" s="91">
        <f>'Form E2 '!I262</f>
        <v>0</v>
      </c>
      <c r="N45" s="91" t="e">
        <f>'Form E2 '!I262+'Form E2 '!#REF!</f>
        <v>#REF!</v>
      </c>
      <c r="O45" s="91" t="e">
        <f>'Form E2 '!#REF!+'Form E2 '!#REF!</f>
        <v>#REF!</v>
      </c>
      <c r="P45" s="91">
        <f>'Form E2 '!K262</f>
        <v>0</v>
      </c>
      <c r="Q45" s="150"/>
      <c r="R45" s="1038"/>
      <c r="S45" s="146"/>
      <c r="T45" s="91">
        <f>'Form E2 '!M262</f>
        <v>0</v>
      </c>
      <c r="U45" s="91" t="e">
        <f>'Form E2 '!M262+'Form E2 '!#REF!</f>
        <v>#REF!</v>
      </c>
      <c r="V45" s="91">
        <f>'Form E2 '!N262</f>
        <v>0</v>
      </c>
      <c r="W45" s="91" t="e">
        <f>'Form E2 '!N262+'Form E2 '!#REF!</f>
        <v>#REF!</v>
      </c>
      <c r="X45" s="91">
        <f>'Form E2 '!O262</f>
        <v>0</v>
      </c>
      <c r="Y45" s="91" t="e">
        <f>'Form E2 '!O262+'Form E2 '!#REF!</f>
        <v>#REF!</v>
      </c>
      <c r="Z45" s="91">
        <f>'Form E2 '!P262</f>
        <v>0</v>
      </c>
      <c r="AA45" s="91" t="e">
        <f>'Form E2 '!P262+'Form E2 '!#REF!</f>
        <v>#REF!</v>
      </c>
      <c r="AB45" s="91">
        <f>'Form E2 '!Q262</f>
        <v>0</v>
      </c>
      <c r="AC45" s="91" t="e">
        <f>'Form E2 '!Q262+'Form E2 '!#REF!</f>
        <v>#REF!</v>
      </c>
      <c r="AD45" s="91">
        <f>'Form E2 '!R262</f>
        <v>0</v>
      </c>
      <c r="AE45" s="150"/>
      <c r="AF45" s="1040"/>
      <c r="AG45" s="147"/>
      <c r="AH45" s="91">
        <f>'Form E2 '!S262</f>
        <v>0</v>
      </c>
      <c r="AI45" s="91" t="e">
        <f>'Form E2 '!S262+'Form E2 '!#REF!</f>
        <v>#REF!</v>
      </c>
      <c r="AJ45" s="151"/>
      <c r="AK45" s="1038"/>
      <c r="AL45" s="147"/>
      <c r="AM45" s="91">
        <f>'Form E2 '!U262</f>
        <v>0</v>
      </c>
    </row>
    <row r="46" spans="1:39" ht="13.5" thickBot="1" x14ac:dyDescent="0.35">
      <c r="A46" s="127"/>
      <c r="B46" s="128" t="s">
        <v>159</v>
      </c>
      <c r="C46" s="92">
        <f>SUM(C44:C45)</f>
        <v>0</v>
      </c>
      <c r="D46" s="92"/>
      <c r="E46" s="92">
        <f>SUM(E44:E45)</f>
        <v>0</v>
      </c>
      <c r="F46" s="92"/>
      <c r="G46" s="92">
        <f>SUM(G44:G45)</f>
        <v>0</v>
      </c>
      <c r="H46" s="92"/>
      <c r="I46" s="92">
        <f>SUM(I44:I45)</f>
        <v>0</v>
      </c>
      <c r="J46" s="92"/>
      <c r="K46" s="92">
        <f>SUM(K44:K45)</f>
        <v>0</v>
      </c>
      <c r="L46" s="92"/>
      <c r="M46" s="92">
        <f>SUM(M44:M45)</f>
        <v>0</v>
      </c>
      <c r="N46" s="92"/>
      <c r="O46" s="92"/>
      <c r="P46" s="92">
        <f>SUM(P44:P45)</f>
        <v>0</v>
      </c>
      <c r="Q46" s="92"/>
      <c r="R46" s="92">
        <f>'Form E2 '!L263</f>
        <v>0</v>
      </c>
      <c r="S46" s="92"/>
      <c r="T46" s="92">
        <f>SUM(T44:T45)</f>
        <v>0</v>
      </c>
      <c r="U46" s="92"/>
      <c r="V46" s="92">
        <f>SUM(V44:V45)</f>
        <v>0</v>
      </c>
      <c r="W46" s="92"/>
      <c r="X46" s="92">
        <f>SUM(X44:X45)</f>
        <v>0</v>
      </c>
      <c r="Y46" s="92"/>
      <c r="Z46" s="92">
        <f>SUM(Z44:Z45)</f>
        <v>0</v>
      </c>
      <c r="AA46" s="92"/>
      <c r="AB46" s="92">
        <f>SUM(AB44:AB45)</f>
        <v>0</v>
      </c>
      <c r="AC46" s="92"/>
      <c r="AD46" s="92">
        <f>SUM(AD44:AD45)</f>
        <v>0</v>
      </c>
      <c r="AE46" s="92"/>
      <c r="AF46" s="92"/>
      <c r="AG46" s="92"/>
      <c r="AH46" s="92">
        <f>SUM(AH44:AH45)</f>
        <v>0</v>
      </c>
      <c r="AI46" s="92"/>
      <c r="AJ46" s="92"/>
      <c r="AK46" s="133">
        <f>AD46-AH46</f>
        <v>0</v>
      </c>
      <c r="AL46" s="360"/>
      <c r="AM46" s="129">
        <f>SUM(AM44:AM45)</f>
        <v>0</v>
      </c>
    </row>
    <row r="47" spans="1:39" ht="13.5" thickTop="1" x14ac:dyDescent="0.3">
      <c r="A47" s="1035" t="s">
        <v>472</v>
      </c>
      <c r="B47" s="1036"/>
      <c r="C47" s="150"/>
      <c r="D47" s="150"/>
      <c r="E47" s="150"/>
      <c r="F47" s="150"/>
      <c r="G47" s="150"/>
      <c r="H47" s="150"/>
      <c r="I47" s="150"/>
      <c r="J47" s="150"/>
      <c r="K47" s="150"/>
      <c r="L47" s="150"/>
      <c r="M47" s="150"/>
      <c r="N47" s="150"/>
      <c r="O47" s="150"/>
      <c r="P47" s="150"/>
      <c r="Q47" s="150"/>
      <c r="R47" s="91"/>
      <c r="S47" s="91"/>
      <c r="T47" s="150"/>
      <c r="U47" s="150"/>
      <c r="V47" s="150"/>
      <c r="W47" s="150"/>
      <c r="X47" s="150"/>
      <c r="Y47" s="150"/>
      <c r="Z47" s="150"/>
      <c r="AA47" s="150"/>
      <c r="AB47" s="150"/>
      <c r="AC47" s="150"/>
      <c r="AD47" s="150"/>
      <c r="AE47" s="150"/>
      <c r="AF47" s="91"/>
      <c r="AG47" s="94"/>
      <c r="AH47" s="151"/>
      <c r="AI47" s="151"/>
      <c r="AJ47" s="151"/>
      <c r="AK47" s="94"/>
      <c r="AL47" s="94"/>
      <c r="AM47" s="291"/>
    </row>
    <row r="48" spans="1:39" x14ac:dyDescent="0.3">
      <c r="A48" s="354" t="s">
        <v>218</v>
      </c>
      <c r="B48" s="136" t="s">
        <v>291</v>
      </c>
      <c r="C48" s="91">
        <f>'Form E2 '!D277</f>
        <v>0</v>
      </c>
      <c r="D48" s="91"/>
      <c r="E48" s="91">
        <f>'Form E2 '!E277</f>
        <v>0</v>
      </c>
      <c r="F48" s="91" t="e">
        <f>'Form E2 '!E277+'Form E2 '!#REF!</f>
        <v>#REF!</v>
      </c>
      <c r="G48" s="91">
        <f>'Form E2 '!F277</f>
        <v>0</v>
      </c>
      <c r="H48" s="91" t="e">
        <f>'Form E2 '!F277+'Form E2 '!#REF!</f>
        <v>#REF!</v>
      </c>
      <c r="I48" s="91">
        <f>'Form E2 '!G277</f>
        <v>0</v>
      </c>
      <c r="J48" s="91" t="e">
        <f>'Form E2 '!G277+'Form E2 '!#REF!</f>
        <v>#REF!</v>
      </c>
      <c r="K48" s="91">
        <f>'Form E2 '!H277</f>
        <v>0</v>
      </c>
      <c r="L48" s="91" t="e">
        <f>'Form E2 '!H277+'Form E2 '!#REF!</f>
        <v>#REF!</v>
      </c>
      <c r="M48" s="91">
        <f>'Form E2 '!I277</f>
        <v>0</v>
      </c>
      <c r="N48" s="91" t="e">
        <f>'Form E2 '!I277+'Form E2 '!#REF!</f>
        <v>#REF!</v>
      </c>
      <c r="O48" s="91" t="e">
        <f>'Form E2 '!#REF!+'Form E2 '!#REF!</f>
        <v>#REF!</v>
      </c>
      <c r="P48" s="91">
        <f>'Form E2 '!K277</f>
        <v>0</v>
      </c>
      <c r="Q48" s="150"/>
      <c r="R48" s="1037"/>
      <c r="S48" s="146"/>
      <c r="T48" s="91">
        <f>'Form E2 '!M277</f>
        <v>0</v>
      </c>
      <c r="U48" s="91" t="e">
        <f>'Form E2 '!M277+'Form E2 '!#REF!</f>
        <v>#REF!</v>
      </c>
      <c r="V48" s="91">
        <f>'Form E2 '!N277</f>
        <v>0</v>
      </c>
      <c r="W48" s="91" t="e">
        <f>'Form E2 '!N277+'Form E2 '!#REF!</f>
        <v>#REF!</v>
      </c>
      <c r="X48" s="91">
        <f>'Form E2 '!O277</f>
        <v>0</v>
      </c>
      <c r="Y48" s="91" t="e">
        <f>'Form E2 '!O277+'Form E2 '!#REF!</f>
        <v>#REF!</v>
      </c>
      <c r="Z48" s="91">
        <f>'Form E2 '!P277</f>
        <v>0</v>
      </c>
      <c r="AA48" s="91" t="e">
        <f>'Form E2 '!P277+'Form E2 '!#REF!</f>
        <v>#REF!</v>
      </c>
      <c r="AB48" s="91">
        <f>'Form E2 '!Q277</f>
        <v>0</v>
      </c>
      <c r="AC48" s="91" t="e">
        <f>'Form E2 '!Q277+'Form E2 '!#REF!</f>
        <v>#REF!</v>
      </c>
      <c r="AD48" s="91">
        <f>'Form E2 '!R277</f>
        <v>0</v>
      </c>
      <c r="AE48" s="150"/>
      <c r="AF48" s="1039"/>
      <c r="AG48" s="147"/>
      <c r="AH48" s="91">
        <f>'Form E2 '!S277</f>
        <v>0</v>
      </c>
      <c r="AI48" s="91" t="e">
        <f>'Form E2 '!S277+'Form E2 '!#REF!</f>
        <v>#REF!</v>
      </c>
      <c r="AJ48" s="151"/>
      <c r="AK48" s="1037"/>
      <c r="AL48" s="147"/>
      <c r="AM48" s="91">
        <f>'Form E2 '!U277</f>
        <v>0</v>
      </c>
    </row>
    <row r="49" spans="1:39" x14ac:dyDescent="0.3">
      <c r="A49" s="354" t="s">
        <v>219</v>
      </c>
      <c r="B49" s="136" t="s">
        <v>292</v>
      </c>
      <c r="C49" s="91">
        <f>'Form E2 '!D282</f>
        <v>0</v>
      </c>
      <c r="D49" s="91"/>
      <c r="E49" s="91">
        <f>'Form E2 '!E282</f>
        <v>0</v>
      </c>
      <c r="F49" s="91" t="e">
        <f>'Form E2 '!E282+'Form E2 '!#REF!</f>
        <v>#REF!</v>
      </c>
      <c r="G49" s="91">
        <f>'Form E2 '!F282</f>
        <v>0</v>
      </c>
      <c r="H49" s="91" t="e">
        <f>'Form E2 '!F282+'Form E2 '!#REF!</f>
        <v>#REF!</v>
      </c>
      <c r="I49" s="91">
        <f>'Form E2 '!G282</f>
        <v>0</v>
      </c>
      <c r="J49" s="91" t="e">
        <f>'Form E2 '!G282+'Form E2 '!#REF!</f>
        <v>#REF!</v>
      </c>
      <c r="K49" s="91">
        <f>'Form E2 '!H282</f>
        <v>0</v>
      </c>
      <c r="L49" s="91" t="e">
        <f>'Form E2 '!H282+'Form E2 '!#REF!</f>
        <v>#REF!</v>
      </c>
      <c r="M49" s="91">
        <f>'Form E2 '!I282</f>
        <v>0</v>
      </c>
      <c r="N49" s="91" t="e">
        <f>'Form E2 '!I282+'Form E2 '!#REF!</f>
        <v>#REF!</v>
      </c>
      <c r="O49" s="91" t="e">
        <f>'Form E2 '!#REF!+'Form E2 '!#REF!</f>
        <v>#REF!</v>
      </c>
      <c r="P49" s="91">
        <f>'Form E2 '!K282</f>
        <v>0</v>
      </c>
      <c r="Q49" s="150"/>
      <c r="R49" s="1038"/>
      <c r="S49" s="146"/>
      <c r="T49" s="91">
        <f>'Form E2 '!M282</f>
        <v>0</v>
      </c>
      <c r="U49" s="91" t="e">
        <f>'Form E2 '!M282+'Form E2 '!#REF!</f>
        <v>#REF!</v>
      </c>
      <c r="V49" s="91">
        <f>'Form E2 '!N282</f>
        <v>0</v>
      </c>
      <c r="W49" s="91" t="e">
        <f>'Form E2 '!N282+'Form E2 '!#REF!</f>
        <v>#REF!</v>
      </c>
      <c r="X49" s="91">
        <f>'Form E2 '!O282</f>
        <v>0</v>
      </c>
      <c r="Y49" s="91" t="e">
        <f>'Form E2 '!O282+'Form E2 '!#REF!</f>
        <v>#REF!</v>
      </c>
      <c r="Z49" s="91">
        <f>'Form E2 '!P282</f>
        <v>0</v>
      </c>
      <c r="AA49" s="91" t="e">
        <f>'Form E2 '!P282+'Form E2 '!#REF!</f>
        <v>#REF!</v>
      </c>
      <c r="AB49" s="91">
        <f>'Form E2 '!Q282</f>
        <v>0</v>
      </c>
      <c r="AC49" s="91" t="e">
        <f>'Form E2 '!Q282+'Form E2 '!#REF!</f>
        <v>#REF!</v>
      </c>
      <c r="AD49" s="91">
        <f>'Form E2 '!R282</f>
        <v>0</v>
      </c>
      <c r="AE49" s="150"/>
      <c r="AF49" s="1040"/>
      <c r="AG49" s="147"/>
      <c r="AH49" s="91">
        <f>'Form E2 '!S282</f>
        <v>0</v>
      </c>
      <c r="AI49" s="91" t="e">
        <f>'Form E2 '!S282+'Form E2 '!#REF!</f>
        <v>#REF!</v>
      </c>
      <c r="AJ49" s="151"/>
      <c r="AK49" s="1038"/>
      <c r="AL49" s="147"/>
      <c r="AM49" s="91">
        <f>'Form E2 '!U282</f>
        <v>0</v>
      </c>
    </row>
    <row r="50" spans="1:39" ht="13.5" thickBot="1" x14ac:dyDescent="0.35">
      <c r="A50" s="127"/>
      <c r="B50" s="128" t="s">
        <v>159</v>
      </c>
      <c r="C50" s="92">
        <f>SUM(C48:C49)</f>
        <v>0</v>
      </c>
      <c r="D50" s="92"/>
      <c r="E50" s="92">
        <f>SUM(E48:E49)</f>
        <v>0</v>
      </c>
      <c r="F50" s="92"/>
      <c r="G50" s="92">
        <f>SUM(G48:G49)</f>
        <v>0</v>
      </c>
      <c r="H50" s="92"/>
      <c r="I50" s="92">
        <f>SUM(I48:I49)</f>
        <v>0</v>
      </c>
      <c r="J50" s="92"/>
      <c r="K50" s="92">
        <f>SUM(K48:K49)</f>
        <v>0</v>
      </c>
      <c r="L50" s="92"/>
      <c r="M50" s="92">
        <f>SUM(M48:M49)</f>
        <v>0</v>
      </c>
      <c r="N50" s="92"/>
      <c r="O50" s="92"/>
      <c r="P50" s="92">
        <f>SUM(P48:P49)</f>
        <v>0</v>
      </c>
      <c r="Q50" s="92"/>
      <c r="R50" s="92">
        <f>'Form E2 '!L283</f>
        <v>0</v>
      </c>
      <c r="S50" s="92"/>
      <c r="T50" s="92">
        <f>SUM(T48:T49)</f>
        <v>0</v>
      </c>
      <c r="U50" s="92"/>
      <c r="V50" s="92">
        <f>SUM(V48:V49)</f>
        <v>0</v>
      </c>
      <c r="W50" s="92"/>
      <c r="X50" s="92">
        <f>SUM(X48:X49)</f>
        <v>0</v>
      </c>
      <c r="Y50" s="92"/>
      <c r="Z50" s="92">
        <f>SUM(Z48:Z49)</f>
        <v>0</v>
      </c>
      <c r="AA50" s="92"/>
      <c r="AB50" s="92">
        <f>SUM(AB48:AB49)</f>
        <v>0</v>
      </c>
      <c r="AC50" s="92"/>
      <c r="AD50" s="92">
        <f>SUM(AD48:AD49)</f>
        <v>0</v>
      </c>
      <c r="AE50" s="92"/>
      <c r="AF50" s="92"/>
      <c r="AG50" s="92"/>
      <c r="AH50" s="92">
        <f>SUM(AH48:AH49)</f>
        <v>0</v>
      </c>
      <c r="AI50" s="92"/>
      <c r="AJ50" s="92"/>
      <c r="AK50" s="133">
        <f>AD50-AH50</f>
        <v>0</v>
      </c>
      <c r="AL50" s="360"/>
      <c r="AM50" s="129">
        <f>SUM(AM48:AM49)</f>
        <v>0</v>
      </c>
    </row>
    <row r="51" spans="1:39" ht="13.5" thickTop="1" x14ac:dyDescent="0.3">
      <c r="A51" s="1035" t="s">
        <v>473</v>
      </c>
      <c r="B51" s="1036"/>
      <c r="C51" s="150"/>
      <c r="D51" s="150"/>
      <c r="E51" s="150"/>
      <c r="F51" s="150"/>
      <c r="G51" s="150"/>
      <c r="H51" s="150"/>
      <c r="I51" s="150"/>
      <c r="J51" s="150"/>
      <c r="K51" s="150"/>
      <c r="L51" s="150"/>
      <c r="M51" s="150"/>
      <c r="N51" s="150"/>
      <c r="O51" s="150"/>
      <c r="P51" s="150"/>
      <c r="Q51" s="150"/>
      <c r="R51" s="91"/>
      <c r="S51" s="91"/>
      <c r="T51" s="150"/>
      <c r="U51" s="150"/>
      <c r="V51" s="150"/>
      <c r="W51" s="150"/>
      <c r="X51" s="150"/>
      <c r="Y51" s="150"/>
      <c r="Z51" s="150"/>
      <c r="AA51" s="150"/>
      <c r="AB51" s="150"/>
      <c r="AC51" s="150"/>
      <c r="AD51" s="150"/>
      <c r="AE51" s="150"/>
      <c r="AF51" s="91"/>
      <c r="AG51" s="94"/>
      <c r="AH51" s="151"/>
      <c r="AI51" s="151"/>
      <c r="AJ51" s="151"/>
      <c r="AK51" s="94"/>
      <c r="AL51" s="94"/>
      <c r="AM51" s="291"/>
    </row>
    <row r="52" spans="1:39" x14ac:dyDescent="0.3">
      <c r="A52" s="354" t="s">
        <v>511</v>
      </c>
      <c r="B52" s="136" t="s">
        <v>291</v>
      </c>
      <c r="C52" s="91">
        <f>'Form E2 '!D281</f>
        <v>0</v>
      </c>
      <c r="D52" s="91"/>
      <c r="E52" s="91">
        <f>'Form E2 '!E281</f>
        <v>0</v>
      </c>
      <c r="F52" s="91" t="e">
        <f>'Form E2 '!E281+'Form E2 '!#REF!</f>
        <v>#REF!</v>
      </c>
      <c r="G52" s="91">
        <f>'Form E2 '!F281</f>
        <v>0</v>
      </c>
      <c r="H52" s="91" t="e">
        <f>'Form E2 '!F281+'Form E2 '!#REF!</f>
        <v>#REF!</v>
      </c>
      <c r="I52" s="91">
        <f>'Form E2 '!G281</f>
        <v>0</v>
      </c>
      <c r="J52" s="91" t="e">
        <f>'Form E2 '!G281+'Form E2 '!#REF!</f>
        <v>#REF!</v>
      </c>
      <c r="K52" s="91">
        <f>'Form E2 '!H281</f>
        <v>0</v>
      </c>
      <c r="L52" s="91" t="e">
        <f>'Form E2 '!H281+'Form E2 '!#REF!</f>
        <v>#REF!</v>
      </c>
      <c r="M52" s="91">
        <f>'Form E2 '!I281</f>
        <v>0</v>
      </c>
      <c r="N52" s="91" t="e">
        <f>'Form E2 '!I281+'Form E2 '!#REF!</f>
        <v>#REF!</v>
      </c>
      <c r="O52" s="91" t="e">
        <f>'Form E2 '!#REF!+'Form E2 '!#REF!</f>
        <v>#REF!</v>
      </c>
      <c r="P52" s="91">
        <f>'Form E2 '!K281</f>
        <v>0</v>
      </c>
      <c r="Q52" s="150"/>
      <c r="R52" s="1037"/>
      <c r="S52" s="146"/>
      <c r="T52" s="91">
        <f>'Form E2 '!M281</f>
        <v>0</v>
      </c>
      <c r="U52" s="91" t="e">
        <f>'Form E2 '!M281+'Form E2 '!#REF!</f>
        <v>#REF!</v>
      </c>
      <c r="V52" s="91">
        <f>'Form E2 '!N281</f>
        <v>0</v>
      </c>
      <c r="W52" s="91" t="e">
        <f>'Form E2 '!N281+'Form E2 '!#REF!</f>
        <v>#REF!</v>
      </c>
      <c r="X52" s="91">
        <f>'Form E2 '!O281</f>
        <v>0</v>
      </c>
      <c r="Y52" s="91" t="e">
        <f>'Form E2 '!O281+'Form E2 '!#REF!</f>
        <v>#REF!</v>
      </c>
      <c r="Z52" s="91">
        <f>'Form E2 '!P281</f>
        <v>0</v>
      </c>
      <c r="AA52" s="91" t="e">
        <f>'Form E2 '!P281+'Form E2 '!#REF!</f>
        <v>#REF!</v>
      </c>
      <c r="AB52" s="91">
        <f>'Form E2 '!Q281</f>
        <v>0</v>
      </c>
      <c r="AC52" s="91" t="e">
        <f>'Form E2 '!Q281+'Form E2 '!#REF!</f>
        <v>#REF!</v>
      </c>
      <c r="AD52" s="91">
        <f>'Form E2 '!R281</f>
        <v>0</v>
      </c>
      <c r="AE52" s="150"/>
      <c r="AF52" s="1039"/>
      <c r="AG52" s="147"/>
      <c r="AH52" s="91">
        <f>'Form E2 '!S281</f>
        <v>0</v>
      </c>
      <c r="AI52" s="91" t="e">
        <f>'Form E2 '!S281+'Form E2 '!#REF!</f>
        <v>#REF!</v>
      </c>
      <c r="AJ52" s="151"/>
      <c r="AK52" s="1037"/>
      <c r="AL52" s="147"/>
      <c r="AM52" s="91">
        <f>'Form E2 '!U281</f>
        <v>0</v>
      </c>
    </row>
    <row r="53" spans="1:39" x14ac:dyDescent="0.3">
      <c r="A53" s="354" t="s">
        <v>519</v>
      </c>
      <c r="B53" s="136" t="s">
        <v>292</v>
      </c>
      <c r="C53" s="91">
        <f>'Form E2 '!D286</f>
        <v>0</v>
      </c>
      <c r="D53" s="91"/>
      <c r="E53" s="91">
        <f>'Form E2 '!E286</f>
        <v>0</v>
      </c>
      <c r="F53" s="91" t="e">
        <f>'Form E2 '!E286+'Form E2 '!#REF!</f>
        <v>#REF!</v>
      </c>
      <c r="G53" s="91">
        <f>'Form E2 '!F286</f>
        <v>0</v>
      </c>
      <c r="H53" s="91" t="e">
        <f>'Form E2 '!F286+'Form E2 '!#REF!</f>
        <v>#REF!</v>
      </c>
      <c r="I53" s="91">
        <f>'Form E2 '!G286</f>
        <v>0</v>
      </c>
      <c r="J53" s="91" t="e">
        <f>'Form E2 '!G286+'Form E2 '!#REF!</f>
        <v>#REF!</v>
      </c>
      <c r="K53" s="91">
        <f>'Form E2 '!H286</f>
        <v>0</v>
      </c>
      <c r="L53" s="91" t="e">
        <f>'Form E2 '!H286+'Form E2 '!#REF!</f>
        <v>#REF!</v>
      </c>
      <c r="M53" s="91">
        <f>'Form E2 '!I286</f>
        <v>0</v>
      </c>
      <c r="N53" s="91" t="e">
        <f>'Form E2 '!I286+'Form E2 '!#REF!</f>
        <v>#REF!</v>
      </c>
      <c r="O53" s="91" t="e">
        <f>'Form E2 '!#REF!+'Form E2 '!#REF!</f>
        <v>#REF!</v>
      </c>
      <c r="P53" s="91">
        <f>'Form E2 '!K286</f>
        <v>0</v>
      </c>
      <c r="Q53" s="150"/>
      <c r="R53" s="1038"/>
      <c r="S53" s="146"/>
      <c r="T53" s="91">
        <f>'Form E2 '!M286</f>
        <v>0</v>
      </c>
      <c r="U53" s="91" t="e">
        <f>'Form E2 '!M286+'Form E2 '!#REF!</f>
        <v>#REF!</v>
      </c>
      <c r="V53" s="91">
        <f>'Form E2 '!N286</f>
        <v>0</v>
      </c>
      <c r="W53" s="91" t="e">
        <f>'Form E2 '!N286+'Form E2 '!#REF!</f>
        <v>#REF!</v>
      </c>
      <c r="X53" s="91">
        <f>'Form E2 '!O286</f>
        <v>0</v>
      </c>
      <c r="Y53" s="91" t="e">
        <f>'Form E2 '!O286+'Form E2 '!#REF!</f>
        <v>#REF!</v>
      </c>
      <c r="Z53" s="91">
        <f>'Form E2 '!P286</f>
        <v>0</v>
      </c>
      <c r="AA53" s="91" t="e">
        <f>'Form E2 '!P286+'Form E2 '!#REF!</f>
        <v>#REF!</v>
      </c>
      <c r="AB53" s="91">
        <f>'Form E2 '!Q286</f>
        <v>0</v>
      </c>
      <c r="AC53" s="91" t="e">
        <f>'Form E2 '!Q286+'Form E2 '!#REF!</f>
        <v>#REF!</v>
      </c>
      <c r="AD53" s="91">
        <f>'Form E2 '!R286</f>
        <v>0</v>
      </c>
      <c r="AE53" s="150"/>
      <c r="AF53" s="1040"/>
      <c r="AG53" s="147"/>
      <c r="AH53" s="91">
        <f>'Form E2 '!S286</f>
        <v>0</v>
      </c>
      <c r="AI53" s="91" t="e">
        <f>'Form E2 '!S286+'Form E2 '!#REF!</f>
        <v>#REF!</v>
      </c>
      <c r="AJ53" s="151"/>
      <c r="AK53" s="1038"/>
      <c r="AL53" s="147"/>
      <c r="AM53" s="91">
        <f>'Form E2 '!U286</f>
        <v>0</v>
      </c>
    </row>
    <row r="54" spans="1:39" ht="13.5" thickBot="1" x14ac:dyDescent="0.35">
      <c r="A54" s="127"/>
      <c r="B54" s="128" t="s">
        <v>159</v>
      </c>
      <c r="C54" s="92">
        <f>SUM(C52:C53)</f>
        <v>0</v>
      </c>
      <c r="D54" s="92"/>
      <c r="E54" s="92">
        <f>SUM(E52:E53)</f>
        <v>0</v>
      </c>
      <c r="F54" s="92"/>
      <c r="G54" s="92">
        <f>SUM(G52:G53)</f>
        <v>0</v>
      </c>
      <c r="H54" s="92"/>
      <c r="I54" s="92">
        <f>SUM(I52:I53)</f>
        <v>0</v>
      </c>
      <c r="J54" s="92"/>
      <c r="K54" s="92">
        <f>SUM(K52:K53)</f>
        <v>0</v>
      </c>
      <c r="L54" s="92"/>
      <c r="M54" s="92">
        <f>SUM(M52:M53)</f>
        <v>0</v>
      </c>
      <c r="N54" s="92"/>
      <c r="O54" s="92"/>
      <c r="P54" s="92">
        <f>SUM(P52:P53)</f>
        <v>0</v>
      </c>
      <c r="Q54" s="92"/>
      <c r="R54" s="92">
        <f>'Form E2 '!L287</f>
        <v>0</v>
      </c>
      <c r="S54" s="92"/>
      <c r="T54" s="92">
        <f>SUM(T52:T53)</f>
        <v>0</v>
      </c>
      <c r="U54" s="92"/>
      <c r="V54" s="92">
        <f>SUM(V52:V53)</f>
        <v>0</v>
      </c>
      <c r="W54" s="92"/>
      <c r="X54" s="92">
        <f>SUM(X52:X53)</f>
        <v>0</v>
      </c>
      <c r="Y54" s="92"/>
      <c r="Z54" s="92">
        <f>SUM(Z52:Z53)</f>
        <v>0</v>
      </c>
      <c r="AA54" s="92"/>
      <c r="AB54" s="92">
        <f>SUM(AB52:AB53)</f>
        <v>0</v>
      </c>
      <c r="AC54" s="92"/>
      <c r="AD54" s="92">
        <f>SUM(AD52:AD53)</f>
        <v>0</v>
      </c>
      <c r="AE54" s="92"/>
      <c r="AF54" s="92"/>
      <c r="AG54" s="92"/>
      <c r="AH54" s="92">
        <f>SUM(AH52:AH53)</f>
        <v>0</v>
      </c>
      <c r="AI54" s="92"/>
      <c r="AJ54" s="92"/>
      <c r="AK54" s="133">
        <f>AD54-AH54</f>
        <v>0</v>
      </c>
      <c r="AL54" s="360"/>
      <c r="AM54" s="129">
        <f>SUM(AM52:AM53)</f>
        <v>0</v>
      </c>
    </row>
    <row r="55" spans="1:39" ht="15.75" customHeight="1" thickTop="1" x14ac:dyDescent="0.3">
      <c r="A55" s="1041" t="s">
        <v>293</v>
      </c>
      <c r="B55" s="1042"/>
      <c r="C55" s="150"/>
      <c r="D55" s="150"/>
      <c r="E55" s="150"/>
      <c r="F55" s="150"/>
      <c r="G55" s="150"/>
      <c r="H55" s="150"/>
      <c r="I55" s="150"/>
      <c r="J55" s="150"/>
      <c r="K55" s="150"/>
      <c r="L55" s="150"/>
      <c r="M55" s="150"/>
      <c r="N55" s="150"/>
      <c r="O55" s="150"/>
      <c r="P55" s="150"/>
      <c r="Q55" s="150"/>
      <c r="R55" s="91"/>
      <c r="S55" s="91"/>
      <c r="T55" s="150"/>
      <c r="U55" s="150"/>
      <c r="V55" s="150"/>
      <c r="W55" s="150"/>
      <c r="X55" s="150"/>
      <c r="Y55" s="150"/>
      <c r="Z55" s="150"/>
      <c r="AA55" s="150"/>
      <c r="AB55" s="150"/>
      <c r="AC55" s="150"/>
      <c r="AD55" s="150"/>
      <c r="AE55" s="150"/>
      <c r="AF55" s="91"/>
      <c r="AG55" s="94"/>
      <c r="AH55" s="151"/>
      <c r="AI55" s="151"/>
      <c r="AJ55" s="151"/>
      <c r="AK55" s="94"/>
      <c r="AL55" s="94"/>
      <c r="AM55" s="291"/>
    </row>
    <row r="56" spans="1:39" ht="16" x14ac:dyDescent="0.3">
      <c r="A56" s="354" t="s">
        <v>521</v>
      </c>
      <c r="B56" s="371" t="s">
        <v>135</v>
      </c>
      <c r="C56" s="91">
        <f>'Form E2 '!D309</f>
        <v>0</v>
      </c>
      <c r="D56" s="91"/>
      <c r="E56" s="91">
        <f>'Form E2 '!E309</f>
        <v>0</v>
      </c>
      <c r="F56" s="91" t="e">
        <f>'Form E2 '!E309+'Form E2 '!#REF!</f>
        <v>#REF!</v>
      </c>
      <c r="G56" s="91">
        <f>'Form E2 '!F309</f>
        <v>0</v>
      </c>
      <c r="H56" s="91" t="e">
        <f>'Form E2 '!F309+'Form E2 '!#REF!</f>
        <v>#REF!</v>
      </c>
      <c r="I56" s="91">
        <f>'Form E2 '!G309</f>
        <v>0</v>
      </c>
      <c r="J56" s="91" t="e">
        <f>'Form E2 '!G309+'Form E2 '!#REF!</f>
        <v>#REF!</v>
      </c>
      <c r="K56" s="91">
        <f>'Form E2 '!H309</f>
        <v>0</v>
      </c>
      <c r="L56" s="91" t="e">
        <f>'Form E2 '!H309+'Form E2 '!#REF!</f>
        <v>#REF!</v>
      </c>
      <c r="M56" s="91">
        <f>'Form E2 '!I309</f>
        <v>0</v>
      </c>
      <c r="N56" s="91" t="e">
        <f>'Form E2 '!I309+'Form E2 '!#REF!</f>
        <v>#REF!</v>
      </c>
      <c r="O56" s="91" t="e">
        <f>'Form E2 '!#REF!+'Form E2 '!#REF!</f>
        <v>#REF!</v>
      </c>
      <c r="P56" s="91">
        <f>'Form E2 '!K309</f>
        <v>0</v>
      </c>
      <c r="Q56" s="150"/>
      <c r="R56" s="1037"/>
      <c r="S56" s="146"/>
      <c r="T56" s="91">
        <f>'Form E2 '!M309</f>
        <v>0</v>
      </c>
      <c r="U56" s="91" t="e">
        <f>'Form E2 '!M309+'Form E2 '!#REF!</f>
        <v>#REF!</v>
      </c>
      <c r="V56" s="91">
        <f>'Form E2 '!N309</f>
        <v>0</v>
      </c>
      <c r="W56" s="91" t="e">
        <f>'Form E2 '!N309+'Form E2 '!#REF!</f>
        <v>#REF!</v>
      </c>
      <c r="X56" s="91">
        <f>'Form E2 '!O309</f>
        <v>0</v>
      </c>
      <c r="Y56" s="91" t="e">
        <f>'Form E2 '!O309+'Form E2 '!#REF!</f>
        <v>#REF!</v>
      </c>
      <c r="Z56" s="91">
        <f>'Form E2 '!P309</f>
        <v>0</v>
      </c>
      <c r="AA56" s="91" t="e">
        <f>'Form E2 '!P309+'Form E2 '!#REF!</f>
        <v>#REF!</v>
      </c>
      <c r="AB56" s="91">
        <f>'Form E2 '!Q309</f>
        <v>0</v>
      </c>
      <c r="AC56" s="91" t="e">
        <f>'Form E2 '!Q309+'Form E2 '!#REF!</f>
        <v>#REF!</v>
      </c>
      <c r="AD56" s="91">
        <f>'Form E2 '!R309</f>
        <v>0</v>
      </c>
      <c r="AE56" s="150"/>
      <c r="AF56" s="1039"/>
      <c r="AG56" s="147"/>
      <c r="AH56" s="91">
        <f>'Form E2 '!S309</f>
        <v>0</v>
      </c>
      <c r="AI56" s="91" t="e">
        <f>'Form E2 '!S309+'Form E2 '!#REF!</f>
        <v>#REF!</v>
      </c>
      <c r="AJ56" s="151"/>
      <c r="AK56" s="1037"/>
      <c r="AL56" s="147"/>
      <c r="AM56" s="91">
        <f>'Form E2 '!U309</f>
        <v>0</v>
      </c>
    </row>
    <row r="57" spans="1:39" ht="16" x14ac:dyDescent="0.3">
      <c r="A57" s="132" t="s">
        <v>522</v>
      </c>
      <c r="B57" s="372" t="s">
        <v>264</v>
      </c>
      <c r="C57" s="91">
        <f>'Form E2 '!D330</f>
        <v>0</v>
      </c>
      <c r="D57" s="91"/>
      <c r="E57" s="91">
        <f>'Form E2 '!E330</f>
        <v>0</v>
      </c>
      <c r="F57" s="91" t="e">
        <f>'Form E2 '!E330+'Form E2 '!#REF!</f>
        <v>#REF!</v>
      </c>
      <c r="G57" s="91">
        <f>'Form E2 '!F330</f>
        <v>0</v>
      </c>
      <c r="H57" s="91" t="e">
        <f>'Form E2 '!F330+'Form E2 '!#REF!</f>
        <v>#REF!</v>
      </c>
      <c r="I57" s="91">
        <f>'Form E2 '!G330</f>
        <v>0</v>
      </c>
      <c r="J57" s="91" t="e">
        <f>'Form E2 '!G330+'Form E2 '!#REF!</f>
        <v>#REF!</v>
      </c>
      <c r="K57" s="91">
        <f>'Form E2 '!H330</f>
        <v>0</v>
      </c>
      <c r="L57" s="91" t="e">
        <f>'Form E2 '!H330+'Form E2 '!#REF!</f>
        <v>#REF!</v>
      </c>
      <c r="M57" s="91">
        <f>'Form E2 '!I330</f>
        <v>0</v>
      </c>
      <c r="N57" s="91" t="e">
        <f>'Form E2 '!I330+'Form E2 '!#REF!</f>
        <v>#REF!</v>
      </c>
      <c r="O57" s="91" t="e">
        <f>'Form E2 '!#REF!+'Form E2 '!#REF!</f>
        <v>#REF!</v>
      </c>
      <c r="P57" s="91">
        <f>'Form E2 '!K330</f>
        <v>0</v>
      </c>
      <c r="Q57" s="150"/>
      <c r="R57" s="1038"/>
      <c r="S57" s="146"/>
      <c r="T57" s="91">
        <f>'Form E2 '!M330</f>
        <v>0</v>
      </c>
      <c r="U57" s="91" t="e">
        <f>'Form E2 '!M330+'Form E2 '!#REF!</f>
        <v>#REF!</v>
      </c>
      <c r="V57" s="91">
        <f>'Form E2 '!N330</f>
        <v>0</v>
      </c>
      <c r="W57" s="91" t="e">
        <f>'Form E2 '!N330+'Form E2 '!#REF!</f>
        <v>#REF!</v>
      </c>
      <c r="X57" s="91">
        <f>'Form E2 '!O330</f>
        <v>0</v>
      </c>
      <c r="Y57" s="91" t="e">
        <f>'Form E2 '!O330+'Form E2 '!#REF!</f>
        <v>#REF!</v>
      </c>
      <c r="Z57" s="91">
        <f>'Form E2 '!P330</f>
        <v>0</v>
      </c>
      <c r="AA57" s="91" t="e">
        <f>'Form E2 '!P330+'Form E2 '!#REF!</f>
        <v>#REF!</v>
      </c>
      <c r="AB57" s="91">
        <f>'Form E2 '!Q330</f>
        <v>0</v>
      </c>
      <c r="AC57" s="91" t="e">
        <f>'Form E2 '!Q330+'Form E2 '!#REF!</f>
        <v>#REF!</v>
      </c>
      <c r="AD57" s="91">
        <f>'Form E2 '!R330</f>
        <v>0</v>
      </c>
      <c r="AE57" s="150"/>
      <c r="AF57" s="1040"/>
      <c r="AG57" s="147"/>
      <c r="AH57" s="91">
        <f>'Form E2 '!S330</f>
        <v>0</v>
      </c>
      <c r="AI57" s="91" t="e">
        <f>'Form E2 '!S330+'Form E2 '!#REF!</f>
        <v>#REF!</v>
      </c>
      <c r="AJ57" s="151"/>
      <c r="AK57" s="1038"/>
      <c r="AL57" s="147"/>
      <c r="AM57" s="91">
        <f>'Form E2 '!U330</f>
        <v>0</v>
      </c>
    </row>
    <row r="58" spans="1:39" ht="13.5" thickBot="1" x14ac:dyDescent="0.35">
      <c r="A58" s="127"/>
      <c r="B58" s="128" t="s">
        <v>159</v>
      </c>
      <c r="C58" s="92">
        <f>SUM(C56:C57)</f>
        <v>0</v>
      </c>
      <c r="D58" s="92"/>
      <c r="E58" s="92">
        <f>SUM(E56:E57)</f>
        <v>0</v>
      </c>
      <c r="F58" s="92"/>
      <c r="G58" s="92">
        <f>SUM(G56:G57)</f>
        <v>0</v>
      </c>
      <c r="H58" s="92"/>
      <c r="I58" s="92">
        <f>SUM(I56:I57)</f>
        <v>0</v>
      </c>
      <c r="J58" s="92"/>
      <c r="K58" s="92">
        <f>SUM(K56:K57)</f>
        <v>0</v>
      </c>
      <c r="L58" s="92"/>
      <c r="M58" s="92">
        <f>SUM(M56:M57)</f>
        <v>0</v>
      </c>
      <c r="N58" s="92"/>
      <c r="O58" s="92"/>
      <c r="P58" s="92">
        <f>SUM(P56:P57)</f>
        <v>0</v>
      </c>
      <c r="Q58" s="92"/>
      <c r="R58" s="92">
        <f>'Form E2 '!L331</f>
        <v>0</v>
      </c>
      <c r="S58" s="92"/>
      <c r="T58" s="92">
        <f>SUM(T56:T57)</f>
        <v>0</v>
      </c>
      <c r="U58" s="92"/>
      <c r="V58" s="92">
        <f>SUM(V56:V57)</f>
        <v>0</v>
      </c>
      <c r="W58" s="92"/>
      <c r="X58" s="92">
        <f>SUM(X56:X57)</f>
        <v>0</v>
      </c>
      <c r="Y58" s="92"/>
      <c r="Z58" s="92">
        <f>SUM(Z56:Z57)</f>
        <v>0</v>
      </c>
      <c r="AA58" s="92"/>
      <c r="AB58" s="92">
        <f>SUM(AB56:AB57)</f>
        <v>0</v>
      </c>
      <c r="AC58" s="92"/>
      <c r="AD58" s="92">
        <f>SUM(AD56:AD57)</f>
        <v>0</v>
      </c>
      <c r="AE58" s="92"/>
      <c r="AF58" s="92"/>
      <c r="AG58" s="92"/>
      <c r="AH58" s="92">
        <f>SUM(AH56:AH57)</f>
        <v>0</v>
      </c>
      <c r="AI58" s="92"/>
      <c r="AJ58" s="92"/>
      <c r="AK58" s="133">
        <f>AD58-AH58</f>
        <v>0</v>
      </c>
      <c r="AL58" s="360"/>
      <c r="AM58" s="129">
        <f>SUM(AM56:AM57)</f>
        <v>0</v>
      </c>
    </row>
    <row r="59" spans="1:39" ht="14" thickTop="1" thickBot="1" x14ac:dyDescent="0.35">
      <c r="A59" s="1033" t="s">
        <v>196</v>
      </c>
      <c r="B59" s="1034"/>
      <c r="C59" s="93">
        <f t="shared" ref="C59:AM59" si="1">SUM(C46,C54,C58)</f>
        <v>0</v>
      </c>
      <c r="D59" s="93">
        <f t="shared" si="1"/>
        <v>0</v>
      </c>
      <c r="E59" s="93">
        <f t="shared" si="1"/>
        <v>0</v>
      </c>
      <c r="F59" s="93">
        <f t="shared" si="1"/>
        <v>0</v>
      </c>
      <c r="G59" s="93">
        <f t="shared" si="1"/>
        <v>0</v>
      </c>
      <c r="H59" s="93">
        <f t="shared" si="1"/>
        <v>0</v>
      </c>
      <c r="I59" s="93">
        <f t="shared" si="1"/>
        <v>0</v>
      </c>
      <c r="J59" s="93">
        <f t="shared" si="1"/>
        <v>0</v>
      </c>
      <c r="K59" s="93">
        <f t="shared" si="1"/>
        <v>0</v>
      </c>
      <c r="L59" s="93">
        <f t="shared" si="1"/>
        <v>0</v>
      </c>
      <c r="M59" s="93">
        <f t="shared" si="1"/>
        <v>0</v>
      </c>
      <c r="N59" s="93">
        <f t="shared" si="1"/>
        <v>0</v>
      </c>
      <c r="O59" s="93">
        <f t="shared" si="1"/>
        <v>0</v>
      </c>
      <c r="P59" s="93">
        <f t="shared" si="1"/>
        <v>0</v>
      </c>
      <c r="Q59" s="93">
        <f t="shared" si="1"/>
        <v>0</v>
      </c>
      <c r="R59" s="93">
        <f t="shared" si="1"/>
        <v>0</v>
      </c>
      <c r="S59" s="93">
        <f t="shared" si="1"/>
        <v>0</v>
      </c>
      <c r="T59" s="93">
        <f t="shared" si="1"/>
        <v>0</v>
      </c>
      <c r="U59" s="93">
        <f t="shared" si="1"/>
        <v>0</v>
      </c>
      <c r="V59" s="93">
        <f t="shared" si="1"/>
        <v>0</v>
      </c>
      <c r="W59" s="93">
        <f t="shared" si="1"/>
        <v>0</v>
      </c>
      <c r="X59" s="93">
        <f t="shared" si="1"/>
        <v>0</v>
      </c>
      <c r="Y59" s="93">
        <f t="shared" si="1"/>
        <v>0</v>
      </c>
      <c r="Z59" s="93">
        <f t="shared" si="1"/>
        <v>0</v>
      </c>
      <c r="AA59" s="93">
        <f t="shared" si="1"/>
        <v>0</v>
      </c>
      <c r="AB59" s="93">
        <f t="shared" si="1"/>
        <v>0</v>
      </c>
      <c r="AC59" s="93">
        <f t="shared" si="1"/>
        <v>0</v>
      </c>
      <c r="AD59" s="93">
        <f t="shared" si="1"/>
        <v>0</v>
      </c>
      <c r="AE59" s="93">
        <f t="shared" si="1"/>
        <v>0</v>
      </c>
      <c r="AF59" s="93">
        <f t="shared" si="1"/>
        <v>0</v>
      </c>
      <c r="AG59" s="93">
        <f t="shared" si="1"/>
        <v>0</v>
      </c>
      <c r="AH59" s="93">
        <f t="shared" si="1"/>
        <v>0</v>
      </c>
      <c r="AI59" s="93">
        <f t="shared" si="1"/>
        <v>0</v>
      </c>
      <c r="AJ59" s="93">
        <f t="shared" si="1"/>
        <v>0</v>
      </c>
      <c r="AK59" s="679">
        <f t="shared" si="1"/>
        <v>0</v>
      </c>
      <c r="AL59" s="362">
        <f t="shared" si="1"/>
        <v>0</v>
      </c>
      <c r="AM59" s="119">
        <f t="shared" si="1"/>
        <v>0</v>
      </c>
    </row>
    <row r="60" spans="1:39" ht="13.5" thickTop="1" x14ac:dyDescent="0.3">
      <c r="A60" s="48"/>
      <c r="B60" s="48"/>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282"/>
    </row>
    <row r="61" spans="1:39" ht="26.25" customHeight="1" x14ac:dyDescent="0.3">
      <c r="A61" s="2" t="s">
        <v>537</v>
      </c>
      <c r="B61" s="587"/>
      <c r="C61" s="530"/>
      <c r="D61" s="66"/>
      <c r="E61" s="66"/>
      <c r="F61" s="66"/>
      <c r="G61" s="66"/>
      <c r="H61" s="66"/>
      <c r="I61" s="66"/>
      <c r="J61" s="66"/>
      <c r="K61" s="66"/>
      <c r="L61" s="66"/>
      <c r="M61" s="66"/>
      <c r="N61" s="66"/>
      <c r="O61" s="66"/>
      <c r="P61" s="66"/>
      <c r="Q61" s="66"/>
      <c r="T61" s="66"/>
      <c r="U61" s="66"/>
      <c r="V61" s="66"/>
      <c r="W61" s="66"/>
      <c r="X61" s="66"/>
      <c r="Y61" s="66"/>
      <c r="Z61" s="66"/>
      <c r="AA61" s="66"/>
      <c r="AB61" s="66"/>
      <c r="AC61" s="66"/>
      <c r="AD61" s="66"/>
      <c r="AE61" s="66"/>
      <c r="AH61" s="66"/>
      <c r="AI61" s="66"/>
      <c r="AJ61" s="66"/>
    </row>
    <row r="62" spans="1:39" x14ac:dyDescent="0.3">
      <c r="A62" s="66"/>
      <c r="B62" s="66"/>
      <c r="C62" s="66"/>
      <c r="D62" s="66"/>
      <c r="E62" s="66"/>
      <c r="F62" s="66"/>
      <c r="G62" s="66"/>
      <c r="H62" s="66"/>
      <c r="I62" s="66"/>
      <c r="J62" s="66"/>
      <c r="K62" s="66"/>
      <c r="L62" s="66"/>
      <c r="M62" s="66"/>
      <c r="N62" s="66"/>
      <c r="O62" s="66"/>
      <c r="P62" s="66"/>
      <c r="Q62" s="66"/>
      <c r="T62" s="66"/>
      <c r="U62" s="66"/>
      <c r="V62" s="66"/>
      <c r="W62" s="66"/>
      <c r="X62" s="66"/>
      <c r="Y62" s="66"/>
      <c r="Z62" s="66"/>
      <c r="AA62" s="66"/>
      <c r="AB62" s="66"/>
      <c r="AC62" s="66"/>
      <c r="AD62" s="66"/>
      <c r="AE62" s="66"/>
      <c r="AH62" s="66"/>
      <c r="AI62" s="66"/>
      <c r="AJ62" s="66"/>
    </row>
    <row r="63" spans="1:39" x14ac:dyDescent="0.3">
      <c r="A63" s="66"/>
      <c r="B63" s="66"/>
      <c r="C63" s="66"/>
      <c r="D63" s="66"/>
      <c r="E63" s="66"/>
      <c r="F63" s="66"/>
      <c r="G63" s="66"/>
      <c r="H63" s="66"/>
      <c r="I63" s="66"/>
      <c r="J63" s="66"/>
      <c r="K63" s="66"/>
      <c r="L63" s="66"/>
      <c r="M63" s="66"/>
      <c r="N63" s="66"/>
      <c r="O63" s="66"/>
      <c r="P63" s="66"/>
      <c r="Q63" s="66"/>
      <c r="T63" s="66"/>
      <c r="U63" s="66"/>
      <c r="V63" s="66"/>
      <c r="W63" s="66"/>
      <c r="X63" s="66"/>
      <c r="Y63" s="66"/>
      <c r="Z63" s="66"/>
      <c r="AA63" s="66"/>
      <c r="AB63" s="66"/>
      <c r="AC63" s="66"/>
      <c r="AD63" s="66"/>
      <c r="AE63" s="66"/>
      <c r="AH63" s="66"/>
      <c r="AI63" s="66"/>
      <c r="AJ63" s="66"/>
    </row>
    <row r="64" spans="1:39" x14ac:dyDescent="0.3">
      <c r="A64" s="66"/>
      <c r="B64" s="66"/>
      <c r="C64" s="66"/>
      <c r="D64" s="66"/>
      <c r="E64" s="66"/>
      <c r="F64" s="66"/>
      <c r="G64" s="66"/>
      <c r="H64" s="66"/>
      <c r="I64" s="66"/>
      <c r="J64" s="66"/>
      <c r="K64" s="66"/>
      <c r="L64" s="66"/>
      <c r="M64" s="66"/>
      <c r="N64" s="66"/>
      <c r="O64" s="66"/>
      <c r="P64" s="66"/>
      <c r="Q64" s="66"/>
      <c r="T64" s="66"/>
      <c r="U64" s="66"/>
      <c r="V64" s="66"/>
      <c r="W64" s="66"/>
      <c r="X64" s="66"/>
      <c r="Y64" s="66"/>
      <c r="Z64" s="66"/>
      <c r="AA64" s="66"/>
      <c r="AB64" s="66"/>
      <c r="AC64" s="66"/>
      <c r="AD64" s="66"/>
      <c r="AE64" s="66"/>
      <c r="AH64" s="66"/>
      <c r="AI64" s="66"/>
      <c r="AJ64" s="66"/>
    </row>
    <row r="65" spans="1:31" x14ac:dyDescent="0.3">
      <c r="A65" s="66"/>
      <c r="B65" s="66"/>
      <c r="C65" s="66"/>
      <c r="D65" s="66"/>
      <c r="E65" s="66"/>
      <c r="F65" s="66"/>
      <c r="G65" s="66"/>
      <c r="H65" s="66"/>
      <c r="I65" s="66"/>
      <c r="J65" s="66"/>
      <c r="K65" s="66"/>
      <c r="L65" s="66"/>
      <c r="M65" s="66"/>
      <c r="N65" s="66"/>
      <c r="O65" s="66"/>
      <c r="P65" s="66"/>
      <c r="Q65" s="66"/>
      <c r="T65" s="66"/>
      <c r="U65" s="66"/>
      <c r="V65" s="66"/>
      <c r="W65" s="66"/>
      <c r="X65" s="66"/>
      <c r="Y65" s="66"/>
      <c r="Z65" s="66"/>
      <c r="AA65" s="66"/>
      <c r="AB65" s="66"/>
      <c r="AC65" s="66"/>
      <c r="AD65" s="66"/>
      <c r="AE65" s="66"/>
    </row>
    <row r="66" spans="1:31" x14ac:dyDescent="0.3">
      <c r="A66" s="66"/>
      <c r="B66" s="66"/>
      <c r="C66" s="66"/>
      <c r="D66" s="66"/>
      <c r="E66" s="66"/>
      <c r="F66" s="66"/>
      <c r="G66" s="66"/>
      <c r="H66" s="66"/>
      <c r="I66" s="66"/>
      <c r="J66" s="66"/>
      <c r="K66" s="66"/>
      <c r="L66" s="66"/>
      <c r="M66" s="66"/>
      <c r="N66" s="66"/>
      <c r="O66" s="66"/>
      <c r="P66" s="66"/>
      <c r="Q66" s="66"/>
      <c r="T66" s="66"/>
      <c r="U66" s="66"/>
      <c r="V66" s="66"/>
      <c r="W66" s="66"/>
      <c r="X66" s="66"/>
      <c r="Y66" s="66"/>
      <c r="Z66" s="66"/>
      <c r="AA66" s="66"/>
      <c r="AB66" s="66"/>
      <c r="AC66" s="66"/>
      <c r="AD66" s="66"/>
      <c r="AE66" s="66"/>
    </row>
    <row r="67" spans="1:31" x14ac:dyDescent="0.3">
      <c r="A67" s="66"/>
      <c r="B67" s="66"/>
      <c r="C67" s="66"/>
      <c r="D67" s="66"/>
      <c r="E67" s="66"/>
      <c r="F67" s="66"/>
      <c r="G67" s="66"/>
      <c r="H67" s="66"/>
      <c r="I67" s="66"/>
      <c r="J67" s="66"/>
      <c r="K67" s="66"/>
      <c r="L67" s="66"/>
      <c r="M67" s="66"/>
      <c r="N67" s="66"/>
      <c r="O67" s="66"/>
      <c r="P67" s="66"/>
      <c r="Q67" s="66"/>
      <c r="T67" s="66"/>
      <c r="U67" s="66"/>
      <c r="V67" s="66"/>
      <c r="W67" s="66"/>
      <c r="X67" s="66"/>
      <c r="Y67" s="66"/>
      <c r="Z67" s="66"/>
      <c r="AA67" s="66"/>
      <c r="AB67" s="66"/>
      <c r="AC67" s="66"/>
      <c r="AD67" s="66"/>
      <c r="AE67" s="66"/>
    </row>
    <row r="68" spans="1:31" x14ac:dyDescent="0.3">
      <c r="A68" s="66"/>
      <c r="B68" s="66"/>
      <c r="C68" s="66"/>
      <c r="D68" s="66"/>
      <c r="E68" s="66"/>
      <c r="F68" s="66"/>
      <c r="G68" s="66"/>
      <c r="H68" s="66"/>
      <c r="I68" s="66"/>
      <c r="J68" s="66"/>
      <c r="K68" s="66"/>
      <c r="L68" s="66"/>
      <c r="M68" s="66"/>
      <c r="N68" s="66"/>
      <c r="O68" s="66"/>
      <c r="P68" s="66"/>
      <c r="Q68" s="66"/>
      <c r="T68" s="66"/>
      <c r="U68" s="66"/>
      <c r="V68" s="66"/>
      <c r="W68" s="66"/>
      <c r="X68" s="66"/>
      <c r="Y68" s="66"/>
      <c r="Z68" s="66"/>
      <c r="AA68" s="66"/>
      <c r="AB68" s="66"/>
      <c r="AC68" s="66"/>
      <c r="AD68" s="66"/>
      <c r="AE68" s="66"/>
    </row>
    <row r="69" spans="1:31" x14ac:dyDescent="0.3">
      <c r="A69" s="66"/>
      <c r="B69" s="66"/>
      <c r="C69" s="66"/>
      <c r="D69" s="66"/>
      <c r="E69" s="66"/>
      <c r="F69" s="66"/>
      <c r="G69" s="66"/>
      <c r="H69" s="66"/>
      <c r="I69" s="66"/>
      <c r="J69" s="66"/>
      <c r="K69" s="66"/>
      <c r="L69" s="66"/>
      <c r="M69" s="66"/>
      <c r="N69" s="66"/>
      <c r="O69" s="66"/>
      <c r="P69" s="66"/>
      <c r="Q69" s="66"/>
      <c r="T69" s="66"/>
      <c r="U69" s="66"/>
      <c r="V69" s="66"/>
      <c r="W69" s="66"/>
      <c r="X69" s="66"/>
      <c r="Y69" s="66"/>
      <c r="Z69" s="66"/>
      <c r="AA69" s="66"/>
      <c r="AB69" s="66"/>
      <c r="AC69" s="66"/>
      <c r="AD69" s="66"/>
      <c r="AE69" s="66"/>
    </row>
    <row r="70" spans="1:31" x14ac:dyDescent="0.3">
      <c r="A70" s="66"/>
      <c r="B70" s="66"/>
      <c r="C70" s="66"/>
      <c r="D70" s="66"/>
      <c r="E70" s="66"/>
      <c r="F70" s="66"/>
      <c r="G70" s="66"/>
      <c r="H70" s="66"/>
      <c r="I70" s="66"/>
      <c r="J70" s="66"/>
      <c r="K70" s="66"/>
      <c r="L70" s="66"/>
      <c r="M70" s="66"/>
      <c r="N70" s="66"/>
      <c r="O70" s="66"/>
      <c r="P70" s="66"/>
      <c r="Q70" s="66"/>
      <c r="T70" s="66"/>
      <c r="U70" s="66"/>
      <c r="V70" s="66"/>
      <c r="W70" s="66"/>
      <c r="X70" s="66"/>
      <c r="Y70" s="66"/>
      <c r="Z70" s="66"/>
      <c r="AA70" s="66"/>
      <c r="AB70" s="66"/>
      <c r="AC70" s="66"/>
      <c r="AD70" s="66"/>
      <c r="AE70" s="66"/>
    </row>
    <row r="71" spans="1:31" x14ac:dyDescent="0.3">
      <c r="A71" s="66"/>
      <c r="B71" s="66"/>
      <c r="C71" s="66"/>
      <c r="D71" s="66"/>
      <c r="E71" s="66"/>
      <c r="F71" s="66"/>
      <c r="G71" s="66"/>
      <c r="H71" s="66"/>
      <c r="I71" s="66"/>
      <c r="J71" s="66"/>
      <c r="K71" s="66"/>
      <c r="L71" s="66"/>
      <c r="M71" s="66"/>
      <c r="N71" s="66"/>
      <c r="O71" s="66"/>
      <c r="P71" s="66"/>
      <c r="Q71" s="66"/>
      <c r="T71" s="66"/>
      <c r="U71" s="66"/>
      <c r="V71" s="66"/>
      <c r="W71" s="66"/>
      <c r="X71" s="66"/>
      <c r="Y71" s="66"/>
      <c r="Z71" s="66"/>
      <c r="AA71" s="66"/>
      <c r="AB71" s="66"/>
      <c r="AC71" s="66"/>
      <c r="AD71" s="66"/>
      <c r="AE71" s="66"/>
    </row>
    <row r="72" spans="1:31" x14ac:dyDescent="0.3">
      <c r="A72" s="66"/>
      <c r="B72" s="66"/>
      <c r="C72" s="66"/>
      <c r="D72" s="66"/>
      <c r="E72" s="66"/>
      <c r="F72" s="66"/>
      <c r="G72" s="66"/>
      <c r="H72" s="66"/>
      <c r="I72" s="66"/>
      <c r="J72" s="66"/>
      <c r="K72" s="66"/>
      <c r="L72" s="66"/>
      <c r="M72" s="66"/>
      <c r="N72" s="66"/>
      <c r="O72" s="66"/>
      <c r="P72" s="66"/>
      <c r="Q72" s="66"/>
      <c r="T72" s="66"/>
      <c r="U72" s="66"/>
      <c r="V72" s="66"/>
      <c r="W72" s="66"/>
      <c r="X72" s="66"/>
      <c r="Y72" s="66"/>
      <c r="Z72" s="66"/>
      <c r="AA72" s="66"/>
      <c r="AB72" s="66"/>
      <c r="AC72" s="66"/>
      <c r="AD72" s="66"/>
      <c r="AE72" s="66"/>
    </row>
    <row r="73" spans="1:31" x14ac:dyDescent="0.3">
      <c r="P73" s="66"/>
      <c r="Q73" s="66"/>
      <c r="T73" s="66"/>
      <c r="U73" s="66"/>
      <c r="V73" s="66"/>
      <c r="W73" s="66"/>
      <c r="X73" s="66"/>
      <c r="Y73" s="66"/>
      <c r="Z73" s="66"/>
      <c r="AA73" s="66"/>
      <c r="AB73" s="66"/>
      <c r="AC73" s="66"/>
      <c r="AD73" s="66"/>
      <c r="AE73" s="66"/>
    </row>
    <row r="74" spans="1:31" x14ac:dyDescent="0.3">
      <c r="P74" s="66"/>
      <c r="Q74" s="66"/>
      <c r="T74" s="66"/>
      <c r="U74" s="66"/>
      <c r="V74" s="66"/>
      <c r="W74" s="66"/>
      <c r="X74" s="66"/>
      <c r="Y74" s="66"/>
      <c r="Z74" s="66"/>
      <c r="AA74" s="66"/>
      <c r="AB74" s="66"/>
      <c r="AC74" s="66"/>
      <c r="AD74" s="66"/>
      <c r="AE74" s="66"/>
    </row>
    <row r="75" spans="1:31" x14ac:dyDescent="0.3">
      <c r="P75" s="66"/>
      <c r="Q75" s="66"/>
    </row>
    <row r="76" spans="1:31" x14ac:dyDescent="0.3">
      <c r="P76" s="66"/>
      <c r="Q76" s="66"/>
    </row>
    <row r="77" spans="1:31" x14ac:dyDescent="0.3">
      <c r="P77" s="66"/>
      <c r="Q77" s="66"/>
    </row>
    <row r="78" spans="1:31" x14ac:dyDescent="0.3">
      <c r="P78" s="66"/>
      <c r="Q78" s="66"/>
    </row>
    <row r="79" spans="1:31" x14ac:dyDescent="0.3">
      <c r="P79" s="66"/>
      <c r="Q79" s="66"/>
    </row>
    <row r="80" spans="1:31" x14ac:dyDescent="0.3">
      <c r="P80" s="66"/>
      <c r="Q80" s="66"/>
    </row>
  </sheetData>
  <mergeCells count="69">
    <mergeCell ref="C11:R11"/>
    <mergeCell ref="B1:C1"/>
    <mergeCell ref="C5:M5"/>
    <mergeCell ref="C6:M6"/>
    <mergeCell ref="C7:M7"/>
    <mergeCell ref="C8:M8"/>
    <mergeCell ref="A12:A14"/>
    <mergeCell ref="B12:B14"/>
    <mergeCell ref="C12:R12"/>
    <mergeCell ref="T12:AE12"/>
    <mergeCell ref="AH12:AI12"/>
    <mergeCell ref="AB13:AB14"/>
    <mergeCell ref="AD13:AD14"/>
    <mergeCell ref="AH13:AH14"/>
    <mergeCell ref="AM12:AM14"/>
    <mergeCell ref="C13:E13"/>
    <mergeCell ref="G13:I13"/>
    <mergeCell ref="K13:M13"/>
    <mergeCell ref="P13:P14"/>
    <mergeCell ref="R13:R14"/>
    <mergeCell ref="T13:T14"/>
    <mergeCell ref="V13:V14"/>
    <mergeCell ref="X13:X14"/>
    <mergeCell ref="Z13:Z14"/>
    <mergeCell ref="AK12:AK14"/>
    <mergeCell ref="A25:B25"/>
    <mergeCell ref="R26:R27"/>
    <mergeCell ref="AF26:AF27"/>
    <mergeCell ref="AK26:AK27"/>
    <mergeCell ref="A16:B16"/>
    <mergeCell ref="A17:B17"/>
    <mergeCell ref="R18:R19"/>
    <mergeCell ref="AF18:AF19"/>
    <mergeCell ref="AK18:AK19"/>
    <mergeCell ref="A21:B21"/>
    <mergeCell ref="R34:R35"/>
    <mergeCell ref="AF34:AF35"/>
    <mergeCell ref="AK34:AK35"/>
    <mergeCell ref="R22:R23"/>
    <mergeCell ref="AF22:AF23"/>
    <mergeCell ref="AK22:AK23"/>
    <mergeCell ref="A29:B29"/>
    <mergeCell ref="R30:R31"/>
    <mergeCell ref="AF30:AF31"/>
    <mergeCell ref="AK30:AK31"/>
    <mergeCell ref="A33:B33"/>
    <mergeCell ref="R48:R49"/>
    <mergeCell ref="AF48:AF49"/>
    <mergeCell ref="AK48:AK49"/>
    <mergeCell ref="A37:B37"/>
    <mergeCell ref="A38:C38"/>
    <mergeCell ref="A39:B39"/>
    <mergeCell ref="R40:R41"/>
    <mergeCell ref="AF40:AF41"/>
    <mergeCell ref="AK40:AK41"/>
    <mergeCell ref="A43:B43"/>
    <mergeCell ref="R44:R45"/>
    <mergeCell ref="AF44:AF45"/>
    <mergeCell ref="AK44:AK45"/>
    <mergeCell ref="A47:B47"/>
    <mergeCell ref="A59:B59"/>
    <mergeCell ref="A51:B51"/>
    <mergeCell ref="R52:R53"/>
    <mergeCell ref="AF52:AF53"/>
    <mergeCell ref="AK52:AK53"/>
    <mergeCell ref="A55:B55"/>
    <mergeCell ref="R56:R57"/>
    <mergeCell ref="AF56:AF57"/>
    <mergeCell ref="AK56:AK57"/>
  </mergeCells>
  <printOptions horizontalCentered="1"/>
  <pageMargins left="0.19685039370078741" right="0" top="0.39370078740157483" bottom="0.23622047244094491" header="0.31496062992125984" footer="0.51181102362204722"/>
  <pageSetup paperSize="9" scale="53" orientation="landscape" r:id="rId1"/>
  <headerFooter alignWithMargins="0">
    <oddHeader>&amp;L&amp;"Arial,Bold"Risk-Based Capital Framework</oddHeader>
    <oddFooter>&amp;C&amp;A&amp;R&amp;P of &amp;N</oddFooter>
  </headerFooter>
  <colBreaks count="2" manualBreakCount="2">
    <brk id="23" max="59" man="1"/>
    <brk id="39"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8"/>
  <dimension ref="A1:R32"/>
  <sheetViews>
    <sheetView showGridLines="0" zoomScale="85" zoomScaleNormal="85" workbookViewId="0">
      <selection activeCell="B5" sqref="B5"/>
    </sheetView>
  </sheetViews>
  <sheetFormatPr defaultColWidth="9.1796875" defaultRowHeight="13" x14ac:dyDescent="0.3"/>
  <cols>
    <col min="1" max="1" width="3.26953125" style="66" customWidth="1"/>
    <col min="2" max="2" width="71.7265625" style="66" customWidth="1"/>
    <col min="3" max="18" width="17.7265625" style="66" customWidth="1"/>
    <col min="19" max="16384" width="9.1796875" style="66"/>
  </cols>
  <sheetData>
    <row r="1" spans="1:18" s="19" customFormat="1" x14ac:dyDescent="0.3">
      <c r="A1" s="156" t="s">
        <v>343</v>
      </c>
      <c r="B1" s="277" t="s">
        <v>420</v>
      </c>
      <c r="H1" s="926"/>
      <c r="I1" s="926"/>
    </row>
    <row r="2" spans="1:18" s="19" customFormat="1" x14ac:dyDescent="0.3">
      <c r="B2" s="277"/>
      <c r="H2" s="282"/>
      <c r="I2" s="282"/>
    </row>
    <row r="3" spans="1:18" s="19" customFormat="1" x14ac:dyDescent="0.3">
      <c r="A3" s="116"/>
      <c r="B3" s="277"/>
      <c r="H3" s="282"/>
      <c r="I3" s="282"/>
    </row>
    <row r="4" spans="1:18" s="19" customFormat="1" x14ac:dyDescent="0.3">
      <c r="A4" s="116"/>
      <c r="B4" s="277"/>
      <c r="H4" s="282"/>
      <c r="I4" s="282"/>
    </row>
    <row r="5" spans="1:18" s="19" customFormat="1" x14ac:dyDescent="0.25">
      <c r="B5" s="19" t="s">
        <v>628</v>
      </c>
      <c r="D5" s="824">
        <f>'General Info'!$D$6</f>
        <v>0</v>
      </c>
      <c r="E5" s="825"/>
      <c r="F5" s="825"/>
      <c r="G5" s="826"/>
      <c r="H5" s="749"/>
      <c r="I5" s="749"/>
      <c r="J5" s="749"/>
      <c r="K5" s="749"/>
      <c r="L5" s="749"/>
      <c r="M5" s="749"/>
      <c r="N5" s="749"/>
      <c r="O5" s="749"/>
    </row>
    <row r="6" spans="1:18" s="19" customFormat="1" x14ac:dyDescent="0.25">
      <c r="B6" s="19" t="s">
        <v>398</v>
      </c>
      <c r="D6" s="824">
        <f>'General Info'!$D$8</f>
        <v>0</v>
      </c>
      <c r="E6" s="825"/>
      <c r="F6" s="825"/>
      <c r="G6" s="826"/>
      <c r="H6" s="749"/>
      <c r="I6" s="749"/>
      <c r="J6" s="749"/>
      <c r="K6" s="749"/>
      <c r="L6" s="749"/>
      <c r="M6" s="749"/>
      <c r="N6" s="749"/>
      <c r="O6" s="749"/>
    </row>
    <row r="7" spans="1:18" s="19" customFormat="1" x14ac:dyDescent="0.25">
      <c r="B7" s="19" t="s">
        <v>273</v>
      </c>
      <c r="D7" s="824">
        <f>'General Info'!$D$10</f>
        <v>0</v>
      </c>
      <c r="E7" s="825"/>
      <c r="F7" s="825"/>
      <c r="G7" s="826"/>
      <c r="H7" s="749"/>
      <c r="I7" s="749"/>
      <c r="J7" s="749"/>
      <c r="K7" s="749"/>
      <c r="L7" s="749"/>
      <c r="M7" s="749"/>
      <c r="N7" s="749"/>
      <c r="O7" s="749"/>
    </row>
    <row r="8" spans="1:18" s="19" customFormat="1" x14ac:dyDescent="0.25">
      <c r="B8" s="19" t="s">
        <v>240</v>
      </c>
      <c r="D8" s="827">
        <f>'General Info'!$D$12</f>
        <v>0</v>
      </c>
      <c r="E8" s="828"/>
      <c r="F8" s="828"/>
      <c r="G8" s="829"/>
      <c r="H8" s="750"/>
      <c r="I8" s="750"/>
      <c r="J8" s="750"/>
      <c r="K8" s="750"/>
      <c r="L8" s="750"/>
      <c r="M8" s="750"/>
      <c r="N8" s="750"/>
      <c r="O8" s="750"/>
    </row>
    <row r="9" spans="1:18" s="19" customFormat="1" x14ac:dyDescent="0.25">
      <c r="B9" s="19" t="s">
        <v>438</v>
      </c>
      <c r="D9" s="841">
        <f>'General Info'!$D$14</f>
        <v>0</v>
      </c>
      <c r="E9" s="841"/>
      <c r="F9" s="841"/>
      <c r="G9" s="841"/>
      <c r="H9" s="29"/>
    </row>
    <row r="10" spans="1:18" s="19" customFormat="1" ht="15" customHeight="1" x14ac:dyDescent="0.25">
      <c r="A10" s="232"/>
    </row>
    <row r="11" spans="1:18" s="19" customFormat="1" x14ac:dyDescent="0.25">
      <c r="A11" s="830" t="s">
        <v>87</v>
      </c>
      <c r="B11" s="830"/>
      <c r="C11" s="830"/>
      <c r="D11" s="830"/>
      <c r="E11" s="830"/>
      <c r="F11" s="830"/>
      <c r="G11" s="830"/>
      <c r="H11" s="830"/>
      <c r="I11" s="830"/>
      <c r="J11" s="830"/>
      <c r="K11" s="830"/>
      <c r="L11" s="830"/>
      <c r="M11" s="830"/>
      <c r="N11" s="830"/>
      <c r="O11" s="830"/>
      <c r="P11" s="830"/>
    </row>
    <row r="13" spans="1:18" s="29" customFormat="1" ht="17.25" customHeight="1" x14ac:dyDescent="0.25">
      <c r="B13" s="1078"/>
      <c r="C13" s="1079" t="s">
        <v>375</v>
      </c>
      <c r="D13" s="1079"/>
      <c r="E13" s="1079"/>
      <c r="F13" s="1079"/>
      <c r="G13" s="1079"/>
      <c r="H13" s="1079"/>
      <c r="I13" s="1079"/>
      <c r="J13" s="1079" t="s">
        <v>376</v>
      </c>
      <c r="K13" s="1079"/>
      <c r="L13" s="1079"/>
      <c r="M13" s="1079"/>
      <c r="N13" s="1079"/>
      <c r="O13" s="1079"/>
      <c r="P13" s="1079"/>
      <c r="Q13" s="893" t="s">
        <v>138</v>
      </c>
      <c r="R13" s="893" t="s">
        <v>159</v>
      </c>
    </row>
    <row r="14" spans="1:18" s="29" customFormat="1" ht="39" x14ac:dyDescent="0.25">
      <c r="B14" s="843"/>
      <c r="C14" s="243" t="s">
        <v>464</v>
      </c>
      <c r="D14" s="243" t="s">
        <v>465</v>
      </c>
      <c r="E14" s="76" t="s">
        <v>471</v>
      </c>
      <c r="F14" s="76" t="s">
        <v>470</v>
      </c>
      <c r="G14" s="76" t="s">
        <v>91</v>
      </c>
      <c r="H14" s="76" t="s">
        <v>139</v>
      </c>
      <c r="I14" s="76" t="s">
        <v>160</v>
      </c>
      <c r="J14" s="243" t="s">
        <v>464</v>
      </c>
      <c r="K14" s="243" t="s">
        <v>465</v>
      </c>
      <c r="L14" s="76" t="s">
        <v>471</v>
      </c>
      <c r="M14" s="76" t="s">
        <v>470</v>
      </c>
      <c r="N14" s="76" t="s">
        <v>91</v>
      </c>
      <c r="O14" s="76" t="s">
        <v>139</v>
      </c>
      <c r="P14" s="76" t="s">
        <v>160</v>
      </c>
      <c r="Q14" s="894"/>
      <c r="R14" s="894"/>
    </row>
    <row r="15" spans="1:18" s="294" customFormat="1" ht="17.25" customHeight="1" x14ac:dyDescent="0.3">
      <c r="B15" s="549" t="s">
        <v>393</v>
      </c>
      <c r="C15" s="603">
        <f>SQRT(('Form C'!D16+'Form C'!D17)^2+'Form C'!D18^2)</f>
        <v>0</v>
      </c>
      <c r="D15" s="603">
        <f>SQRT(('Form C'!E16+'Form C'!E17)^2+'Form C'!E18^2)</f>
        <v>0</v>
      </c>
      <c r="E15" s="603">
        <f>SQRT(('Form C'!F16+'Form C'!F17)^2+'Form C'!F18^2)</f>
        <v>0</v>
      </c>
      <c r="F15" s="603">
        <f>SQRT(('Form C'!G16+'Form C'!G17)^2+'Form C'!G18^2)</f>
        <v>0</v>
      </c>
      <c r="G15" s="603">
        <f>SQRT(('Form C'!H16+'Form C'!H17)^2+'Form C'!H18^2)</f>
        <v>0</v>
      </c>
      <c r="H15" s="547"/>
      <c r="I15" s="603">
        <f>SQRT(('Form C'!J16+'Form C'!J17)^2+'Form C'!J18^2)</f>
        <v>0</v>
      </c>
      <c r="J15" s="603">
        <f>SQRT(('Form C'!K16+'Form C'!K17)^2+'Form C'!K18^2)</f>
        <v>0</v>
      </c>
      <c r="K15" s="603">
        <f>SQRT(('Form C'!L16+'Form C'!L17)^2+'Form C'!L18^2)</f>
        <v>0</v>
      </c>
      <c r="L15" s="603">
        <f>SQRT(('Form C'!M16+'Form C'!M17)^2+'Form C'!M18^2)</f>
        <v>0</v>
      </c>
      <c r="M15" s="603">
        <f>SQRT(('Form C'!N16+'Form C'!N17)^2+'Form C'!N18^2)</f>
        <v>0</v>
      </c>
      <c r="N15" s="603">
        <f>SQRT(('Form C'!O16+'Form C'!O17)^2+'Form C'!O18^2)</f>
        <v>0</v>
      </c>
      <c r="O15" s="547"/>
      <c r="P15" s="603">
        <f>SQRT(('Form C'!Q16+'Form C'!Q17)^2+'Form C'!Q18^2)</f>
        <v>0</v>
      </c>
      <c r="Q15" s="603">
        <f>SQRT(('Form C'!R16+'Form C'!R17)^2+'Form C'!R18^2)</f>
        <v>0</v>
      </c>
      <c r="R15" s="599">
        <f>SUM(C15:Q15)</f>
        <v>0</v>
      </c>
    </row>
    <row r="16" spans="1:18" s="294" customFormat="1" ht="17.25" customHeight="1" x14ac:dyDescent="0.3">
      <c r="B16" s="550" t="s">
        <v>186</v>
      </c>
      <c r="C16" s="598">
        <v>0.1</v>
      </c>
      <c r="D16" s="598">
        <v>0.1</v>
      </c>
      <c r="E16" s="598">
        <v>0.1</v>
      </c>
      <c r="F16" s="598">
        <v>0.1</v>
      </c>
      <c r="G16" s="598">
        <v>0.1</v>
      </c>
      <c r="H16" s="575"/>
      <c r="I16" s="598">
        <v>0.1</v>
      </c>
      <c r="J16" s="598">
        <v>0.1</v>
      </c>
      <c r="K16" s="598">
        <v>0.1</v>
      </c>
      <c r="L16" s="598">
        <v>0.1</v>
      </c>
      <c r="M16" s="598">
        <v>0.1</v>
      </c>
      <c r="N16" s="598">
        <v>0.1</v>
      </c>
      <c r="O16" s="575"/>
      <c r="P16" s="598">
        <v>0.1</v>
      </c>
      <c r="Q16" s="598">
        <v>0.1</v>
      </c>
      <c r="R16" s="575"/>
    </row>
    <row r="17" spans="1:18" s="294" customFormat="1" ht="17.25" customHeight="1" x14ac:dyDescent="0.3">
      <c r="B17" s="550"/>
      <c r="C17" s="603">
        <f t="shared" ref="C17:Q17" si="0">C15*C16</f>
        <v>0</v>
      </c>
      <c r="D17" s="603">
        <f t="shared" si="0"/>
        <v>0</v>
      </c>
      <c r="E17" s="603">
        <f t="shared" si="0"/>
        <v>0</v>
      </c>
      <c r="F17" s="603">
        <f t="shared" si="0"/>
        <v>0</v>
      </c>
      <c r="G17" s="603">
        <f t="shared" si="0"/>
        <v>0</v>
      </c>
      <c r="H17" s="576"/>
      <c r="I17" s="603">
        <f t="shared" si="0"/>
        <v>0</v>
      </c>
      <c r="J17" s="603">
        <f t="shared" si="0"/>
        <v>0</v>
      </c>
      <c r="K17" s="603">
        <f t="shared" si="0"/>
        <v>0</v>
      </c>
      <c r="L17" s="603">
        <f t="shared" si="0"/>
        <v>0</v>
      </c>
      <c r="M17" s="603">
        <f t="shared" si="0"/>
        <v>0</v>
      </c>
      <c r="N17" s="603">
        <f t="shared" si="0"/>
        <v>0</v>
      </c>
      <c r="O17" s="576"/>
      <c r="P17" s="603">
        <f t="shared" si="0"/>
        <v>0</v>
      </c>
      <c r="Q17" s="603">
        <f t="shared" si="0"/>
        <v>0</v>
      </c>
      <c r="R17" s="603">
        <f>SUM(C17:Q17)</f>
        <v>0</v>
      </c>
    </row>
    <row r="18" spans="1:18" s="294" customFormat="1" ht="17.25" customHeight="1" x14ac:dyDescent="0.3">
      <c r="B18" s="549" t="s">
        <v>413</v>
      </c>
      <c r="C18" s="546"/>
      <c r="D18" s="546"/>
      <c r="E18" s="546"/>
      <c r="F18" s="546"/>
      <c r="G18" s="546"/>
      <c r="H18" s="546"/>
      <c r="I18" s="546"/>
      <c r="J18" s="546"/>
      <c r="K18" s="546"/>
      <c r="L18" s="546"/>
      <c r="M18" s="546"/>
      <c r="N18" s="546"/>
      <c r="O18" s="546"/>
      <c r="P18" s="546"/>
      <c r="Q18" s="546"/>
      <c r="R18" s="577">
        <f>SUM(C18:Q18)</f>
        <v>0</v>
      </c>
    </row>
    <row r="19" spans="1:18" s="294" customFormat="1" ht="17.25" customHeight="1" x14ac:dyDescent="0.3">
      <c r="B19" s="550" t="s">
        <v>414</v>
      </c>
      <c r="C19" s="560"/>
      <c r="D19" s="560"/>
      <c r="E19" s="560"/>
      <c r="F19" s="560"/>
      <c r="G19" s="560"/>
      <c r="H19" s="560"/>
      <c r="I19" s="560"/>
      <c r="J19" s="560"/>
      <c r="K19" s="560"/>
      <c r="L19" s="560"/>
      <c r="M19" s="560"/>
      <c r="N19" s="560"/>
      <c r="O19" s="560"/>
      <c r="P19" s="560"/>
      <c r="Q19" s="560"/>
      <c r="R19" s="599">
        <f>SUM(C19:Q19)</f>
        <v>0</v>
      </c>
    </row>
    <row r="20" spans="1:18" s="294" customFormat="1" ht="17.25" customHeight="1" x14ac:dyDescent="0.3">
      <c r="B20" s="550" t="s">
        <v>186</v>
      </c>
      <c r="C20" s="598">
        <v>2.5000000000000001E-2</v>
      </c>
      <c r="D20" s="598">
        <v>2.5000000000000001E-2</v>
      </c>
      <c r="E20" s="598">
        <v>2.5000000000000001E-2</v>
      </c>
      <c r="F20" s="598">
        <v>2.5000000000000001E-2</v>
      </c>
      <c r="G20" s="598">
        <v>2.5000000000000001E-2</v>
      </c>
      <c r="H20" s="598">
        <v>2.5000000000000001E-2</v>
      </c>
      <c r="I20" s="598">
        <v>2.5000000000000001E-2</v>
      </c>
      <c r="J20" s="598">
        <v>2.5000000000000001E-2</v>
      </c>
      <c r="K20" s="598">
        <v>2.5000000000000001E-2</v>
      </c>
      <c r="L20" s="598">
        <v>2.5000000000000001E-2</v>
      </c>
      <c r="M20" s="598">
        <v>2.5000000000000001E-2</v>
      </c>
      <c r="N20" s="598">
        <v>2.5000000000000001E-2</v>
      </c>
      <c r="O20" s="598">
        <v>2.5000000000000001E-2</v>
      </c>
      <c r="P20" s="598">
        <v>2.5000000000000001E-2</v>
      </c>
      <c r="Q20" s="598">
        <v>2.5000000000000001E-2</v>
      </c>
      <c r="R20" s="575"/>
    </row>
    <row r="21" spans="1:18" s="294" customFormat="1" ht="17.25" customHeight="1" x14ac:dyDescent="0.3">
      <c r="B21" s="550"/>
      <c r="C21" s="600">
        <f t="shared" ref="C21:Q21" si="1">C18*C20</f>
        <v>0</v>
      </c>
      <c r="D21" s="600">
        <f t="shared" si="1"/>
        <v>0</v>
      </c>
      <c r="E21" s="600">
        <f t="shared" si="1"/>
        <v>0</v>
      </c>
      <c r="F21" s="600">
        <f t="shared" si="1"/>
        <v>0</v>
      </c>
      <c r="G21" s="600">
        <f t="shared" si="1"/>
        <v>0</v>
      </c>
      <c r="H21" s="600">
        <f t="shared" si="1"/>
        <v>0</v>
      </c>
      <c r="I21" s="600">
        <f t="shared" si="1"/>
        <v>0</v>
      </c>
      <c r="J21" s="600">
        <f t="shared" si="1"/>
        <v>0</v>
      </c>
      <c r="K21" s="600">
        <f t="shared" si="1"/>
        <v>0</v>
      </c>
      <c r="L21" s="600">
        <f t="shared" si="1"/>
        <v>0</v>
      </c>
      <c r="M21" s="600">
        <f t="shared" si="1"/>
        <v>0</v>
      </c>
      <c r="N21" s="600">
        <f t="shared" si="1"/>
        <v>0</v>
      </c>
      <c r="O21" s="600">
        <f t="shared" si="1"/>
        <v>0</v>
      </c>
      <c r="P21" s="600">
        <f t="shared" si="1"/>
        <v>0</v>
      </c>
      <c r="Q21" s="600">
        <f t="shared" si="1"/>
        <v>0</v>
      </c>
      <c r="R21" s="575"/>
    </row>
    <row r="22" spans="1:18" s="294" customFormat="1" ht="17.25" customHeight="1" x14ac:dyDescent="0.3">
      <c r="B22" s="548"/>
      <c r="C22" s="601">
        <f>MAX(0,C20*((C18-C19)-20%*C19))</f>
        <v>0</v>
      </c>
      <c r="D22" s="601">
        <f>MAX(0,D20*((D18-D19)-20%*D19))</f>
        <v>0</v>
      </c>
      <c r="E22" s="601">
        <f t="shared" ref="E22:Q22" si="2">MAX(0,E20*((E18-E19)-20%*E19))</f>
        <v>0</v>
      </c>
      <c r="F22" s="601">
        <f t="shared" si="2"/>
        <v>0</v>
      </c>
      <c r="G22" s="601">
        <f t="shared" si="2"/>
        <v>0</v>
      </c>
      <c r="H22" s="601">
        <f t="shared" si="2"/>
        <v>0</v>
      </c>
      <c r="I22" s="601">
        <f t="shared" si="2"/>
        <v>0</v>
      </c>
      <c r="J22" s="601">
        <f t="shared" si="2"/>
        <v>0</v>
      </c>
      <c r="K22" s="601">
        <f t="shared" si="2"/>
        <v>0</v>
      </c>
      <c r="L22" s="601">
        <f t="shared" si="2"/>
        <v>0</v>
      </c>
      <c r="M22" s="601">
        <f t="shared" si="2"/>
        <v>0</v>
      </c>
      <c r="N22" s="601">
        <f t="shared" si="2"/>
        <v>0</v>
      </c>
      <c r="O22" s="601">
        <f t="shared" si="2"/>
        <v>0</v>
      </c>
      <c r="P22" s="601">
        <f t="shared" si="2"/>
        <v>0</v>
      </c>
      <c r="Q22" s="601">
        <f t="shared" si="2"/>
        <v>0</v>
      </c>
      <c r="R22" s="576"/>
    </row>
    <row r="23" spans="1:18" s="294" customFormat="1" ht="17.25" customHeight="1" x14ac:dyDescent="0.3">
      <c r="B23" s="545" t="s">
        <v>136</v>
      </c>
      <c r="C23" s="602">
        <f>MIN(C17,C21+C22)</f>
        <v>0</v>
      </c>
      <c r="D23" s="602">
        <f>MIN(D17,D21+D22)</f>
        <v>0</v>
      </c>
      <c r="E23" s="602">
        <f t="shared" ref="E23:Q23" si="3">MIN(E17,E21+E22)</f>
        <v>0</v>
      </c>
      <c r="F23" s="602">
        <f t="shared" si="3"/>
        <v>0</v>
      </c>
      <c r="G23" s="602">
        <f t="shared" si="3"/>
        <v>0</v>
      </c>
      <c r="H23" s="602">
        <f t="shared" si="3"/>
        <v>0</v>
      </c>
      <c r="I23" s="602">
        <f t="shared" si="3"/>
        <v>0</v>
      </c>
      <c r="J23" s="602">
        <f t="shared" si="3"/>
        <v>0</v>
      </c>
      <c r="K23" s="602">
        <f t="shared" si="3"/>
        <v>0</v>
      </c>
      <c r="L23" s="602">
        <f t="shared" si="3"/>
        <v>0</v>
      </c>
      <c r="M23" s="602">
        <f t="shared" si="3"/>
        <v>0</v>
      </c>
      <c r="N23" s="602">
        <f t="shared" si="3"/>
        <v>0</v>
      </c>
      <c r="O23" s="602">
        <f t="shared" si="3"/>
        <v>0</v>
      </c>
      <c r="P23" s="602">
        <f t="shared" si="3"/>
        <v>0</v>
      </c>
      <c r="Q23" s="602">
        <f t="shared" si="3"/>
        <v>0</v>
      </c>
      <c r="R23" s="602">
        <f>SUM(C23:Q23)</f>
        <v>0</v>
      </c>
    </row>
    <row r="24" spans="1:18" s="294" customFormat="1" x14ac:dyDescent="0.3"/>
    <row r="25" spans="1:18" x14ac:dyDescent="0.3">
      <c r="A25" s="294"/>
      <c r="B25" s="964" t="s">
        <v>412</v>
      </c>
      <c r="C25" s="964"/>
      <c r="D25" s="964"/>
      <c r="E25" s="964"/>
      <c r="F25" s="964"/>
      <c r="G25" s="964"/>
      <c r="H25" s="964"/>
    </row>
    <row r="26" spans="1:18" x14ac:dyDescent="0.3">
      <c r="A26" s="294"/>
      <c r="B26" s="66" t="s">
        <v>480</v>
      </c>
    </row>
    <row r="27" spans="1:18" x14ac:dyDescent="0.3">
      <c r="A27" s="294"/>
    </row>
    <row r="28" spans="1:18" x14ac:dyDescent="0.3">
      <c r="A28" s="294"/>
    </row>
    <row r="29" spans="1:18" x14ac:dyDescent="0.3">
      <c r="A29" s="294"/>
    </row>
    <row r="30" spans="1:18" x14ac:dyDescent="0.3">
      <c r="A30" s="294"/>
    </row>
    <row r="31" spans="1:18" x14ac:dyDescent="0.3">
      <c r="A31" s="294"/>
    </row>
    <row r="32" spans="1:18" x14ac:dyDescent="0.3">
      <c r="A32" s="294"/>
    </row>
  </sheetData>
  <protectedRanges>
    <protectedRange password="FA91" sqref="D5:G9" name="Range1" securityDescriptor="O:WDG:WDD:(A;;CC;;;WD)"/>
  </protectedRanges>
  <mergeCells count="13">
    <mergeCell ref="R13:R14"/>
    <mergeCell ref="Q13:Q14"/>
    <mergeCell ref="A11:P11"/>
    <mergeCell ref="B13:B14"/>
    <mergeCell ref="C13:I13"/>
    <mergeCell ref="J13:P13"/>
    <mergeCell ref="B25:H25"/>
    <mergeCell ref="H1:I1"/>
    <mergeCell ref="D5:G5"/>
    <mergeCell ref="D6:G6"/>
    <mergeCell ref="D7:G7"/>
    <mergeCell ref="D8:G8"/>
    <mergeCell ref="D9:G9"/>
  </mergeCells>
  <phoneticPr fontId="11" type="noConversion"/>
  <printOptions horizontalCentered="1"/>
  <pageMargins left="0.35433070866141736" right="0.15748031496062992" top="0.98425196850393704" bottom="0.98425196850393704" header="0.51181102362204722" footer="0.51181102362204722"/>
  <pageSetup paperSize="9" scale="43" orientation="landscape" r:id="rId1"/>
  <headerFooter alignWithMargins="0">
    <oddHeader>&amp;LRisk-Based Capital Framework</oddHeader>
    <oddFooter>&amp;C&amp;A&amp;R&amp;P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9">
    <pageSetUpPr fitToPage="1"/>
  </sheetPr>
  <dimension ref="A1:W69"/>
  <sheetViews>
    <sheetView showGridLines="0" view="pageBreakPreview" zoomScaleNormal="75" zoomScaleSheetLayoutView="100" zoomScalePageLayoutView="85" workbookViewId="0">
      <selection activeCell="B5" sqref="B5"/>
    </sheetView>
  </sheetViews>
  <sheetFormatPr defaultColWidth="9.1796875" defaultRowHeight="13" x14ac:dyDescent="0.25"/>
  <cols>
    <col min="1" max="1" width="6.81640625" style="19" customWidth="1"/>
    <col min="2" max="2" width="42.81640625" style="19" customWidth="1"/>
    <col min="3" max="3" width="4.1796875" style="19" customWidth="1"/>
    <col min="4" max="4" width="12.7265625" style="19" bestFit="1" customWidth="1"/>
    <col min="5" max="5" width="22.54296875" style="19" customWidth="1"/>
    <col min="6" max="6" width="18.54296875" style="19" customWidth="1"/>
    <col min="7" max="7" width="15.54296875" style="19" customWidth="1"/>
    <col min="8" max="8" width="18.1796875" style="19" customWidth="1"/>
    <col min="9" max="9" width="19.1796875" style="19" customWidth="1"/>
    <col min="10" max="11" width="17.7265625" style="19" customWidth="1"/>
    <col min="12" max="12" width="18.7265625" style="19" customWidth="1"/>
    <col min="13" max="13" width="19.54296875" style="19" customWidth="1"/>
    <col min="14" max="15" width="17.7265625" style="19" customWidth="1"/>
    <col min="16" max="16" width="21.7265625" style="19" customWidth="1"/>
    <col min="17" max="17" width="17.54296875" style="19" customWidth="1"/>
    <col min="18" max="18" width="15.7265625" style="19" customWidth="1"/>
    <col min="19" max="19" width="17" style="19" customWidth="1"/>
    <col min="20" max="20" width="17.7265625" style="19" customWidth="1"/>
    <col min="21" max="21" width="17.1796875" style="19" customWidth="1"/>
    <col min="22" max="22" width="18.26953125" style="19" customWidth="1"/>
    <col min="23" max="23" width="19.7265625" style="19" customWidth="1"/>
    <col min="24" max="24" width="13.26953125" style="19" customWidth="1"/>
    <col min="25" max="25" width="14.26953125" style="19" customWidth="1"/>
    <col min="26" max="26" width="12.81640625" style="19" customWidth="1"/>
    <col min="27" max="16384" width="9.1796875" style="19"/>
  </cols>
  <sheetData>
    <row r="1" spans="1:23" x14ac:dyDescent="0.3">
      <c r="A1" s="155" t="s">
        <v>344</v>
      </c>
      <c r="B1" s="943" t="s">
        <v>420</v>
      </c>
      <c r="C1" s="943"/>
      <c r="D1" s="277"/>
    </row>
    <row r="5" spans="1:23" s="2" customFormat="1" x14ac:dyDescent="0.3">
      <c r="A5" s="155" t="s">
        <v>327</v>
      </c>
      <c r="B5" s="19" t="s">
        <v>628</v>
      </c>
      <c r="C5" s="19"/>
      <c r="D5" s="824">
        <f>'General Info'!$D$6</f>
        <v>0</v>
      </c>
      <c r="E5" s="825"/>
      <c r="F5" s="825"/>
      <c r="G5" s="826"/>
      <c r="H5" s="749"/>
      <c r="I5" s="749"/>
      <c r="J5" s="749"/>
      <c r="K5" s="749"/>
      <c r="L5" s="749"/>
      <c r="M5" s="749"/>
      <c r="N5" s="749"/>
      <c r="O5" s="32"/>
      <c r="P5" s="32"/>
    </row>
    <row r="6" spans="1:23" s="2" customFormat="1" x14ac:dyDescent="0.3">
      <c r="A6" s="155"/>
      <c r="B6" s="19" t="s">
        <v>398</v>
      </c>
      <c r="C6" s="19"/>
      <c r="D6" s="824">
        <f>'General Info'!$D$8</f>
        <v>0</v>
      </c>
      <c r="E6" s="825"/>
      <c r="F6" s="825"/>
      <c r="G6" s="826"/>
      <c r="H6" s="749"/>
      <c r="I6" s="749"/>
      <c r="J6" s="749"/>
      <c r="K6" s="749"/>
      <c r="L6" s="749"/>
      <c r="M6" s="749"/>
      <c r="N6" s="749"/>
      <c r="O6" s="178"/>
      <c r="P6" s="178"/>
    </row>
    <row r="7" spans="1:23" s="2" customFormat="1" x14ac:dyDescent="0.25">
      <c r="B7" s="19" t="s">
        <v>273</v>
      </c>
      <c r="C7" s="19"/>
      <c r="D7" s="824">
        <f>'General Info'!$D$10</f>
        <v>0</v>
      </c>
      <c r="E7" s="825"/>
      <c r="F7" s="825"/>
      <c r="G7" s="826"/>
      <c r="H7" s="749"/>
      <c r="I7" s="749"/>
      <c r="J7" s="749"/>
      <c r="K7" s="749"/>
      <c r="L7" s="749"/>
      <c r="M7" s="749"/>
      <c r="N7" s="749"/>
    </row>
    <row r="8" spans="1:23" s="2" customFormat="1" x14ac:dyDescent="0.25">
      <c r="B8" s="19" t="s">
        <v>240</v>
      </c>
      <c r="C8" s="19"/>
      <c r="D8" s="827">
        <f>'General Info'!$D$12</f>
        <v>0</v>
      </c>
      <c r="E8" s="828"/>
      <c r="F8" s="828"/>
      <c r="G8" s="829"/>
      <c r="H8" s="750"/>
      <c r="I8" s="750"/>
      <c r="J8" s="750"/>
      <c r="K8" s="750"/>
      <c r="L8" s="750"/>
      <c r="M8" s="750"/>
      <c r="N8" s="750"/>
    </row>
    <row r="9" spans="1:23" s="2" customFormat="1" x14ac:dyDescent="0.25">
      <c r="B9" s="19" t="s">
        <v>438</v>
      </c>
      <c r="C9" s="19"/>
      <c r="D9" s="841">
        <f>'General Info'!$D$14</f>
        <v>0</v>
      </c>
      <c r="E9" s="841"/>
      <c r="F9" s="841"/>
      <c r="G9" s="841"/>
      <c r="H9" s="5"/>
      <c r="I9" s="5"/>
      <c r="J9" s="5"/>
      <c r="K9" s="5"/>
      <c r="M9" s="41"/>
      <c r="N9" s="42"/>
    </row>
    <row r="10" spans="1:23" s="2" customFormat="1" x14ac:dyDescent="0.25">
      <c r="B10" s="19"/>
      <c r="C10" s="19"/>
      <c r="D10" s="748"/>
      <c r="E10" s="748"/>
      <c r="F10" s="748"/>
      <c r="G10" s="748"/>
      <c r="H10" s="5"/>
      <c r="I10" s="5"/>
      <c r="J10" s="5"/>
      <c r="K10" s="5"/>
      <c r="M10" s="41"/>
      <c r="N10" s="42"/>
    </row>
    <row r="11" spans="1:23" s="2" customFormat="1" x14ac:dyDescent="0.25">
      <c r="A11" s="1109" t="s">
        <v>626</v>
      </c>
      <c r="B11" s="1109"/>
      <c r="C11" s="1109"/>
      <c r="D11" s="1109"/>
      <c r="E11" s="1109"/>
      <c r="F11" s="1109"/>
      <c r="G11" s="1109"/>
      <c r="H11" s="1109"/>
      <c r="I11" s="1109"/>
      <c r="J11" s="1109"/>
      <c r="K11" s="1109"/>
      <c r="L11" s="1109"/>
      <c r="M11" s="1109"/>
      <c r="N11" s="1109"/>
      <c r="O11" s="1109"/>
      <c r="P11" s="5"/>
      <c r="Q11" s="5"/>
      <c r="R11" s="5"/>
      <c r="S11" s="5"/>
      <c r="T11" s="5"/>
      <c r="U11" s="5"/>
      <c r="V11" s="5"/>
      <c r="W11" s="5"/>
    </row>
    <row r="13" spans="1:23" x14ac:dyDescent="0.25">
      <c r="A13" s="541" t="s">
        <v>171</v>
      </c>
      <c r="B13" s="541" t="s">
        <v>379</v>
      </c>
      <c r="C13" s="542"/>
      <c r="D13" s="542"/>
      <c r="E13" s="542"/>
      <c r="F13" s="542"/>
    </row>
    <row r="14" spans="1:23" ht="6" customHeight="1" thickBot="1" x14ac:dyDescent="0.35">
      <c r="A14" s="30"/>
      <c r="C14" s="30"/>
      <c r="D14" s="30"/>
      <c r="L14" s="1128"/>
      <c r="M14" s="845"/>
      <c r="N14" s="845"/>
    </row>
    <row r="15" spans="1:23" ht="17.25" customHeight="1" thickBot="1" x14ac:dyDescent="0.3">
      <c r="A15" s="1082" t="s">
        <v>195</v>
      </c>
      <c r="B15" s="1083"/>
      <c r="C15" s="1096"/>
      <c r="D15" s="1106" t="s">
        <v>186</v>
      </c>
      <c r="E15" s="1110" t="s">
        <v>375</v>
      </c>
      <c r="F15" s="1111"/>
      <c r="G15" s="1111"/>
      <c r="H15" s="1111"/>
      <c r="I15" s="1111"/>
      <c r="J15" s="1111"/>
      <c r="K15" s="1111"/>
      <c r="L15" s="1112"/>
      <c r="M15" s="1118" t="s">
        <v>376</v>
      </c>
      <c r="N15" s="1119"/>
      <c r="O15" s="1119"/>
      <c r="P15" s="1119"/>
      <c r="Q15" s="1119"/>
      <c r="R15" s="1119"/>
      <c r="S15" s="1119"/>
      <c r="T15" s="1120"/>
    </row>
    <row r="16" spans="1:23" ht="17.25" customHeight="1" x14ac:dyDescent="0.25">
      <c r="A16" s="1084"/>
      <c r="B16" s="1085"/>
      <c r="C16" s="1097"/>
      <c r="D16" s="1107"/>
      <c r="E16" s="1113" t="s">
        <v>504</v>
      </c>
      <c r="F16" s="1121" t="s">
        <v>392</v>
      </c>
      <c r="G16" s="1122"/>
      <c r="H16" s="1122"/>
      <c r="I16" s="1122"/>
      <c r="J16" s="1123"/>
      <c r="K16" s="894" t="s">
        <v>463</v>
      </c>
      <c r="L16" s="1115" t="s">
        <v>373</v>
      </c>
      <c r="M16" s="1113" t="s">
        <v>504</v>
      </c>
      <c r="N16" s="1124" t="s">
        <v>392</v>
      </c>
      <c r="O16" s="1125"/>
      <c r="P16" s="1125"/>
      <c r="Q16" s="1125"/>
      <c r="R16" s="1126"/>
      <c r="S16" s="1127" t="s">
        <v>463</v>
      </c>
      <c r="T16" s="1115" t="s">
        <v>373</v>
      </c>
    </row>
    <row r="17" spans="1:20" ht="28.5" customHeight="1" thickBot="1" x14ac:dyDescent="0.3">
      <c r="A17" s="1086"/>
      <c r="B17" s="1087"/>
      <c r="C17" s="1098"/>
      <c r="D17" s="1108"/>
      <c r="E17" s="1114"/>
      <c r="F17" s="564" t="s">
        <v>568</v>
      </c>
      <c r="G17" s="564" t="s">
        <v>569</v>
      </c>
      <c r="H17" s="555" t="s">
        <v>460</v>
      </c>
      <c r="I17" s="662" t="s">
        <v>505</v>
      </c>
      <c r="J17" s="662" t="s">
        <v>462</v>
      </c>
      <c r="K17" s="1117"/>
      <c r="L17" s="1116"/>
      <c r="M17" s="1114"/>
      <c r="N17" s="564" t="s">
        <v>568</v>
      </c>
      <c r="O17" s="564" t="s">
        <v>569</v>
      </c>
      <c r="P17" s="555" t="s">
        <v>460</v>
      </c>
      <c r="Q17" s="662" t="s">
        <v>505</v>
      </c>
      <c r="R17" s="662" t="s">
        <v>462</v>
      </c>
      <c r="S17" s="1117"/>
      <c r="T17" s="1116"/>
    </row>
    <row r="18" spans="1:20" ht="17.25" customHeight="1" x14ac:dyDescent="0.25">
      <c r="A18" s="233" t="s">
        <v>161</v>
      </c>
      <c r="B18" s="1103" t="s">
        <v>187</v>
      </c>
      <c r="C18" s="1104"/>
      <c r="D18" s="67">
        <v>0.2</v>
      </c>
      <c r="E18" s="234"/>
      <c r="F18" s="164"/>
      <c r="G18" s="164"/>
      <c r="H18" s="533">
        <f t="shared" ref="H18:H28" si="0">E18+G18</f>
        <v>0</v>
      </c>
      <c r="I18" s="661"/>
      <c r="J18" s="533">
        <f>H18-I18</f>
        <v>0</v>
      </c>
      <c r="K18" s="661"/>
      <c r="L18" s="235">
        <f>$D18*J18</f>
        <v>0</v>
      </c>
      <c r="M18" s="534"/>
      <c r="N18" s="164"/>
      <c r="O18" s="164"/>
      <c r="P18" s="241">
        <f>M18+O18</f>
        <v>0</v>
      </c>
      <c r="Q18" s="661"/>
      <c r="R18" s="533">
        <f>P18-Q18</f>
        <v>0</v>
      </c>
      <c r="S18" s="661"/>
      <c r="T18" s="235">
        <f>$D18*R18</f>
        <v>0</v>
      </c>
    </row>
    <row r="19" spans="1:20" ht="17.25" customHeight="1" x14ac:dyDescent="0.25">
      <c r="A19" s="236" t="s">
        <v>162</v>
      </c>
      <c r="B19" s="935" t="s">
        <v>561</v>
      </c>
      <c r="C19" s="1105"/>
      <c r="D19" s="67">
        <v>0.3</v>
      </c>
      <c r="E19" s="237"/>
      <c r="F19" s="164"/>
      <c r="G19" s="164"/>
      <c r="H19" s="535">
        <f t="shared" si="0"/>
        <v>0</v>
      </c>
      <c r="I19" s="661"/>
      <c r="J19" s="533">
        <f t="shared" ref="J19:J28" si="1">H19-I19</f>
        <v>0</v>
      </c>
      <c r="K19" s="661"/>
      <c r="L19" s="235">
        <f t="shared" ref="L19:L28" si="2">$D19*J19</f>
        <v>0</v>
      </c>
      <c r="M19" s="534"/>
      <c r="N19" s="164"/>
      <c r="O19" s="164"/>
      <c r="P19" s="51">
        <f t="shared" ref="P19:P28" si="3">M19+O19</f>
        <v>0</v>
      </c>
      <c r="Q19" s="661"/>
      <c r="R19" s="533">
        <f t="shared" ref="R19:R28" si="4">P19-Q19</f>
        <v>0</v>
      </c>
      <c r="S19" s="661"/>
      <c r="T19" s="235">
        <f t="shared" ref="T19:T28" si="5">$D19*R19</f>
        <v>0</v>
      </c>
    </row>
    <row r="20" spans="1:20" ht="17.25" customHeight="1" x14ac:dyDescent="0.25">
      <c r="A20" s="238" t="s">
        <v>163</v>
      </c>
      <c r="B20" s="667" t="s">
        <v>562</v>
      </c>
      <c r="C20" s="685"/>
      <c r="D20" s="67">
        <v>0.25</v>
      </c>
      <c r="E20" s="237"/>
      <c r="F20" s="164"/>
      <c r="G20" s="164"/>
      <c r="H20" s="535">
        <f t="shared" si="0"/>
        <v>0</v>
      </c>
      <c r="I20" s="661"/>
      <c r="J20" s="533">
        <f t="shared" si="1"/>
        <v>0</v>
      </c>
      <c r="K20" s="661"/>
      <c r="L20" s="235">
        <f t="shared" si="2"/>
        <v>0</v>
      </c>
      <c r="M20" s="534"/>
      <c r="N20" s="164"/>
      <c r="O20" s="164"/>
      <c r="P20" s="51">
        <f t="shared" si="3"/>
        <v>0</v>
      </c>
      <c r="Q20" s="661"/>
      <c r="R20" s="533">
        <f t="shared" si="4"/>
        <v>0</v>
      </c>
      <c r="S20" s="661"/>
      <c r="T20" s="235">
        <f t="shared" si="5"/>
        <v>0</v>
      </c>
    </row>
    <row r="21" spans="1:20" ht="17.25" customHeight="1" x14ac:dyDescent="0.25">
      <c r="A21" s="238" t="s">
        <v>164</v>
      </c>
      <c r="B21" s="887" t="s">
        <v>377</v>
      </c>
      <c r="C21" s="1099"/>
      <c r="D21" s="67">
        <v>0.25</v>
      </c>
      <c r="E21" s="237"/>
      <c r="F21" s="164"/>
      <c r="G21" s="164"/>
      <c r="H21" s="535">
        <f t="shared" si="0"/>
        <v>0</v>
      </c>
      <c r="I21" s="661"/>
      <c r="J21" s="533">
        <f t="shared" si="1"/>
        <v>0</v>
      </c>
      <c r="K21" s="661"/>
      <c r="L21" s="235">
        <f t="shared" si="2"/>
        <v>0</v>
      </c>
      <c r="M21" s="534"/>
      <c r="N21" s="164"/>
      <c r="O21" s="164"/>
      <c r="P21" s="51">
        <f t="shared" si="3"/>
        <v>0</v>
      </c>
      <c r="Q21" s="661"/>
      <c r="R21" s="533">
        <f t="shared" si="4"/>
        <v>0</v>
      </c>
      <c r="S21" s="661"/>
      <c r="T21" s="235">
        <f t="shared" si="5"/>
        <v>0</v>
      </c>
    </row>
    <row r="22" spans="1:20" ht="17.25" customHeight="1" x14ac:dyDescent="0.25">
      <c r="A22" s="236" t="s">
        <v>175</v>
      </c>
      <c r="B22" s="897" t="s">
        <v>378</v>
      </c>
      <c r="C22" s="1095"/>
      <c r="D22" s="67">
        <v>0.25</v>
      </c>
      <c r="E22" s="237"/>
      <c r="F22" s="164"/>
      <c r="G22" s="164"/>
      <c r="H22" s="535">
        <f t="shared" si="0"/>
        <v>0</v>
      </c>
      <c r="I22" s="661"/>
      <c r="J22" s="533">
        <f t="shared" si="1"/>
        <v>0</v>
      </c>
      <c r="K22" s="661"/>
      <c r="L22" s="235">
        <f t="shared" si="2"/>
        <v>0</v>
      </c>
      <c r="M22" s="534"/>
      <c r="N22" s="164"/>
      <c r="O22" s="164"/>
      <c r="P22" s="51">
        <f t="shared" si="3"/>
        <v>0</v>
      </c>
      <c r="Q22" s="661"/>
      <c r="R22" s="533">
        <f t="shared" si="4"/>
        <v>0</v>
      </c>
      <c r="S22" s="661"/>
      <c r="T22" s="235">
        <f t="shared" si="5"/>
        <v>0</v>
      </c>
    </row>
    <row r="23" spans="1:20" ht="17.25" customHeight="1" x14ac:dyDescent="0.25">
      <c r="A23" s="238" t="s">
        <v>176</v>
      </c>
      <c r="B23" s="897" t="s">
        <v>89</v>
      </c>
      <c r="C23" s="1095"/>
      <c r="D23" s="67">
        <v>0.3</v>
      </c>
      <c r="E23" s="237"/>
      <c r="F23" s="164"/>
      <c r="G23" s="164"/>
      <c r="H23" s="535">
        <f t="shared" si="0"/>
        <v>0</v>
      </c>
      <c r="I23" s="661"/>
      <c r="J23" s="533">
        <f t="shared" si="1"/>
        <v>0</v>
      </c>
      <c r="K23" s="661"/>
      <c r="L23" s="235">
        <f t="shared" si="2"/>
        <v>0</v>
      </c>
      <c r="M23" s="534"/>
      <c r="N23" s="164"/>
      <c r="O23" s="164"/>
      <c r="P23" s="51">
        <f t="shared" si="3"/>
        <v>0</v>
      </c>
      <c r="Q23" s="661"/>
      <c r="R23" s="533">
        <f t="shared" si="4"/>
        <v>0</v>
      </c>
      <c r="S23" s="661"/>
      <c r="T23" s="235">
        <f t="shared" si="5"/>
        <v>0</v>
      </c>
    </row>
    <row r="24" spans="1:20" ht="17.25" customHeight="1" x14ac:dyDescent="0.25">
      <c r="A24" s="236" t="s">
        <v>177</v>
      </c>
      <c r="B24" s="1005" t="s">
        <v>225</v>
      </c>
      <c r="C24" s="1102"/>
      <c r="D24" s="67">
        <v>0.3</v>
      </c>
      <c r="E24" s="237"/>
      <c r="F24" s="164"/>
      <c r="G24" s="164"/>
      <c r="H24" s="535">
        <f t="shared" si="0"/>
        <v>0</v>
      </c>
      <c r="I24" s="661"/>
      <c r="J24" s="533">
        <f t="shared" si="1"/>
        <v>0</v>
      </c>
      <c r="K24" s="661"/>
      <c r="L24" s="235">
        <f t="shared" si="2"/>
        <v>0</v>
      </c>
      <c r="M24" s="534"/>
      <c r="N24" s="164"/>
      <c r="O24" s="164"/>
      <c r="P24" s="51">
        <f t="shared" si="3"/>
        <v>0</v>
      </c>
      <c r="Q24" s="661"/>
      <c r="R24" s="533">
        <f t="shared" si="4"/>
        <v>0</v>
      </c>
      <c r="S24" s="661"/>
      <c r="T24" s="235">
        <f t="shared" si="5"/>
        <v>0</v>
      </c>
    </row>
    <row r="25" spans="1:20" ht="17.25" customHeight="1" x14ac:dyDescent="0.25">
      <c r="A25" s="238" t="s">
        <v>188</v>
      </c>
      <c r="B25" s="897" t="s">
        <v>615</v>
      </c>
      <c r="C25" s="1095"/>
      <c r="D25" s="67">
        <v>0.25</v>
      </c>
      <c r="E25" s="237"/>
      <c r="F25" s="164"/>
      <c r="G25" s="164"/>
      <c r="H25" s="535">
        <f t="shared" si="0"/>
        <v>0</v>
      </c>
      <c r="I25" s="661"/>
      <c r="J25" s="533">
        <f t="shared" si="1"/>
        <v>0</v>
      </c>
      <c r="K25" s="661"/>
      <c r="L25" s="235">
        <f t="shared" si="2"/>
        <v>0</v>
      </c>
      <c r="M25" s="534"/>
      <c r="N25" s="164"/>
      <c r="O25" s="164"/>
      <c r="P25" s="51">
        <f t="shared" si="3"/>
        <v>0</v>
      </c>
      <c r="Q25" s="661"/>
      <c r="R25" s="533">
        <f t="shared" si="4"/>
        <v>0</v>
      </c>
      <c r="S25" s="661"/>
      <c r="T25" s="235">
        <f t="shared" si="5"/>
        <v>0</v>
      </c>
    </row>
    <row r="26" spans="1:20" ht="17.25" customHeight="1" x14ac:dyDescent="0.25">
      <c r="A26" s="233" t="s">
        <v>189</v>
      </c>
      <c r="B26" s="897" t="s">
        <v>190</v>
      </c>
      <c r="C26" s="1095"/>
      <c r="D26" s="67">
        <v>0.2</v>
      </c>
      <c r="E26" s="237"/>
      <c r="F26" s="164"/>
      <c r="G26" s="164"/>
      <c r="H26" s="535">
        <f t="shared" si="0"/>
        <v>0</v>
      </c>
      <c r="I26" s="661"/>
      <c r="J26" s="533">
        <f t="shared" si="1"/>
        <v>0</v>
      </c>
      <c r="K26" s="661"/>
      <c r="L26" s="235">
        <f t="shared" si="2"/>
        <v>0</v>
      </c>
      <c r="M26" s="534"/>
      <c r="N26" s="164"/>
      <c r="O26" s="164"/>
      <c r="P26" s="51">
        <f t="shared" si="3"/>
        <v>0</v>
      </c>
      <c r="Q26" s="661"/>
      <c r="R26" s="533">
        <f t="shared" si="4"/>
        <v>0</v>
      </c>
      <c r="S26" s="661"/>
      <c r="T26" s="235">
        <f t="shared" si="5"/>
        <v>0</v>
      </c>
    </row>
    <row r="27" spans="1:20" ht="15.75" customHeight="1" x14ac:dyDescent="0.25">
      <c r="A27" s="238" t="s">
        <v>191</v>
      </c>
      <c r="B27" s="897" t="s">
        <v>192</v>
      </c>
      <c r="C27" s="1095"/>
      <c r="D27" s="67">
        <v>0.25</v>
      </c>
      <c r="E27" s="237"/>
      <c r="F27" s="164"/>
      <c r="G27" s="164"/>
      <c r="H27" s="535">
        <f t="shared" si="0"/>
        <v>0</v>
      </c>
      <c r="I27" s="661"/>
      <c r="J27" s="533">
        <f t="shared" si="1"/>
        <v>0</v>
      </c>
      <c r="K27" s="661"/>
      <c r="L27" s="235">
        <f t="shared" si="2"/>
        <v>0</v>
      </c>
      <c r="M27" s="534"/>
      <c r="N27" s="164"/>
      <c r="O27" s="164"/>
      <c r="P27" s="51">
        <f t="shared" si="3"/>
        <v>0</v>
      </c>
      <c r="Q27" s="661"/>
      <c r="R27" s="533">
        <f t="shared" si="4"/>
        <v>0</v>
      </c>
      <c r="S27" s="661"/>
      <c r="T27" s="235">
        <f t="shared" si="5"/>
        <v>0</v>
      </c>
    </row>
    <row r="28" spans="1:20" ht="17.25" customHeight="1" thickBot="1" x14ac:dyDescent="0.3">
      <c r="A28" s="717" t="s">
        <v>193</v>
      </c>
      <c r="B28" s="1100" t="s">
        <v>88</v>
      </c>
      <c r="C28" s="1101"/>
      <c r="D28" s="716">
        <v>0.2</v>
      </c>
      <c r="E28" s="237"/>
      <c r="F28" s="164"/>
      <c r="G28" s="164"/>
      <c r="H28" s="535">
        <f t="shared" si="0"/>
        <v>0</v>
      </c>
      <c r="I28" s="661"/>
      <c r="J28" s="533">
        <f t="shared" si="1"/>
        <v>0</v>
      </c>
      <c r="K28" s="661"/>
      <c r="L28" s="235">
        <f t="shared" si="2"/>
        <v>0</v>
      </c>
      <c r="M28" s="534"/>
      <c r="N28" s="164"/>
      <c r="O28" s="164"/>
      <c r="P28" s="51">
        <f t="shared" si="3"/>
        <v>0</v>
      </c>
      <c r="Q28" s="661"/>
      <c r="R28" s="533">
        <f t="shared" si="4"/>
        <v>0</v>
      </c>
      <c r="S28" s="661"/>
      <c r="T28" s="235">
        <f t="shared" si="5"/>
        <v>0</v>
      </c>
    </row>
    <row r="29" spans="1:20" ht="17.25" customHeight="1" thickBot="1" x14ac:dyDescent="0.3">
      <c r="A29" s="1093" t="s">
        <v>196</v>
      </c>
      <c r="B29" s="1094"/>
      <c r="C29" s="1094"/>
      <c r="D29" s="714"/>
      <c r="E29" s="537">
        <f t="shared" ref="E29:T29" si="6">SUM(E18:E28)</f>
        <v>0</v>
      </c>
      <c r="F29" s="239">
        <f t="shared" si="6"/>
        <v>0</v>
      </c>
      <c r="G29" s="239">
        <f t="shared" si="6"/>
        <v>0</v>
      </c>
      <c r="H29" s="536">
        <f t="shared" si="6"/>
        <v>0</v>
      </c>
      <c r="I29" s="536">
        <f t="shared" si="6"/>
        <v>0</v>
      </c>
      <c r="J29" s="536">
        <f t="shared" si="6"/>
        <v>0</v>
      </c>
      <c r="K29" s="660"/>
      <c r="L29" s="240">
        <f t="shared" si="6"/>
        <v>0</v>
      </c>
      <c r="M29" s="537">
        <f t="shared" si="6"/>
        <v>0</v>
      </c>
      <c r="N29" s="239">
        <f t="shared" si="6"/>
        <v>0</v>
      </c>
      <c r="O29" s="239">
        <f t="shared" si="6"/>
        <v>0</v>
      </c>
      <c r="P29" s="239">
        <f t="shared" si="6"/>
        <v>0</v>
      </c>
      <c r="Q29" s="239">
        <f t="shared" si="6"/>
        <v>0</v>
      </c>
      <c r="R29" s="239">
        <f t="shared" si="6"/>
        <v>0</v>
      </c>
      <c r="S29" s="663"/>
      <c r="T29" s="240">
        <f t="shared" si="6"/>
        <v>0</v>
      </c>
    </row>
    <row r="30" spans="1:20" ht="17.25" customHeight="1" x14ac:dyDescent="0.25">
      <c r="C30" s="52"/>
      <c r="D30" s="52"/>
      <c r="E30" s="53"/>
      <c r="F30" s="53"/>
      <c r="G30" s="53"/>
      <c r="H30" s="53"/>
      <c r="I30" s="53"/>
      <c r="J30" s="53"/>
      <c r="K30" s="53"/>
      <c r="L30" s="53"/>
      <c r="M30" s="53"/>
      <c r="N30" s="53"/>
    </row>
    <row r="31" spans="1:20" ht="17.25" customHeight="1" x14ac:dyDescent="0.25"/>
    <row r="32" spans="1:20" ht="17.25" customHeight="1" x14ac:dyDescent="0.25">
      <c r="A32" s="541" t="s">
        <v>178</v>
      </c>
      <c r="B32" s="541" t="s">
        <v>380</v>
      </c>
      <c r="C32" s="542"/>
      <c r="D32" s="542"/>
      <c r="E32" s="543"/>
      <c r="F32" s="542"/>
    </row>
    <row r="33" spans="1:23" ht="6" customHeight="1" thickBot="1" x14ac:dyDescent="0.35">
      <c r="A33" s="30"/>
      <c r="C33" s="30"/>
      <c r="D33" s="30"/>
      <c r="O33" s="1128"/>
      <c r="P33" s="845"/>
      <c r="Q33" s="845"/>
    </row>
    <row r="34" spans="1:23" ht="17.25" customHeight="1" thickBot="1" x14ac:dyDescent="0.3">
      <c r="A34" s="1082" t="s">
        <v>195</v>
      </c>
      <c r="B34" s="1083"/>
      <c r="C34" s="1083"/>
      <c r="D34" s="645"/>
      <c r="E34" s="1118" t="s">
        <v>375</v>
      </c>
      <c r="F34" s="1119"/>
      <c r="G34" s="1119"/>
      <c r="H34" s="1119"/>
      <c r="I34" s="1119"/>
      <c r="J34" s="1119"/>
      <c r="K34" s="1119"/>
      <c r="L34" s="1119"/>
      <c r="M34" s="1120"/>
      <c r="N34" s="1118" t="s">
        <v>376</v>
      </c>
      <c r="O34" s="1119"/>
      <c r="P34" s="1119"/>
      <c r="Q34" s="1119"/>
      <c r="R34" s="1119"/>
      <c r="S34" s="1119"/>
      <c r="T34" s="1119"/>
      <c r="U34" s="1119"/>
      <c r="V34" s="1120"/>
    </row>
    <row r="35" spans="1:23" ht="17.25" customHeight="1" x14ac:dyDescent="0.25">
      <c r="A35" s="1084"/>
      <c r="B35" s="1085"/>
      <c r="C35" s="1085"/>
      <c r="D35" s="647" t="s">
        <v>186</v>
      </c>
      <c r="E35" s="1088" t="s">
        <v>570</v>
      </c>
      <c r="F35" s="1129" t="s">
        <v>506</v>
      </c>
      <c r="G35" s="1090" t="s">
        <v>392</v>
      </c>
      <c r="H35" s="1091"/>
      <c r="I35" s="1091"/>
      <c r="J35" s="1091"/>
      <c r="K35" s="1092"/>
      <c r="L35" s="1133" t="s">
        <v>399</v>
      </c>
      <c r="M35" s="1132" t="s">
        <v>374</v>
      </c>
      <c r="N35" s="1131" t="s">
        <v>570</v>
      </c>
      <c r="O35" s="1129" t="s">
        <v>506</v>
      </c>
      <c r="P35" s="1090" t="s">
        <v>392</v>
      </c>
      <c r="Q35" s="1091"/>
      <c r="R35" s="1091"/>
      <c r="S35" s="1091"/>
      <c r="T35" s="1092"/>
      <c r="U35" s="1133" t="s">
        <v>399</v>
      </c>
      <c r="V35" s="1132" t="s">
        <v>374</v>
      </c>
    </row>
    <row r="36" spans="1:23" ht="42.75" customHeight="1" thickBot="1" x14ac:dyDescent="0.3">
      <c r="A36" s="1086"/>
      <c r="B36" s="1087"/>
      <c r="C36" s="1087"/>
      <c r="D36" s="646"/>
      <c r="E36" s="1089"/>
      <c r="F36" s="1130"/>
      <c r="G36" s="564" t="s">
        <v>568</v>
      </c>
      <c r="H36" s="564" t="s">
        <v>569</v>
      </c>
      <c r="I36" s="564" t="s">
        <v>507</v>
      </c>
      <c r="J36" s="680" t="s">
        <v>508</v>
      </c>
      <c r="K36" s="565" t="s">
        <v>510</v>
      </c>
      <c r="L36" s="1134"/>
      <c r="M36" s="1116"/>
      <c r="N36" s="1114"/>
      <c r="O36" s="1130"/>
      <c r="P36" s="564" t="s">
        <v>568</v>
      </c>
      <c r="Q36" s="564" t="s">
        <v>569</v>
      </c>
      <c r="R36" s="564" t="s">
        <v>507</v>
      </c>
      <c r="S36" s="680" t="s">
        <v>508</v>
      </c>
      <c r="T36" s="565" t="s">
        <v>509</v>
      </c>
      <c r="U36" s="1134"/>
      <c r="V36" s="1116"/>
      <c r="W36" s="538"/>
    </row>
    <row r="37" spans="1:23" ht="17.25" customHeight="1" x14ac:dyDescent="0.25">
      <c r="A37" s="233" t="s">
        <v>161</v>
      </c>
      <c r="B37" s="1103" t="s">
        <v>187</v>
      </c>
      <c r="C37" s="1104"/>
      <c r="D37" s="648">
        <v>0.24</v>
      </c>
      <c r="E37" s="534"/>
      <c r="F37" s="164"/>
      <c r="G37" s="164"/>
      <c r="H37" s="164"/>
      <c r="I37" s="681">
        <f>F37+H37</f>
        <v>0</v>
      </c>
      <c r="J37" s="164"/>
      <c r="K37" s="241">
        <f>I37-J37</f>
        <v>0</v>
      </c>
      <c r="L37" s="164"/>
      <c r="M37" s="566">
        <f>IF(K$48&gt;=E$48,$D37*K37,MAX(0,$D37*K37-(L37-K37)))</f>
        <v>0</v>
      </c>
      <c r="N37" s="578"/>
      <c r="O37" s="164"/>
      <c r="P37" s="164"/>
      <c r="Q37" s="164"/>
      <c r="R37" s="681">
        <f>O37+Q37</f>
        <v>0</v>
      </c>
      <c r="S37" s="164"/>
      <c r="T37" s="241">
        <f>R37-S37</f>
        <v>0</v>
      </c>
      <c r="U37" s="164"/>
      <c r="V37" s="241">
        <f>IF(T$48&gt;=N$48,$D37*T37,MAX(0,$D37*T37-(U37-T37)))</f>
        <v>0</v>
      </c>
      <c r="W37" s="538"/>
    </row>
    <row r="38" spans="1:23" ht="17.25" customHeight="1" x14ac:dyDescent="0.25">
      <c r="A38" s="236" t="s">
        <v>162</v>
      </c>
      <c r="B38" s="935" t="s">
        <v>561</v>
      </c>
      <c r="C38" s="1105"/>
      <c r="D38" s="649">
        <v>0.36</v>
      </c>
      <c r="E38" s="610"/>
      <c r="F38" s="164"/>
      <c r="G38" s="164"/>
      <c r="H38" s="164"/>
      <c r="I38" s="681">
        <f t="shared" ref="I38:I47" si="7">F38+H38</f>
        <v>0</v>
      </c>
      <c r="J38" s="164"/>
      <c r="K38" s="241">
        <f t="shared" ref="K38:K47" si="8">I38-J38</f>
        <v>0</v>
      </c>
      <c r="L38" s="164"/>
      <c r="M38" s="566">
        <f>IF(K$48&gt;=E$48,$D38*K38,MAX(0,$D38*K38-(L38-K38)))</f>
        <v>0</v>
      </c>
      <c r="N38" s="164"/>
      <c r="O38" s="164"/>
      <c r="P38" s="164"/>
      <c r="Q38" s="164"/>
      <c r="R38" s="681">
        <f t="shared" ref="R38:R47" si="9">O38+Q38</f>
        <v>0</v>
      </c>
      <c r="S38" s="164"/>
      <c r="T38" s="241">
        <f t="shared" ref="T38:T47" si="10">R38-S38</f>
        <v>0</v>
      </c>
      <c r="U38" s="164"/>
      <c r="V38" s="241">
        <f t="shared" ref="V38:V47" si="11">IF(T$48&gt;=N$48,$D38*T38,MAX(0,$D38*T38-(U38-T38)))</f>
        <v>0</v>
      </c>
      <c r="W38" s="538"/>
    </row>
    <row r="39" spans="1:23" ht="17.25" customHeight="1" x14ac:dyDescent="0.25">
      <c r="A39" s="238" t="s">
        <v>163</v>
      </c>
      <c r="B39" s="667" t="s">
        <v>562</v>
      </c>
      <c r="C39" s="685"/>
      <c r="D39" s="649">
        <v>0.3</v>
      </c>
      <c r="E39" s="610"/>
      <c r="F39" s="164"/>
      <c r="G39" s="164"/>
      <c r="H39" s="164"/>
      <c r="I39" s="681">
        <f t="shared" si="7"/>
        <v>0</v>
      </c>
      <c r="J39" s="164"/>
      <c r="K39" s="241">
        <f t="shared" si="8"/>
        <v>0</v>
      </c>
      <c r="L39" s="164"/>
      <c r="M39" s="566">
        <f>IF(K$48&gt;=E$48,$D39*K39,MAX(0,$D39*K39-(L39-K39)))</f>
        <v>0</v>
      </c>
      <c r="N39" s="164"/>
      <c r="O39" s="164"/>
      <c r="P39" s="164"/>
      <c r="Q39" s="164"/>
      <c r="R39" s="681">
        <f t="shared" si="9"/>
        <v>0</v>
      </c>
      <c r="S39" s="164"/>
      <c r="T39" s="241">
        <f t="shared" si="10"/>
        <v>0</v>
      </c>
      <c r="U39" s="164"/>
      <c r="V39" s="241">
        <f t="shared" si="11"/>
        <v>0</v>
      </c>
      <c r="W39" s="538"/>
    </row>
    <row r="40" spans="1:23" ht="17.25" customHeight="1" x14ac:dyDescent="0.25">
      <c r="A40" s="238" t="s">
        <v>164</v>
      </c>
      <c r="B40" s="887" t="s">
        <v>377</v>
      </c>
      <c r="C40" s="1099"/>
      <c r="D40" s="649">
        <v>0.3</v>
      </c>
      <c r="E40" s="610"/>
      <c r="F40" s="164"/>
      <c r="G40" s="164"/>
      <c r="H40" s="164"/>
      <c r="I40" s="681">
        <f t="shared" si="7"/>
        <v>0</v>
      </c>
      <c r="J40" s="164"/>
      <c r="K40" s="241">
        <f t="shared" si="8"/>
        <v>0</v>
      </c>
      <c r="L40" s="164"/>
      <c r="M40" s="566">
        <f>IF(K$48&gt;=E$48,$D40*K40,MAX(0,$D40*K40-(L40-K40)))</f>
        <v>0</v>
      </c>
      <c r="N40" s="164"/>
      <c r="O40" s="164"/>
      <c r="P40" s="164"/>
      <c r="Q40" s="164"/>
      <c r="R40" s="681">
        <f t="shared" si="9"/>
        <v>0</v>
      </c>
      <c r="S40" s="164"/>
      <c r="T40" s="241">
        <f t="shared" si="10"/>
        <v>0</v>
      </c>
      <c r="U40" s="164"/>
      <c r="V40" s="241">
        <f t="shared" si="11"/>
        <v>0</v>
      </c>
      <c r="W40" s="538"/>
    </row>
    <row r="41" spans="1:23" ht="17.25" customHeight="1" x14ac:dyDescent="0.25">
      <c r="A41" s="236" t="s">
        <v>175</v>
      </c>
      <c r="B41" s="897" t="s">
        <v>378</v>
      </c>
      <c r="C41" s="1095"/>
      <c r="D41" s="649">
        <v>0.3</v>
      </c>
      <c r="E41" s="610"/>
      <c r="F41" s="164"/>
      <c r="G41" s="164"/>
      <c r="H41" s="164"/>
      <c r="I41" s="681">
        <f t="shared" si="7"/>
        <v>0</v>
      </c>
      <c r="J41" s="164"/>
      <c r="K41" s="241">
        <f t="shared" si="8"/>
        <v>0</v>
      </c>
      <c r="L41" s="164"/>
      <c r="M41" s="566">
        <f t="shared" ref="M41:M47" si="12">IF(K$48&gt;=E$48,$D41*K41,MAX(0,$D41*K41-(L41-K41)))</f>
        <v>0</v>
      </c>
      <c r="N41" s="164"/>
      <c r="O41" s="164"/>
      <c r="P41" s="164"/>
      <c r="Q41" s="164"/>
      <c r="R41" s="681">
        <f t="shared" si="9"/>
        <v>0</v>
      </c>
      <c r="S41" s="164"/>
      <c r="T41" s="241">
        <f t="shared" si="10"/>
        <v>0</v>
      </c>
      <c r="U41" s="164"/>
      <c r="V41" s="241">
        <f t="shared" si="11"/>
        <v>0</v>
      </c>
      <c r="W41" s="538"/>
    </row>
    <row r="42" spans="1:23" ht="17.25" customHeight="1" x14ac:dyDescent="0.25">
      <c r="A42" s="238" t="s">
        <v>176</v>
      </c>
      <c r="B42" s="897" t="s">
        <v>89</v>
      </c>
      <c r="C42" s="1095"/>
      <c r="D42" s="649">
        <v>0.36</v>
      </c>
      <c r="E42" s="610"/>
      <c r="F42" s="164"/>
      <c r="G42" s="164"/>
      <c r="H42" s="164"/>
      <c r="I42" s="681">
        <f t="shared" si="7"/>
        <v>0</v>
      </c>
      <c r="J42" s="164"/>
      <c r="K42" s="241">
        <f t="shared" si="8"/>
        <v>0</v>
      </c>
      <c r="L42" s="164"/>
      <c r="M42" s="566">
        <f t="shared" si="12"/>
        <v>0</v>
      </c>
      <c r="N42" s="164"/>
      <c r="O42" s="164"/>
      <c r="P42" s="164"/>
      <c r="Q42" s="164"/>
      <c r="R42" s="681">
        <f t="shared" si="9"/>
        <v>0</v>
      </c>
      <c r="S42" s="164"/>
      <c r="T42" s="241">
        <f t="shared" si="10"/>
        <v>0</v>
      </c>
      <c r="U42" s="164"/>
      <c r="V42" s="241">
        <f t="shared" si="11"/>
        <v>0</v>
      </c>
      <c r="W42" s="538"/>
    </row>
    <row r="43" spans="1:23" ht="17.25" customHeight="1" x14ac:dyDescent="0.25">
      <c r="A43" s="236" t="s">
        <v>177</v>
      </c>
      <c r="B43" s="1005" t="s">
        <v>225</v>
      </c>
      <c r="C43" s="1102"/>
      <c r="D43" s="649">
        <v>0.36</v>
      </c>
      <c r="E43" s="610"/>
      <c r="F43" s="164"/>
      <c r="G43" s="164"/>
      <c r="H43" s="164"/>
      <c r="I43" s="681">
        <f t="shared" si="7"/>
        <v>0</v>
      </c>
      <c r="J43" s="164"/>
      <c r="K43" s="241">
        <f t="shared" si="8"/>
        <v>0</v>
      </c>
      <c r="L43" s="164"/>
      <c r="M43" s="566">
        <f t="shared" si="12"/>
        <v>0</v>
      </c>
      <c r="N43" s="164"/>
      <c r="O43" s="164"/>
      <c r="P43" s="164"/>
      <c r="Q43" s="164"/>
      <c r="R43" s="681">
        <f t="shared" si="9"/>
        <v>0</v>
      </c>
      <c r="S43" s="164"/>
      <c r="T43" s="241">
        <f t="shared" si="10"/>
        <v>0</v>
      </c>
      <c r="U43" s="164"/>
      <c r="V43" s="241">
        <f t="shared" si="11"/>
        <v>0</v>
      </c>
      <c r="W43" s="538"/>
    </row>
    <row r="44" spans="1:23" ht="17.25" customHeight="1" x14ac:dyDescent="0.25">
      <c r="A44" s="238" t="s">
        <v>188</v>
      </c>
      <c r="B44" s="897" t="s">
        <v>615</v>
      </c>
      <c r="C44" s="1095"/>
      <c r="D44" s="649">
        <v>0.3</v>
      </c>
      <c r="E44" s="610"/>
      <c r="F44" s="164"/>
      <c r="G44" s="164"/>
      <c r="H44" s="164"/>
      <c r="I44" s="681">
        <f t="shared" si="7"/>
        <v>0</v>
      </c>
      <c r="J44" s="164"/>
      <c r="K44" s="241">
        <f t="shared" si="8"/>
        <v>0</v>
      </c>
      <c r="L44" s="164"/>
      <c r="M44" s="566">
        <f t="shared" si="12"/>
        <v>0</v>
      </c>
      <c r="N44" s="164"/>
      <c r="O44" s="164"/>
      <c r="P44" s="164"/>
      <c r="Q44" s="164"/>
      <c r="R44" s="681">
        <f t="shared" si="9"/>
        <v>0</v>
      </c>
      <c r="S44" s="164"/>
      <c r="T44" s="241">
        <f t="shared" si="10"/>
        <v>0</v>
      </c>
      <c r="U44" s="164"/>
      <c r="V44" s="241">
        <f t="shared" si="11"/>
        <v>0</v>
      </c>
      <c r="W44" s="538"/>
    </row>
    <row r="45" spans="1:23" ht="17.25" customHeight="1" x14ac:dyDescent="0.25">
      <c r="A45" s="233" t="s">
        <v>189</v>
      </c>
      <c r="B45" s="897" t="s">
        <v>190</v>
      </c>
      <c r="C45" s="1095"/>
      <c r="D45" s="649">
        <v>0.24</v>
      </c>
      <c r="E45" s="610"/>
      <c r="F45" s="164"/>
      <c r="G45" s="164"/>
      <c r="H45" s="164"/>
      <c r="I45" s="681">
        <f t="shared" si="7"/>
        <v>0</v>
      </c>
      <c r="J45" s="164"/>
      <c r="K45" s="241">
        <f t="shared" si="8"/>
        <v>0</v>
      </c>
      <c r="L45" s="164"/>
      <c r="M45" s="566">
        <f t="shared" si="12"/>
        <v>0</v>
      </c>
      <c r="N45" s="164"/>
      <c r="O45" s="164"/>
      <c r="P45" s="164"/>
      <c r="Q45" s="164"/>
      <c r="R45" s="681">
        <f t="shared" si="9"/>
        <v>0</v>
      </c>
      <c r="S45" s="164"/>
      <c r="T45" s="241">
        <f t="shared" si="10"/>
        <v>0</v>
      </c>
      <c r="U45" s="164"/>
      <c r="V45" s="241">
        <f t="shared" si="11"/>
        <v>0</v>
      </c>
      <c r="W45" s="538"/>
    </row>
    <row r="46" spans="1:23" ht="17.25" customHeight="1" x14ac:dyDescent="0.25">
      <c r="A46" s="238" t="s">
        <v>191</v>
      </c>
      <c r="B46" s="897" t="s">
        <v>192</v>
      </c>
      <c r="C46" s="1095"/>
      <c r="D46" s="649">
        <v>0.3</v>
      </c>
      <c r="E46" s="610"/>
      <c r="F46" s="164"/>
      <c r="G46" s="164"/>
      <c r="H46" s="164"/>
      <c r="I46" s="681">
        <f t="shared" si="7"/>
        <v>0</v>
      </c>
      <c r="J46" s="164"/>
      <c r="K46" s="241">
        <f t="shared" si="8"/>
        <v>0</v>
      </c>
      <c r="L46" s="164"/>
      <c r="M46" s="566">
        <f t="shared" si="12"/>
        <v>0</v>
      </c>
      <c r="N46" s="164"/>
      <c r="O46" s="164"/>
      <c r="P46" s="164"/>
      <c r="Q46" s="164"/>
      <c r="R46" s="681">
        <f t="shared" si="9"/>
        <v>0</v>
      </c>
      <c r="S46" s="164"/>
      <c r="T46" s="241">
        <f t="shared" si="10"/>
        <v>0</v>
      </c>
      <c r="U46" s="164"/>
      <c r="V46" s="241">
        <f t="shared" si="11"/>
        <v>0</v>
      </c>
      <c r="W46" s="538"/>
    </row>
    <row r="47" spans="1:23" ht="17.25" customHeight="1" thickBot="1" x14ac:dyDescent="0.3">
      <c r="A47" s="717" t="s">
        <v>193</v>
      </c>
      <c r="B47" s="1100" t="s">
        <v>88</v>
      </c>
      <c r="C47" s="1101"/>
      <c r="D47" s="718">
        <v>0.24</v>
      </c>
      <c r="E47" s="610"/>
      <c r="F47" s="164"/>
      <c r="G47" s="164"/>
      <c r="H47" s="164"/>
      <c r="I47" s="681">
        <f t="shared" si="7"/>
        <v>0</v>
      </c>
      <c r="J47" s="164"/>
      <c r="K47" s="241">
        <f t="shared" si="8"/>
        <v>0</v>
      </c>
      <c r="L47" s="164"/>
      <c r="M47" s="566">
        <f t="shared" si="12"/>
        <v>0</v>
      </c>
      <c r="N47" s="164"/>
      <c r="O47" s="164"/>
      <c r="P47" s="164"/>
      <c r="Q47" s="164"/>
      <c r="R47" s="681">
        <f t="shared" si="9"/>
        <v>0</v>
      </c>
      <c r="S47" s="164"/>
      <c r="T47" s="241">
        <f t="shared" si="10"/>
        <v>0</v>
      </c>
      <c r="U47" s="164"/>
      <c r="V47" s="241">
        <f t="shared" si="11"/>
        <v>0</v>
      </c>
      <c r="W47" s="538"/>
    </row>
    <row r="48" spans="1:23" ht="17.25" customHeight="1" thickBot="1" x14ac:dyDescent="0.3">
      <c r="A48" s="1093" t="s">
        <v>196</v>
      </c>
      <c r="B48" s="1094"/>
      <c r="C48" s="1094"/>
      <c r="D48" s="714"/>
      <c r="E48" s="540">
        <f t="shared" ref="E48:V48" si="13">SUM(E37:E47)</f>
        <v>0</v>
      </c>
      <c r="F48" s="562">
        <f t="shared" si="13"/>
        <v>0</v>
      </c>
      <c r="G48" s="242">
        <f t="shared" si="13"/>
        <v>0</v>
      </c>
      <c r="H48" s="540">
        <f t="shared" si="13"/>
        <v>0</v>
      </c>
      <c r="I48" s="540">
        <f t="shared" si="13"/>
        <v>0</v>
      </c>
      <c r="J48" s="540">
        <f t="shared" si="13"/>
        <v>0</v>
      </c>
      <c r="K48" s="242">
        <f t="shared" si="13"/>
        <v>0</v>
      </c>
      <c r="L48" s="242">
        <f>SUM(L37:L47)</f>
        <v>0</v>
      </c>
      <c r="M48" s="539">
        <f t="shared" si="13"/>
        <v>0</v>
      </c>
      <c r="N48" s="242">
        <f t="shared" si="13"/>
        <v>0</v>
      </c>
      <c r="O48" s="242">
        <f t="shared" si="13"/>
        <v>0</v>
      </c>
      <c r="P48" s="242">
        <f t="shared" si="13"/>
        <v>0</v>
      </c>
      <c r="Q48" s="242">
        <f t="shared" si="13"/>
        <v>0</v>
      </c>
      <c r="R48" s="242">
        <f t="shared" si="13"/>
        <v>0</v>
      </c>
      <c r="S48" s="242">
        <f t="shared" si="13"/>
        <v>0</v>
      </c>
      <c r="T48" s="540">
        <f t="shared" si="13"/>
        <v>0</v>
      </c>
      <c r="U48" s="242">
        <f t="shared" si="13"/>
        <v>0</v>
      </c>
      <c r="V48" s="539">
        <f t="shared" si="13"/>
        <v>0</v>
      </c>
    </row>
    <row r="49" spans="1:20" ht="17.25" customHeight="1" x14ac:dyDescent="0.25">
      <c r="A49" s="48"/>
      <c r="B49" s="48"/>
      <c r="C49" s="48"/>
      <c r="D49" s="48"/>
      <c r="E49" s="31"/>
      <c r="F49" s="31"/>
      <c r="G49" s="31"/>
      <c r="H49" s="31"/>
      <c r="I49" s="31"/>
      <c r="J49" s="31"/>
      <c r="K49" s="31"/>
      <c r="L49" s="31"/>
      <c r="M49" s="31"/>
      <c r="N49" s="31"/>
      <c r="O49" s="31"/>
    </row>
    <row r="50" spans="1:20" ht="17.25" customHeight="1" x14ac:dyDescent="0.25">
      <c r="A50" s="19" t="s">
        <v>197</v>
      </c>
    </row>
    <row r="51" spans="1:20" s="2" customFormat="1" ht="17.25" customHeight="1" x14ac:dyDescent="0.25">
      <c r="A51" s="20" t="s">
        <v>613</v>
      </c>
      <c r="B51" s="20"/>
      <c r="C51" s="20"/>
      <c r="D51" s="20"/>
      <c r="E51" s="20"/>
      <c r="F51" s="20"/>
      <c r="G51" s="20"/>
      <c r="H51" s="20"/>
      <c r="I51" s="20"/>
      <c r="J51" s="20"/>
      <c r="K51" s="20"/>
      <c r="L51" s="20"/>
      <c r="M51" s="20"/>
      <c r="N51" s="20"/>
      <c r="O51" s="20"/>
      <c r="P51" s="20"/>
      <c r="Q51" s="20"/>
    </row>
    <row r="52" spans="1:20" ht="17.25" customHeight="1" x14ac:dyDescent="0.25">
      <c r="A52" s="557" t="s">
        <v>612</v>
      </c>
      <c r="B52" s="558"/>
      <c r="C52" s="558"/>
      <c r="D52" s="558"/>
      <c r="E52" s="558"/>
      <c r="F52" s="558"/>
      <c r="G52" s="558"/>
      <c r="H52" s="558"/>
      <c r="I52" s="558"/>
      <c r="J52" s="558"/>
      <c r="K52" s="558"/>
      <c r="L52" s="558"/>
      <c r="M52" s="558"/>
      <c r="N52" s="558"/>
      <c r="O52" s="558"/>
      <c r="P52" s="558"/>
      <c r="Q52" s="558"/>
      <c r="R52" s="558"/>
      <c r="S52" s="558"/>
      <c r="T52" s="558"/>
    </row>
    <row r="53" spans="1:20" ht="17.25" customHeight="1" x14ac:dyDescent="0.25">
      <c r="A53" s="1080" t="s">
        <v>415</v>
      </c>
      <c r="B53" s="1080"/>
      <c r="C53" s="1080"/>
      <c r="D53" s="1080"/>
      <c r="E53" s="1080"/>
      <c r="F53" s="1080"/>
      <c r="G53" s="1080"/>
      <c r="H53" s="1080"/>
      <c r="I53" s="1080"/>
      <c r="J53" s="1080"/>
      <c r="K53" s="1080"/>
      <c r="L53" s="1080"/>
      <c r="M53" s="1080"/>
      <c r="N53" s="1080"/>
      <c r="O53" s="1080"/>
      <c r="P53" s="1080"/>
      <c r="Q53" s="1080"/>
      <c r="R53" s="1080"/>
      <c r="S53" s="1080"/>
      <c r="T53" s="1080"/>
    </row>
    <row r="54" spans="1:20" ht="17.25" customHeight="1" x14ac:dyDescent="0.25">
      <c r="A54" s="1080" t="s">
        <v>538</v>
      </c>
      <c r="B54" s="1080"/>
      <c r="C54" s="1080"/>
      <c r="D54" s="1080"/>
      <c r="E54" s="1080"/>
      <c r="F54" s="1080"/>
      <c r="G54" s="1080"/>
      <c r="H54" s="1080"/>
      <c r="I54" s="1080"/>
      <c r="J54" s="1080"/>
      <c r="K54" s="1080"/>
      <c r="L54" s="1080"/>
      <c r="M54" s="1080"/>
      <c r="N54" s="1080"/>
      <c r="O54" s="1080"/>
      <c r="P54" s="1080"/>
      <c r="Q54" s="1080"/>
      <c r="R54" s="1080"/>
      <c r="S54" s="1080"/>
      <c r="T54" s="1080"/>
    </row>
    <row r="55" spans="1:20" ht="17.25" customHeight="1" x14ac:dyDescent="0.25">
      <c r="A55" s="559" t="s">
        <v>611</v>
      </c>
      <c r="B55" s="559"/>
      <c r="C55" s="559"/>
      <c r="D55" s="559"/>
      <c r="E55" s="559"/>
      <c r="F55" s="559"/>
      <c r="G55" s="559"/>
      <c r="H55" s="559"/>
      <c r="I55" s="559"/>
      <c r="J55" s="559"/>
      <c r="K55" s="559"/>
      <c r="L55" s="559"/>
      <c r="M55" s="559"/>
      <c r="N55" s="559"/>
      <c r="O55" s="559"/>
      <c r="P55" s="559"/>
      <c r="Q55" s="559"/>
      <c r="R55" s="559"/>
      <c r="S55" s="559"/>
      <c r="T55" s="559"/>
    </row>
    <row r="56" spans="1:20" ht="14" x14ac:dyDescent="0.25">
      <c r="A56" s="559" t="s">
        <v>614</v>
      </c>
      <c r="B56" s="556"/>
      <c r="C56" s="556"/>
      <c r="D56" s="556"/>
      <c r="E56" s="556"/>
      <c r="F56" s="556"/>
      <c r="G56" s="556"/>
      <c r="H56" s="556"/>
      <c r="I56" s="556"/>
      <c r="J56" s="556"/>
      <c r="K56" s="556"/>
      <c r="L56" s="556"/>
      <c r="M56" s="556"/>
      <c r="N56" s="556"/>
      <c r="O56" s="556"/>
      <c r="P56" s="556"/>
      <c r="Q56" s="556"/>
      <c r="R56" s="556"/>
      <c r="S56" s="556"/>
      <c r="T56" s="556"/>
    </row>
    <row r="57" spans="1:20" ht="17.25" customHeight="1" x14ac:dyDescent="0.25">
      <c r="A57" s="1081"/>
      <c r="B57" s="1081"/>
      <c r="C57" s="1081"/>
      <c r="D57" s="1081"/>
      <c r="E57" s="1081"/>
      <c r="F57" s="1081"/>
      <c r="G57" s="1081"/>
      <c r="H57" s="1081"/>
      <c r="I57" s="1081"/>
      <c r="J57" s="1081"/>
      <c r="K57" s="1081"/>
      <c r="L57" s="1081"/>
      <c r="M57" s="1081"/>
      <c r="N57" s="1081"/>
      <c r="O57" s="1081"/>
      <c r="P57" s="1081"/>
      <c r="Q57" s="1081"/>
      <c r="R57" s="1081"/>
      <c r="S57" s="1081"/>
      <c r="T57" s="1081"/>
    </row>
    <row r="58" spans="1:20" ht="17.25" customHeight="1" x14ac:dyDescent="0.25">
      <c r="A58" s="1081"/>
      <c r="B58" s="1081"/>
      <c r="C58" s="1081"/>
      <c r="D58" s="1081"/>
      <c r="E58" s="1081"/>
      <c r="F58" s="1081"/>
      <c r="G58" s="1081"/>
      <c r="H58" s="1081"/>
      <c r="I58" s="1081"/>
      <c r="J58" s="1081"/>
      <c r="K58" s="1081"/>
      <c r="L58" s="1081"/>
      <c r="M58" s="1081"/>
      <c r="N58" s="1081"/>
      <c r="O58" s="1081"/>
      <c r="P58" s="1081"/>
      <c r="Q58" s="1081"/>
      <c r="R58" s="1081"/>
      <c r="S58" s="1081"/>
      <c r="T58" s="1081"/>
    </row>
    <row r="59" spans="1:20" ht="17.25" customHeight="1" x14ac:dyDescent="0.25">
      <c r="A59" s="1081"/>
      <c r="B59" s="1081"/>
      <c r="C59" s="1081"/>
      <c r="D59" s="1081"/>
      <c r="E59" s="1081"/>
      <c r="F59" s="1081"/>
      <c r="G59" s="1081"/>
      <c r="H59" s="1081"/>
      <c r="I59" s="1081"/>
      <c r="J59" s="1081"/>
      <c r="K59" s="1081"/>
      <c r="L59" s="1081"/>
      <c r="M59" s="1081"/>
      <c r="N59" s="1081"/>
      <c r="O59" s="1081"/>
      <c r="P59" s="1081"/>
      <c r="Q59" s="1081"/>
      <c r="R59" s="1081"/>
      <c r="S59" s="1081"/>
      <c r="T59" s="1081"/>
    </row>
    <row r="60" spans="1:20" ht="17.25" customHeight="1" x14ac:dyDescent="0.25"/>
    <row r="61" spans="1:20" ht="17.25" customHeight="1" x14ac:dyDescent="0.25"/>
    <row r="62" spans="1:20" ht="17.25" customHeight="1" x14ac:dyDescent="0.25"/>
    <row r="63" spans="1:20" ht="17.25" customHeight="1" x14ac:dyDescent="0.25"/>
    <row r="64" spans="1:20" ht="17.25" customHeight="1" x14ac:dyDescent="0.25"/>
    <row r="65" ht="17.25" customHeight="1" x14ac:dyDescent="0.25"/>
    <row r="66" ht="17.25" customHeight="1" x14ac:dyDescent="0.25"/>
    <row r="67" ht="17.25" customHeight="1" x14ac:dyDescent="0.25"/>
    <row r="68" ht="17.25" customHeight="1" x14ac:dyDescent="0.25"/>
    <row r="69" ht="17.25" customHeight="1" x14ac:dyDescent="0.25"/>
  </sheetData>
  <protectedRanges>
    <protectedRange password="FA91" sqref="D5:G10" name="Range1" securityDescriptor="O:WDG:WDD:(A;;CC;;;WD)"/>
  </protectedRanges>
  <mergeCells count="61">
    <mergeCell ref="D5:G5"/>
    <mergeCell ref="D6:G6"/>
    <mergeCell ref="D7:G7"/>
    <mergeCell ref="D8:G8"/>
    <mergeCell ref="D9:G9"/>
    <mergeCell ref="O33:Q33"/>
    <mergeCell ref="F35:F36"/>
    <mergeCell ref="N35:N36"/>
    <mergeCell ref="O35:O36"/>
    <mergeCell ref="M35:M36"/>
    <mergeCell ref="L35:L36"/>
    <mergeCell ref="E34:M34"/>
    <mergeCell ref="N34:V34"/>
    <mergeCell ref="V35:V36"/>
    <mergeCell ref="U35:U36"/>
    <mergeCell ref="D15:D17"/>
    <mergeCell ref="A11:O11"/>
    <mergeCell ref="E15:L15"/>
    <mergeCell ref="E16:E17"/>
    <mergeCell ref="L16:L17"/>
    <mergeCell ref="M16:M17"/>
    <mergeCell ref="K16:K17"/>
    <mergeCell ref="M15:T15"/>
    <mergeCell ref="F16:J16"/>
    <mergeCell ref="N16:R16"/>
    <mergeCell ref="S16:S17"/>
    <mergeCell ref="T16:T17"/>
    <mergeCell ref="L14:N14"/>
    <mergeCell ref="B28:C28"/>
    <mergeCell ref="B1:C1"/>
    <mergeCell ref="B23:C23"/>
    <mergeCell ref="B24:C24"/>
    <mergeCell ref="B25:C25"/>
    <mergeCell ref="B26:C26"/>
    <mergeCell ref="B21:C21"/>
    <mergeCell ref="B18:C18"/>
    <mergeCell ref="B19:C19"/>
    <mergeCell ref="B22:C22"/>
    <mergeCell ref="A58:T58"/>
    <mergeCell ref="A59:T59"/>
    <mergeCell ref="A48:C48"/>
    <mergeCell ref="B41:C41"/>
    <mergeCell ref="A15:C17"/>
    <mergeCell ref="B27:C27"/>
    <mergeCell ref="B40:C40"/>
    <mergeCell ref="B45:C45"/>
    <mergeCell ref="B47:C47"/>
    <mergeCell ref="A29:C29"/>
    <mergeCell ref="B44:C44"/>
    <mergeCell ref="B42:C42"/>
    <mergeCell ref="B43:C43"/>
    <mergeCell ref="B46:C46"/>
    <mergeCell ref="B37:C37"/>
    <mergeCell ref="B38:C38"/>
    <mergeCell ref="A53:T53"/>
    <mergeCell ref="A54:T54"/>
    <mergeCell ref="A57:T57"/>
    <mergeCell ref="A34:C36"/>
    <mergeCell ref="E35:E36"/>
    <mergeCell ref="G35:K35"/>
    <mergeCell ref="P35:T35"/>
  </mergeCells>
  <phoneticPr fontId="11" type="noConversion"/>
  <dataValidations count="2">
    <dataValidation type="list" allowBlank="1" showInputMessage="1" showErrorMessage="1" sqref="K18:K28 S18:S28" xr:uid="{DF00EB49-01EB-406F-B388-B6C89AABEBEB}">
      <formula1>"Yes, No"</formula1>
    </dataValidation>
    <dataValidation type="custom" allowBlank="1" showInputMessage="1" showErrorMessage="1" errorTitle="Total Error" error="The total should be the higher of E46  and I46" sqref="L48" xr:uid="{00000000-0002-0000-1B00-000000000000}">
      <formula1>MAX(E48,K48)</formula1>
    </dataValidation>
  </dataValidations>
  <printOptions horizontalCentered="1"/>
  <pageMargins left="0" right="0" top="0.74803149606299213" bottom="0.59055118110236227" header="0.51181102362204722" footer="0.51181102362204722"/>
  <pageSetup paperSize="9" scale="31" orientation="landscape" r:id="rId1"/>
  <headerFooter alignWithMargins="0">
    <oddHeader>&amp;L&amp;"Arial,Bold"Risk-Based Capital Framework</oddHeader>
    <oddFooter>&amp;C&amp;A&amp;R&amp;P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pageSetUpPr fitToPage="1"/>
  </sheetPr>
  <dimension ref="A1:P32"/>
  <sheetViews>
    <sheetView showGridLines="0" zoomScale="85" zoomScaleNormal="85" zoomScaleSheetLayoutView="75" workbookViewId="0">
      <selection activeCell="B5" sqref="B5"/>
    </sheetView>
  </sheetViews>
  <sheetFormatPr defaultColWidth="9.1796875" defaultRowHeight="13" x14ac:dyDescent="0.25"/>
  <cols>
    <col min="1" max="1" width="3.7265625" style="19" customWidth="1"/>
    <col min="2" max="2" width="3" style="19" customWidth="1"/>
    <col min="3" max="3" width="34" style="19" customWidth="1"/>
    <col min="4" max="4" width="12.1796875" style="19" customWidth="1"/>
    <col min="5" max="8" width="17.7265625" style="19" customWidth="1"/>
    <col min="9" max="9" width="19.7265625" style="19" customWidth="1"/>
    <col min="10" max="14" width="17.7265625" style="19" customWidth="1"/>
    <col min="15" max="16384" width="9.1796875" style="19"/>
  </cols>
  <sheetData>
    <row r="1" spans="1:16" x14ac:dyDescent="0.3">
      <c r="A1" s="116" t="s">
        <v>28</v>
      </c>
      <c r="B1" s="228" t="s">
        <v>420</v>
      </c>
    </row>
    <row r="5" spans="1:16" s="2" customFormat="1" x14ac:dyDescent="0.25">
      <c r="A5" s="155" t="s">
        <v>328</v>
      </c>
      <c r="B5" s="19" t="s">
        <v>628</v>
      </c>
      <c r="C5" s="19"/>
      <c r="D5" s="824">
        <f>'General Info'!$D$6</f>
        <v>0</v>
      </c>
      <c r="E5" s="825"/>
      <c r="F5" s="825"/>
      <c r="G5" s="826"/>
      <c r="H5" s="749"/>
      <c r="I5" s="749"/>
      <c r="J5" s="749"/>
      <c r="K5" s="749"/>
      <c r="L5" s="749"/>
      <c r="M5" s="749"/>
      <c r="N5" s="749"/>
      <c r="O5" s="749"/>
      <c r="P5" s="749"/>
    </row>
    <row r="6" spans="1:16" s="2" customFormat="1" x14ac:dyDescent="0.25">
      <c r="A6" s="155"/>
      <c r="B6" s="19" t="s">
        <v>398</v>
      </c>
      <c r="C6" s="19"/>
      <c r="D6" s="824">
        <f>'General Info'!$D$8</f>
        <v>0</v>
      </c>
      <c r="E6" s="825"/>
      <c r="F6" s="825"/>
      <c r="G6" s="826"/>
      <c r="H6" s="749"/>
      <c r="I6" s="749"/>
      <c r="J6" s="749"/>
      <c r="K6" s="749"/>
      <c r="L6" s="749"/>
      <c r="M6" s="749"/>
      <c r="N6" s="749"/>
      <c r="O6" s="749"/>
      <c r="P6" s="749"/>
    </row>
    <row r="7" spans="1:16" s="2" customFormat="1" x14ac:dyDescent="0.25">
      <c r="B7" s="19" t="s">
        <v>273</v>
      </c>
      <c r="C7" s="19"/>
      <c r="D7" s="824">
        <f>'General Info'!$D$10</f>
        <v>0</v>
      </c>
      <c r="E7" s="825"/>
      <c r="F7" s="825"/>
      <c r="G7" s="826"/>
      <c r="H7" s="749"/>
      <c r="I7" s="749"/>
      <c r="J7" s="749"/>
      <c r="K7" s="749"/>
      <c r="L7" s="749"/>
      <c r="M7" s="749"/>
      <c r="N7" s="749"/>
      <c r="O7" s="749"/>
      <c r="P7" s="749"/>
    </row>
    <row r="8" spans="1:16" s="2" customFormat="1" x14ac:dyDescent="0.25">
      <c r="B8" s="19" t="s">
        <v>240</v>
      </c>
      <c r="C8" s="19"/>
      <c r="D8" s="827">
        <f>'General Info'!$D$12</f>
        <v>0</v>
      </c>
      <c r="E8" s="828"/>
      <c r="F8" s="828"/>
      <c r="G8" s="829"/>
      <c r="H8" s="750"/>
      <c r="I8" s="750"/>
      <c r="J8" s="750"/>
      <c r="K8" s="750"/>
      <c r="L8" s="750"/>
      <c r="M8" s="750"/>
      <c r="N8" s="750"/>
      <c r="O8" s="750"/>
      <c r="P8" s="750"/>
    </row>
    <row r="9" spans="1:16" s="2" customFormat="1" x14ac:dyDescent="0.25">
      <c r="B9" s="19" t="s">
        <v>438</v>
      </c>
      <c r="C9" s="19"/>
      <c r="D9" s="841">
        <f>'General Info'!$D$14</f>
        <v>0</v>
      </c>
      <c r="E9" s="841"/>
      <c r="F9" s="841"/>
      <c r="G9" s="841"/>
    </row>
    <row r="10" spans="1:16" s="2" customFormat="1" x14ac:dyDescent="0.25">
      <c r="C10" s="20"/>
      <c r="D10" s="20"/>
    </row>
    <row r="11" spans="1:16" x14ac:dyDescent="0.25">
      <c r="A11" s="830" t="s">
        <v>137</v>
      </c>
      <c r="B11" s="830"/>
      <c r="C11" s="830"/>
      <c r="D11" s="830"/>
      <c r="E11" s="830"/>
      <c r="F11" s="830"/>
      <c r="G11" s="830"/>
      <c r="H11" s="830"/>
      <c r="I11" s="830"/>
      <c r="J11" s="830"/>
      <c r="K11" s="830"/>
      <c r="L11" s="830"/>
      <c r="M11" s="830"/>
      <c r="N11" s="830"/>
    </row>
    <row r="12" spans="1:16" x14ac:dyDescent="0.3">
      <c r="A12" s="29"/>
      <c r="B12" s="29"/>
      <c r="C12" s="29"/>
      <c r="D12" s="29"/>
      <c r="L12" s="845"/>
      <c r="M12" s="845"/>
      <c r="N12" s="846"/>
    </row>
    <row r="13" spans="1:16" ht="17.25" customHeight="1" x14ac:dyDescent="0.25">
      <c r="B13" s="974"/>
      <c r="C13" s="975"/>
      <c r="D13" s="976"/>
      <c r="E13" s="965" t="s">
        <v>375</v>
      </c>
      <c r="F13" s="983"/>
      <c r="G13" s="983"/>
      <c r="H13" s="983"/>
      <c r="I13" s="966"/>
      <c r="J13" s="927" t="s">
        <v>376</v>
      </c>
      <c r="K13" s="895"/>
      <c r="L13" s="895"/>
      <c r="M13" s="895"/>
      <c r="N13" s="896"/>
    </row>
    <row r="14" spans="1:16" ht="39" x14ac:dyDescent="0.25">
      <c r="B14" s="1149"/>
      <c r="C14" s="1150"/>
      <c r="D14" s="1151"/>
      <c r="E14" s="243" t="s">
        <v>464</v>
      </c>
      <c r="F14" s="243" t="s">
        <v>465</v>
      </c>
      <c r="G14" s="76" t="s">
        <v>471</v>
      </c>
      <c r="H14" s="76" t="s">
        <v>470</v>
      </c>
      <c r="I14" s="11" t="s">
        <v>91</v>
      </c>
      <c r="J14" s="243" t="s">
        <v>464</v>
      </c>
      <c r="K14" s="243" t="s">
        <v>465</v>
      </c>
      <c r="L14" s="76" t="s">
        <v>471</v>
      </c>
      <c r="M14" s="76" t="s">
        <v>470</v>
      </c>
      <c r="N14" s="11" t="s">
        <v>91</v>
      </c>
    </row>
    <row r="15" spans="1:16" ht="17.25" customHeight="1" x14ac:dyDescent="0.25">
      <c r="B15" s="100"/>
      <c r="C15" s="346"/>
      <c r="D15" s="347"/>
      <c r="E15" s="83"/>
      <c r="F15" s="83"/>
      <c r="G15" s="83"/>
      <c r="H15" s="83"/>
      <c r="I15" s="83"/>
      <c r="J15" s="83"/>
      <c r="K15" s="83"/>
      <c r="L15" s="83"/>
      <c r="M15" s="83"/>
      <c r="N15" s="83"/>
    </row>
    <row r="16" spans="1:16" ht="17.25" customHeight="1" x14ac:dyDescent="0.25">
      <c r="B16" s="100" t="s">
        <v>208</v>
      </c>
      <c r="C16" s="897" t="s">
        <v>566</v>
      </c>
      <c r="D16" s="898"/>
      <c r="E16" s="83">
        <f>'Form E1'!$O21</f>
        <v>0</v>
      </c>
      <c r="F16" s="83">
        <f>'Form E1'!$O25</f>
        <v>0</v>
      </c>
      <c r="G16" s="83">
        <f>'Form E1'!$O29</f>
        <v>0</v>
      </c>
      <c r="H16" s="83">
        <f>'Form E1'!$O33</f>
        <v>0</v>
      </c>
      <c r="I16" s="83">
        <f>'Form E1'!$O37</f>
        <v>0</v>
      </c>
      <c r="J16" s="83">
        <f>'Form E1'!$O43</f>
        <v>0</v>
      </c>
      <c r="K16" s="83">
        <f>'Form E1'!$O47</f>
        <v>0</v>
      </c>
      <c r="L16" s="83">
        <f>'Form E1'!$O51</f>
        <v>0</v>
      </c>
      <c r="M16" s="83">
        <f>'Form E1'!$O55</f>
        <v>0</v>
      </c>
      <c r="N16" s="83">
        <f>'Form E1'!$O59</f>
        <v>0</v>
      </c>
    </row>
    <row r="17" spans="1:14" ht="17.25" customHeight="1" x14ac:dyDescent="0.25">
      <c r="B17" s="100" t="s">
        <v>209</v>
      </c>
      <c r="C17" s="1147" t="s">
        <v>400</v>
      </c>
      <c r="D17" s="1148"/>
      <c r="E17" s="83">
        <f>'Form E1'!$P21</f>
        <v>0</v>
      </c>
      <c r="F17" s="83">
        <f>'Form E1'!$P25</f>
        <v>0</v>
      </c>
      <c r="G17" s="83">
        <f>'Form E1'!$P29</f>
        <v>0</v>
      </c>
      <c r="H17" s="83">
        <f>'Form E1'!$P33</f>
        <v>0</v>
      </c>
      <c r="I17" s="83">
        <f>'Form E1'!$P37</f>
        <v>0</v>
      </c>
      <c r="J17" s="83">
        <f>'Form E1'!$P43</f>
        <v>0</v>
      </c>
      <c r="K17" s="83">
        <f>'Form E1'!$P47</f>
        <v>0</v>
      </c>
      <c r="L17" s="83">
        <f>'Form E1'!$P51</f>
        <v>0</v>
      </c>
      <c r="M17" s="83">
        <f>'Form E1'!$P55</f>
        <v>0</v>
      </c>
      <c r="N17" s="83">
        <f>'Form E1'!$P59</f>
        <v>0</v>
      </c>
    </row>
    <row r="18" spans="1:14" ht="17.25" customHeight="1" x14ac:dyDescent="0.25">
      <c r="B18" s="100" t="s">
        <v>126</v>
      </c>
      <c r="C18" s="897" t="s">
        <v>479</v>
      </c>
      <c r="D18" s="1146"/>
      <c r="E18" s="83">
        <f t="shared" ref="E18:N18" si="0">E16+E17</f>
        <v>0</v>
      </c>
      <c r="F18" s="83">
        <f t="shared" si="0"/>
        <v>0</v>
      </c>
      <c r="G18" s="83">
        <f>G16+G17</f>
        <v>0</v>
      </c>
      <c r="H18" s="83">
        <f>H16+H17</f>
        <v>0</v>
      </c>
      <c r="I18" s="83">
        <f t="shared" si="0"/>
        <v>0</v>
      </c>
      <c r="J18" s="83">
        <f t="shared" si="0"/>
        <v>0</v>
      </c>
      <c r="K18" s="83">
        <f t="shared" si="0"/>
        <v>0</v>
      </c>
      <c r="L18" s="83">
        <f t="shared" si="0"/>
        <v>0</v>
      </c>
      <c r="M18" s="83">
        <f t="shared" si="0"/>
        <v>0</v>
      </c>
      <c r="N18" s="83">
        <f t="shared" si="0"/>
        <v>0</v>
      </c>
    </row>
    <row r="19" spans="1:14" ht="17.25" customHeight="1" x14ac:dyDescent="0.25">
      <c r="B19" s="100" t="s">
        <v>170</v>
      </c>
      <c r="C19" s="897" t="s">
        <v>461</v>
      </c>
      <c r="D19" s="1146"/>
      <c r="E19" s="83">
        <f>'Form E1'!$R21</f>
        <v>0</v>
      </c>
      <c r="F19" s="83">
        <f>'Form E1'!$R25</f>
        <v>0</v>
      </c>
      <c r="G19" s="83">
        <f>'Form E1'!$R29</f>
        <v>0</v>
      </c>
      <c r="H19" s="83">
        <f>'Form E1'!$R33</f>
        <v>0</v>
      </c>
      <c r="I19" s="83">
        <f>'Form E1'!$R37</f>
        <v>0</v>
      </c>
      <c r="J19" s="83">
        <f>'Form E1'!$R43</f>
        <v>0</v>
      </c>
      <c r="K19" s="83">
        <f>'Form E1'!$R47</f>
        <v>0</v>
      </c>
      <c r="L19" s="83">
        <f>'Form E1'!$R51</f>
        <v>0</v>
      </c>
      <c r="M19" s="83">
        <f>'Form E1'!$R55</f>
        <v>0</v>
      </c>
      <c r="N19" s="83">
        <f>'Form E1'!$R59</f>
        <v>0</v>
      </c>
    </row>
    <row r="20" spans="1:14" ht="17.25" customHeight="1" thickBot="1" x14ac:dyDescent="0.3">
      <c r="B20" s="100" t="s">
        <v>213</v>
      </c>
      <c r="C20" s="897" t="s">
        <v>478</v>
      </c>
      <c r="D20" s="1146"/>
      <c r="E20" s="131">
        <f>E18-E19</f>
        <v>0</v>
      </c>
      <c r="F20" s="131">
        <f t="shared" ref="F20:N20" si="1">F18-F19</f>
        <v>0</v>
      </c>
      <c r="G20" s="131">
        <f t="shared" si="1"/>
        <v>0</v>
      </c>
      <c r="H20" s="131">
        <f t="shared" si="1"/>
        <v>0</v>
      </c>
      <c r="I20" s="131">
        <f t="shared" si="1"/>
        <v>0</v>
      </c>
      <c r="J20" s="131">
        <f t="shared" si="1"/>
        <v>0</v>
      </c>
      <c r="K20" s="131">
        <f t="shared" si="1"/>
        <v>0</v>
      </c>
      <c r="L20" s="131">
        <f t="shared" si="1"/>
        <v>0</v>
      </c>
      <c r="M20" s="131">
        <f t="shared" si="1"/>
        <v>0</v>
      </c>
      <c r="N20" s="131">
        <f t="shared" si="1"/>
        <v>0</v>
      </c>
    </row>
    <row r="21" spans="1:14" ht="13.5" thickTop="1" x14ac:dyDescent="0.25">
      <c r="A21" s="65"/>
      <c r="B21" s="100"/>
      <c r="C21" s="667"/>
      <c r="D21" s="55"/>
      <c r="E21" s="668"/>
      <c r="F21" s="668"/>
      <c r="G21" s="668"/>
      <c r="H21" s="668"/>
      <c r="I21" s="668"/>
      <c r="J21" s="668"/>
      <c r="K21" s="668"/>
      <c r="L21" s="668"/>
      <c r="M21" s="668"/>
      <c r="N21" s="668"/>
    </row>
    <row r="22" spans="1:14" s="2" customFormat="1" ht="15" customHeight="1" x14ac:dyDescent="0.25">
      <c r="A22" s="177"/>
      <c r="B22" s="1141" t="s">
        <v>474</v>
      </c>
      <c r="C22" s="1142"/>
      <c r="D22" s="347"/>
      <c r="E22" s="13"/>
      <c r="F22" s="13"/>
      <c r="G22" s="13"/>
      <c r="H22" s="13"/>
      <c r="I22" s="13"/>
      <c r="J22" s="13"/>
      <c r="K22" s="13"/>
      <c r="L22" s="13"/>
      <c r="M22" s="13"/>
      <c r="N22" s="13"/>
    </row>
    <row r="23" spans="1:14" x14ac:dyDescent="0.25">
      <c r="B23" s="100"/>
      <c r="C23" s="935" t="s">
        <v>564</v>
      </c>
      <c r="D23" s="1143"/>
      <c r="E23" s="399"/>
      <c r="F23" s="856"/>
      <c r="G23" s="399"/>
      <c r="H23" s="1135"/>
      <c r="I23" s="1136"/>
      <c r="J23" s="399"/>
      <c r="K23" s="856"/>
      <c r="L23" s="399"/>
      <c r="M23" s="1135"/>
      <c r="N23" s="1136"/>
    </row>
    <row r="24" spans="1:14" ht="27" customHeight="1" x14ac:dyDescent="0.25">
      <c r="B24" s="100"/>
      <c r="C24" s="897" t="s">
        <v>565</v>
      </c>
      <c r="D24" s="898"/>
      <c r="E24" s="399"/>
      <c r="F24" s="1144"/>
      <c r="G24" s="399"/>
      <c r="H24" s="1137"/>
      <c r="I24" s="1138"/>
      <c r="J24" s="399"/>
      <c r="K24" s="1144"/>
      <c r="L24" s="399"/>
      <c r="M24" s="1137"/>
      <c r="N24" s="1138"/>
    </row>
    <row r="25" spans="1:14" ht="13.5" thickBot="1" x14ac:dyDescent="0.3">
      <c r="B25" s="100"/>
      <c r="C25" s="667" t="s">
        <v>475</v>
      </c>
      <c r="D25" s="55"/>
      <c r="E25" s="131">
        <f>MAX(0,E23-MAX(0,E24))</f>
        <v>0</v>
      </c>
      <c r="F25" s="1145"/>
      <c r="G25" s="131">
        <f>MAX(0,G23-MAX(0,G24))</f>
        <v>0</v>
      </c>
      <c r="H25" s="1139"/>
      <c r="I25" s="1140"/>
      <c r="J25" s="131">
        <f>MAX(0,J23-MAX(0,J24))</f>
        <v>0</v>
      </c>
      <c r="K25" s="1145"/>
      <c r="L25" s="131">
        <f>MAX(0,L23-MAX(0,L24))</f>
        <v>0</v>
      </c>
      <c r="M25" s="1139"/>
      <c r="N25" s="1140"/>
    </row>
    <row r="26" spans="1:14" ht="13.5" thickTop="1" x14ac:dyDescent="0.3">
      <c r="A26" s="177"/>
      <c r="C26" s="87"/>
      <c r="D26" s="87"/>
    </row>
    <row r="27" spans="1:14" x14ac:dyDescent="0.3">
      <c r="B27" s="19" t="s">
        <v>481</v>
      </c>
      <c r="C27" s="87"/>
      <c r="D27" s="87"/>
    </row>
    <row r="31" spans="1:14" x14ac:dyDescent="0.25">
      <c r="A31" s="669" t="s">
        <v>476</v>
      </c>
    </row>
    <row r="32" spans="1:14" x14ac:dyDescent="0.25">
      <c r="A32" s="177" t="s">
        <v>477</v>
      </c>
    </row>
  </sheetData>
  <protectedRanges>
    <protectedRange password="FA91" sqref="D5:G9" name="Range1" securityDescriptor="O:WDG:WDD:(A;;CC;;;WD)"/>
  </protectedRanges>
  <mergeCells count="22">
    <mergeCell ref="B13:D14"/>
    <mergeCell ref="A11:N11"/>
    <mergeCell ref="E13:I13"/>
    <mergeCell ref="J13:N13"/>
    <mergeCell ref="L12:N12"/>
    <mergeCell ref="D5:G5"/>
    <mergeCell ref="D6:G6"/>
    <mergeCell ref="D7:G7"/>
    <mergeCell ref="D8:G8"/>
    <mergeCell ref="D9:G9"/>
    <mergeCell ref="C19:D19"/>
    <mergeCell ref="C20:D20"/>
    <mergeCell ref="C16:D16"/>
    <mergeCell ref="C17:D17"/>
    <mergeCell ref="C18:D18"/>
    <mergeCell ref="M23:N25"/>
    <mergeCell ref="C24:D24"/>
    <mergeCell ref="B22:C22"/>
    <mergeCell ref="C23:D23"/>
    <mergeCell ref="F23:F25"/>
    <mergeCell ref="H23:I25"/>
    <mergeCell ref="K23:K25"/>
  </mergeCells>
  <phoneticPr fontId="11" type="noConversion"/>
  <printOptions horizontalCentered="1"/>
  <pageMargins left="0.39370078740157483" right="0.39370078740157483" top="0.94488188976377963" bottom="0.82677165354330717" header="0.51181102362204722" footer="0.51181102362204722"/>
  <pageSetup paperSize="9" scale="61" orientation="landscape" r:id="rId1"/>
  <headerFooter alignWithMargins="0">
    <oddHeader>&amp;L&amp;"Arial,Bold"Risk-Based Capital Framework</oddHeader>
    <oddFooter>&amp;C&amp;A&amp;R&amp;P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dimension ref="A1:T81"/>
  <sheetViews>
    <sheetView showGridLines="0" zoomScale="85" zoomScaleNormal="85" zoomScaleSheetLayoutView="75" workbookViewId="0">
      <selection activeCell="B5" sqref="B5"/>
    </sheetView>
  </sheetViews>
  <sheetFormatPr defaultColWidth="9.1796875" defaultRowHeight="13" x14ac:dyDescent="0.3"/>
  <cols>
    <col min="1" max="1" width="5.7265625" style="87" customWidth="1"/>
    <col min="2" max="2" width="37.453125" style="87" customWidth="1"/>
    <col min="3" max="20" width="19.7265625" style="87" customWidth="1"/>
    <col min="21" max="16384" width="9.1796875" style="87"/>
  </cols>
  <sheetData>
    <row r="1" spans="1:20" x14ac:dyDescent="0.3">
      <c r="A1" s="531" t="s">
        <v>342</v>
      </c>
      <c r="B1" s="943" t="s">
        <v>420</v>
      </c>
      <c r="C1" s="944"/>
      <c r="T1" s="286"/>
    </row>
    <row r="2" spans="1:20" x14ac:dyDescent="0.3">
      <c r="B2" s="33"/>
      <c r="C2" s="529"/>
      <c r="T2" s="286"/>
    </row>
    <row r="3" spans="1:20" x14ac:dyDescent="0.3">
      <c r="B3" s="33"/>
      <c r="C3" s="529"/>
      <c r="T3" s="286"/>
    </row>
    <row r="4" spans="1:20" x14ac:dyDescent="0.3">
      <c r="B4" s="33"/>
      <c r="C4" s="529"/>
      <c r="T4" s="286"/>
    </row>
    <row r="5" spans="1:20" x14ac:dyDescent="0.3">
      <c r="A5" s="2"/>
      <c r="B5" s="19" t="s">
        <v>628</v>
      </c>
      <c r="C5" s="19"/>
      <c r="D5" s="824">
        <f>'General Info'!$D$6</f>
        <v>0</v>
      </c>
      <c r="E5" s="825"/>
      <c r="F5" s="825"/>
      <c r="G5" s="826"/>
      <c r="H5" s="752"/>
      <c r="I5" s="359"/>
      <c r="J5" s="359"/>
      <c r="K5" s="4"/>
      <c r="L5" s="4"/>
      <c r="M5" s="2"/>
      <c r="N5" s="2"/>
      <c r="O5" s="2"/>
      <c r="P5" s="2"/>
      <c r="Q5" s="2"/>
      <c r="R5" s="2"/>
      <c r="S5" s="2"/>
    </row>
    <row r="6" spans="1:20" x14ac:dyDescent="0.3">
      <c r="A6" s="2"/>
      <c r="B6" s="19" t="s">
        <v>398</v>
      </c>
      <c r="C6" s="19"/>
      <c r="D6" s="824">
        <f>'General Info'!$D$8</f>
        <v>0</v>
      </c>
      <c r="E6" s="825"/>
      <c r="F6" s="825"/>
      <c r="G6" s="826"/>
      <c r="H6" s="752"/>
      <c r="I6" s="359"/>
      <c r="J6" s="359"/>
      <c r="K6" s="4"/>
      <c r="L6" s="4"/>
      <c r="M6" s="2"/>
      <c r="N6" s="2"/>
      <c r="O6" s="2"/>
      <c r="P6" s="2"/>
      <c r="Q6" s="2"/>
      <c r="R6" s="2"/>
      <c r="S6" s="2"/>
    </row>
    <row r="7" spans="1:20" x14ac:dyDescent="0.3">
      <c r="A7" s="2"/>
      <c r="B7" s="19" t="s">
        <v>273</v>
      </c>
      <c r="C7" s="19"/>
      <c r="D7" s="824">
        <f>'General Info'!$D$10</f>
        <v>0</v>
      </c>
      <c r="E7" s="825"/>
      <c r="F7" s="825"/>
      <c r="G7" s="826"/>
      <c r="H7" s="752"/>
      <c r="I7" s="359"/>
      <c r="J7" s="359"/>
      <c r="K7" s="4"/>
      <c r="L7" s="4"/>
      <c r="M7" s="2"/>
      <c r="N7" s="2"/>
      <c r="O7" s="2"/>
      <c r="P7" s="2"/>
      <c r="Q7" s="2"/>
      <c r="R7" s="2"/>
      <c r="S7" s="2"/>
    </row>
    <row r="8" spans="1:20" x14ac:dyDescent="0.3">
      <c r="A8" s="2"/>
      <c r="B8" s="19" t="s">
        <v>240</v>
      </c>
      <c r="C8" s="19"/>
      <c r="D8" s="827">
        <f>'General Info'!$D$12</f>
        <v>0</v>
      </c>
      <c r="E8" s="828"/>
      <c r="F8" s="828"/>
      <c r="G8" s="829"/>
      <c r="H8" s="753"/>
      <c r="I8" s="253"/>
      <c r="J8" s="253"/>
      <c r="K8" s="4"/>
      <c r="L8" s="4"/>
      <c r="M8" s="2"/>
      <c r="N8" s="2"/>
      <c r="O8" s="2"/>
      <c r="P8" s="2"/>
      <c r="Q8" s="2"/>
      <c r="R8" s="2"/>
      <c r="S8" s="2"/>
    </row>
    <row r="9" spans="1:20" x14ac:dyDescent="0.3">
      <c r="A9" s="2"/>
      <c r="B9" s="19" t="s">
        <v>438</v>
      </c>
      <c r="C9" s="19"/>
      <c r="D9" s="841">
        <f>'General Info'!$D$14</f>
        <v>0</v>
      </c>
      <c r="E9" s="841"/>
      <c r="F9" s="841"/>
      <c r="G9" s="841"/>
      <c r="H9" s="5"/>
      <c r="I9" s="5"/>
      <c r="J9" s="2"/>
      <c r="K9" s="2"/>
      <c r="L9" s="2"/>
      <c r="M9" s="2"/>
      <c r="N9" s="2"/>
      <c r="O9" s="2"/>
      <c r="P9" s="2"/>
      <c r="Q9" s="2"/>
      <c r="R9" s="2"/>
      <c r="S9" s="2"/>
      <c r="T9" s="286"/>
    </row>
    <row r="10" spans="1:20" x14ac:dyDescent="0.3">
      <c r="A10" s="2"/>
      <c r="B10" s="20"/>
      <c r="C10" s="5"/>
      <c r="D10" s="5"/>
      <c r="E10" s="5"/>
      <c r="F10" s="5"/>
      <c r="G10" s="5"/>
      <c r="H10" s="5"/>
      <c r="I10" s="5"/>
      <c r="J10" s="2"/>
      <c r="K10" s="2"/>
      <c r="L10" s="2"/>
      <c r="M10" s="2"/>
      <c r="N10" s="2"/>
      <c r="O10" s="2"/>
      <c r="P10" s="2"/>
      <c r="Q10" s="2"/>
      <c r="R10" s="2"/>
      <c r="S10" s="2"/>
      <c r="T10" s="286"/>
    </row>
    <row r="11" spans="1:20" x14ac:dyDescent="0.3">
      <c r="B11" s="5"/>
      <c r="C11" s="1109" t="s">
        <v>121</v>
      </c>
      <c r="D11" s="1109"/>
      <c r="E11" s="1109"/>
      <c r="F11" s="1109"/>
      <c r="G11" s="1109"/>
      <c r="H11" s="1109"/>
      <c r="I11" s="1109"/>
      <c r="J11" s="1109"/>
      <c r="K11" s="1109"/>
      <c r="L11" s="5"/>
      <c r="M11" s="5"/>
      <c r="N11" s="5"/>
      <c r="O11" s="5"/>
      <c r="P11" s="5"/>
      <c r="Q11" s="5"/>
      <c r="R11" s="5"/>
      <c r="S11" s="5"/>
      <c r="T11" s="5"/>
    </row>
    <row r="12" spans="1:20" x14ac:dyDescent="0.3">
      <c r="B12" s="5"/>
      <c r="C12" s="5"/>
      <c r="D12" s="5"/>
      <c r="E12" s="5"/>
      <c r="F12" s="5"/>
      <c r="G12" s="5"/>
      <c r="H12" s="5"/>
      <c r="I12" s="5"/>
      <c r="J12" s="5"/>
      <c r="K12" s="5"/>
      <c r="L12" s="5"/>
      <c r="M12" s="5"/>
      <c r="N12" s="5"/>
      <c r="O12" s="5"/>
      <c r="P12" s="5"/>
      <c r="Q12" s="5"/>
      <c r="R12" s="5"/>
      <c r="S12" s="5"/>
      <c r="T12" s="5"/>
    </row>
    <row r="13" spans="1:20" x14ac:dyDescent="0.3">
      <c r="A13" s="1061" t="s">
        <v>228</v>
      </c>
      <c r="B13" s="1064" t="s">
        <v>229</v>
      </c>
      <c r="C13" s="1152" t="s">
        <v>230</v>
      </c>
      <c r="D13" s="1152"/>
      <c r="E13" s="1152"/>
      <c r="F13" s="1152"/>
      <c r="G13" s="1152"/>
      <c r="H13" s="1152"/>
      <c r="I13" s="1152"/>
      <c r="J13" s="1152"/>
      <c r="K13" s="1152"/>
      <c r="L13" s="1152" t="s">
        <v>231</v>
      </c>
      <c r="M13" s="1152"/>
      <c r="N13" s="1152"/>
      <c r="O13" s="1152"/>
      <c r="P13" s="1152"/>
      <c r="Q13" s="1152"/>
      <c r="R13" s="376" t="s">
        <v>247</v>
      </c>
      <c r="S13" s="1056" t="s">
        <v>323</v>
      </c>
      <c r="T13" s="1047" t="s">
        <v>3</v>
      </c>
    </row>
    <row r="14" spans="1:20" x14ac:dyDescent="0.3">
      <c r="A14" s="1062"/>
      <c r="B14" s="1065"/>
      <c r="C14" s="1050" t="s">
        <v>232</v>
      </c>
      <c r="D14" s="1052"/>
      <c r="E14" s="1053" t="s">
        <v>127</v>
      </c>
      <c r="F14" s="1055"/>
      <c r="G14" s="1050" t="s">
        <v>233</v>
      </c>
      <c r="H14" s="1052"/>
      <c r="I14" s="358" t="s">
        <v>554</v>
      </c>
      <c r="J14" s="1056" t="s">
        <v>153</v>
      </c>
      <c r="K14" s="1056" t="s">
        <v>234</v>
      </c>
      <c r="L14" s="1058" t="s">
        <v>244</v>
      </c>
      <c r="M14" s="1058" t="s">
        <v>245</v>
      </c>
      <c r="N14" s="1058" t="s">
        <v>246</v>
      </c>
      <c r="O14" s="1058" t="s">
        <v>529</v>
      </c>
      <c r="P14" s="1058" t="s">
        <v>400</v>
      </c>
      <c r="Q14" s="1058" t="s">
        <v>534</v>
      </c>
      <c r="R14" s="1056" t="s">
        <v>535</v>
      </c>
      <c r="S14" s="1059"/>
      <c r="T14" s="1048"/>
    </row>
    <row r="15" spans="1:20" x14ac:dyDescent="0.3">
      <c r="A15" s="1063"/>
      <c r="B15" s="1066"/>
      <c r="C15" s="54" t="s">
        <v>131</v>
      </c>
      <c r="D15" s="54" t="s">
        <v>132</v>
      </c>
      <c r="E15" s="376" t="s">
        <v>131</v>
      </c>
      <c r="F15" s="376" t="s">
        <v>132</v>
      </c>
      <c r="G15" s="54" t="s">
        <v>131</v>
      </c>
      <c r="H15" s="54" t="s">
        <v>132</v>
      </c>
      <c r="I15" s="654"/>
      <c r="J15" s="1057"/>
      <c r="K15" s="1057"/>
      <c r="L15" s="844"/>
      <c r="M15" s="844"/>
      <c r="N15" s="844"/>
      <c r="O15" s="844"/>
      <c r="P15" s="844"/>
      <c r="Q15" s="844"/>
      <c r="R15" s="1057"/>
      <c r="S15" s="1060"/>
      <c r="T15" s="1049"/>
    </row>
    <row r="16" spans="1:20" x14ac:dyDescent="0.3">
      <c r="A16" s="287"/>
      <c r="B16" s="287"/>
      <c r="C16" s="287"/>
      <c r="D16" s="79"/>
      <c r="E16" s="349"/>
      <c r="F16" s="349"/>
      <c r="G16" s="79"/>
      <c r="H16" s="79"/>
      <c r="I16" s="79"/>
      <c r="J16" s="80"/>
      <c r="K16" s="80"/>
      <c r="L16" s="75" t="s">
        <v>208</v>
      </c>
      <c r="M16" s="75" t="s">
        <v>209</v>
      </c>
      <c r="N16" s="75" t="s">
        <v>169</v>
      </c>
      <c r="O16" s="75" t="s">
        <v>170</v>
      </c>
      <c r="P16" s="75" t="s">
        <v>213</v>
      </c>
      <c r="Q16" s="75" t="s">
        <v>103</v>
      </c>
      <c r="R16" s="75" t="s">
        <v>243</v>
      </c>
      <c r="S16" s="75" t="s">
        <v>536</v>
      </c>
      <c r="T16" s="370" t="s">
        <v>161</v>
      </c>
    </row>
    <row r="17" spans="1:20" x14ac:dyDescent="0.3">
      <c r="A17" s="1045" t="s">
        <v>523</v>
      </c>
      <c r="B17" s="1046"/>
      <c r="C17" s="348"/>
      <c r="D17" s="73"/>
      <c r="E17" s="73"/>
      <c r="F17" s="73"/>
      <c r="G17" s="73"/>
      <c r="H17" s="73"/>
      <c r="I17" s="73"/>
      <c r="J17" s="74"/>
      <c r="K17" s="74"/>
      <c r="L17" s="81"/>
      <c r="M17" s="81"/>
      <c r="N17" s="81"/>
      <c r="O17" s="81"/>
      <c r="P17" s="81"/>
      <c r="Q17" s="81"/>
      <c r="R17" s="81"/>
      <c r="S17" s="81"/>
      <c r="T17" s="289"/>
    </row>
    <row r="18" spans="1:20" x14ac:dyDescent="0.3">
      <c r="A18" s="1035" t="s">
        <v>472</v>
      </c>
      <c r="B18" s="1036"/>
      <c r="C18" s="150"/>
      <c r="D18" s="150"/>
      <c r="E18" s="150"/>
      <c r="F18" s="150"/>
      <c r="G18" s="150"/>
      <c r="H18" s="150"/>
      <c r="I18" s="150"/>
      <c r="J18" s="150"/>
      <c r="K18" s="91"/>
      <c r="L18" s="150"/>
      <c r="M18" s="150"/>
      <c r="N18" s="150"/>
      <c r="O18" s="150"/>
      <c r="P18" s="150"/>
      <c r="Q18" s="150"/>
      <c r="R18" s="151"/>
      <c r="S18" s="94"/>
      <c r="T18" s="291"/>
    </row>
    <row r="19" spans="1:20" x14ac:dyDescent="0.3">
      <c r="A19" s="354" t="s">
        <v>211</v>
      </c>
      <c r="B19" s="136" t="s">
        <v>289</v>
      </c>
      <c r="C19" s="91">
        <f>'Form E2 '!D39</f>
        <v>0</v>
      </c>
      <c r="D19" s="91">
        <f>'Form E2 '!E39</f>
        <v>0</v>
      </c>
      <c r="E19" s="91">
        <f>'Form E2 '!F39</f>
        <v>0</v>
      </c>
      <c r="F19" s="91">
        <f>'Form E2 '!G39</f>
        <v>0</v>
      </c>
      <c r="G19" s="91">
        <f>'Form E2 '!H39</f>
        <v>0</v>
      </c>
      <c r="H19" s="91">
        <f>'Form E2 '!I39</f>
        <v>0</v>
      </c>
      <c r="I19" s="91">
        <f>'Form E2 '!J39</f>
        <v>0</v>
      </c>
      <c r="J19" s="91">
        <f>'Form E2 '!K39</f>
        <v>0</v>
      </c>
      <c r="K19" s="1037"/>
      <c r="L19" s="91">
        <f>'Form E2 '!M39</f>
        <v>0</v>
      </c>
      <c r="M19" s="91">
        <f>'Form E2 '!N39</f>
        <v>0</v>
      </c>
      <c r="N19" s="91">
        <f>'Form E2 '!O39</f>
        <v>0</v>
      </c>
      <c r="O19" s="91">
        <f>'Form E2 '!P39</f>
        <v>0</v>
      </c>
      <c r="P19" s="91">
        <f>'Form E2 '!Q39</f>
        <v>0</v>
      </c>
      <c r="Q19" s="91">
        <f>'Form E2 '!R39</f>
        <v>0</v>
      </c>
      <c r="R19" s="91">
        <f>'Form E2 '!S39</f>
        <v>0</v>
      </c>
      <c r="S19" s="1037"/>
      <c r="T19" s="91">
        <f>'Form E2 '!U39</f>
        <v>0</v>
      </c>
    </row>
    <row r="20" spans="1:20" x14ac:dyDescent="0.3">
      <c r="A20" s="354" t="s">
        <v>215</v>
      </c>
      <c r="B20" s="136" t="s">
        <v>290</v>
      </c>
      <c r="C20" s="91">
        <f>'Form E2 '!D60</f>
        <v>0</v>
      </c>
      <c r="D20" s="91">
        <f>'Form E2 '!E60</f>
        <v>0</v>
      </c>
      <c r="E20" s="91">
        <f>'Form E2 '!F60</f>
        <v>0</v>
      </c>
      <c r="F20" s="91">
        <f>'Form E2 '!G60</f>
        <v>0</v>
      </c>
      <c r="G20" s="91">
        <f>'Form E2 '!H60</f>
        <v>0</v>
      </c>
      <c r="H20" s="91">
        <f>'Form E2 '!I60</f>
        <v>0</v>
      </c>
      <c r="I20" s="91">
        <f>'Form E2 '!J60</f>
        <v>0</v>
      </c>
      <c r="J20" s="91">
        <f>'Form E2 '!K60</f>
        <v>0</v>
      </c>
      <c r="K20" s="1038"/>
      <c r="L20" s="91">
        <f>'Form E2 '!M60</f>
        <v>0</v>
      </c>
      <c r="M20" s="91">
        <f>'Form E2 '!N60</f>
        <v>0</v>
      </c>
      <c r="N20" s="91">
        <f>'Form E2 '!O60</f>
        <v>0</v>
      </c>
      <c r="O20" s="91">
        <f>'Form E2 '!P60</f>
        <v>0</v>
      </c>
      <c r="P20" s="91">
        <f>'Form E2 '!Q60</f>
        <v>0</v>
      </c>
      <c r="Q20" s="91">
        <f>'Form E2 '!R60</f>
        <v>0</v>
      </c>
      <c r="R20" s="91">
        <f>'Form E2 '!S60</f>
        <v>0</v>
      </c>
      <c r="S20" s="1038"/>
      <c r="T20" s="91">
        <f>'Form E2 '!U60</f>
        <v>0</v>
      </c>
    </row>
    <row r="21" spans="1:20" s="66" customFormat="1" ht="13.5" thickBot="1" x14ac:dyDescent="0.35">
      <c r="A21" s="127"/>
      <c r="B21" s="128" t="s">
        <v>159</v>
      </c>
      <c r="C21" s="92">
        <f t="shared" ref="C21:J21" si="0">SUM(C19:C20)</f>
        <v>0</v>
      </c>
      <c r="D21" s="92">
        <f t="shared" si="0"/>
        <v>0</v>
      </c>
      <c r="E21" s="92">
        <f t="shared" si="0"/>
        <v>0</v>
      </c>
      <c r="F21" s="92">
        <f t="shared" si="0"/>
        <v>0</v>
      </c>
      <c r="G21" s="92">
        <f t="shared" si="0"/>
        <v>0</v>
      </c>
      <c r="H21" s="92">
        <f t="shared" si="0"/>
        <v>0</v>
      </c>
      <c r="I21" s="92">
        <f t="shared" si="0"/>
        <v>0</v>
      </c>
      <c r="J21" s="92">
        <f t="shared" si="0"/>
        <v>0</v>
      </c>
      <c r="K21" s="92">
        <f>'Form E2 '!L61</f>
        <v>0</v>
      </c>
      <c r="L21" s="92">
        <f t="shared" ref="L21:R21" si="1">SUM(L19:L20)</f>
        <v>0</v>
      </c>
      <c r="M21" s="92">
        <f t="shared" si="1"/>
        <v>0</v>
      </c>
      <c r="N21" s="92">
        <f t="shared" si="1"/>
        <v>0</v>
      </c>
      <c r="O21" s="92">
        <f t="shared" si="1"/>
        <v>0</v>
      </c>
      <c r="P21" s="92">
        <f t="shared" si="1"/>
        <v>0</v>
      </c>
      <c r="Q21" s="92">
        <f t="shared" si="1"/>
        <v>0</v>
      </c>
      <c r="R21" s="92">
        <f t="shared" si="1"/>
        <v>0</v>
      </c>
      <c r="S21" s="133">
        <f>Q21-R21</f>
        <v>0</v>
      </c>
      <c r="T21" s="129">
        <f>SUM(T19:T20)</f>
        <v>0</v>
      </c>
    </row>
    <row r="22" spans="1:20" ht="13.5" thickTop="1" x14ac:dyDescent="0.3">
      <c r="A22" s="1035" t="s">
        <v>473</v>
      </c>
      <c r="B22" s="1036"/>
      <c r="C22" s="150"/>
      <c r="D22" s="150"/>
      <c r="E22" s="150"/>
      <c r="F22" s="150"/>
      <c r="G22" s="150"/>
      <c r="H22" s="150"/>
      <c r="I22" s="150"/>
      <c r="J22" s="150"/>
      <c r="K22" s="91"/>
      <c r="L22" s="150"/>
      <c r="M22" s="150"/>
      <c r="N22" s="150"/>
      <c r="O22" s="150"/>
      <c r="P22" s="150"/>
      <c r="Q22" s="150"/>
      <c r="R22" s="151"/>
      <c r="S22" s="94"/>
      <c r="T22" s="291"/>
    </row>
    <row r="23" spans="1:20" x14ac:dyDescent="0.3">
      <c r="A23" s="354" t="s">
        <v>216</v>
      </c>
      <c r="B23" s="136" t="s">
        <v>289</v>
      </c>
      <c r="C23" s="91">
        <f>'Form E2 '!D83</f>
        <v>0</v>
      </c>
      <c r="D23" s="91">
        <f>'Form E2 '!E83</f>
        <v>0</v>
      </c>
      <c r="E23" s="91">
        <f>'Form E2 '!F83</f>
        <v>0</v>
      </c>
      <c r="F23" s="91">
        <f>'Form E2 '!G83</f>
        <v>0</v>
      </c>
      <c r="G23" s="91">
        <f>'Form E2 '!H83</f>
        <v>0</v>
      </c>
      <c r="H23" s="91">
        <f>'Form E2 '!I83</f>
        <v>0</v>
      </c>
      <c r="I23" s="91">
        <f>'Form E2 '!J83</f>
        <v>0</v>
      </c>
      <c r="J23" s="91">
        <f>'Form E2 '!K83</f>
        <v>0</v>
      </c>
      <c r="K23" s="1037"/>
      <c r="L23" s="91">
        <f>'Form E2 '!M83</f>
        <v>0</v>
      </c>
      <c r="M23" s="91">
        <f>'Form E2 '!N83</f>
        <v>0</v>
      </c>
      <c r="N23" s="91">
        <f>'Form E2 '!O83</f>
        <v>0</v>
      </c>
      <c r="O23" s="91">
        <f>'Form E2 '!P83</f>
        <v>0</v>
      </c>
      <c r="P23" s="91">
        <f>'Form E2 '!Q83</f>
        <v>0</v>
      </c>
      <c r="Q23" s="91">
        <f>'Form E2 '!R83</f>
        <v>0</v>
      </c>
      <c r="R23" s="91">
        <f>'Form E2 '!S83</f>
        <v>0</v>
      </c>
      <c r="S23" s="1037"/>
      <c r="T23" s="91">
        <f>'Form E2 '!U83</f>
        <v>0</v>
      </c>
    </row>
    <row r="24" spans="1:20" x14ac:dyDescent="0.3">
      <c r="A24" s="354" t="s">
        <v>217</v>
      </c>
      <c r="B24" s="136" t="s">
        <v>290</v>
      </c>
      <c r="C24" s="91">
        <f>'Form E2 '!D104</f>
        <v>0</v>
      </c>
      <c r="D24" s="91">
        <f>'Form E2 '!E104</f>
        <v>0</v>
      </c>
      <c r="E24" s="91">
        <f>'Form E2 '!F104</f>
        <v>0</v>
      </c>
      <c r="F24" s="91">
        <f>'Form E2 '!G104</f>
        <v>0</v>
      </c>
      <c r="G24" s="91">
        <f>'Form E2 '!H104</f>
        <v>0</v>
      </c>
      <c r="H24" s="91">
        <f>'Form E2 '!I104</f>
        <v>0</v>
      </c>
      <c r="I24" s="91">
        <f>'Form E2 '!J104</f>
        <v>0</v>
      </c>
      <c r="J24" s="91">
        <f>'Form E2 '!K104</f>
        <v>0</v>
      </c>
      <c r="K24" s="1038"/>
      <c r="L24" s="91">
        <f>'Form E2 '!M104</f>
        <v>0</v>
      </c>
      <c r="M24" s="91">
        <f>'Form E2 '!N104</f>
        <v>0</v>
      </c>
      <c r="N24" s="91">
        <f>'Form E2 '!O104</f>
        <v>0</v>
      </c>
      <c r="O24" s="91">
        <f>'Form E2 '!P104</f>
        <v>0</v>
      </c>
      <c r="P24" s="91">
        <f>'Form E2 '!Q104</f>
        <v>0</v>
      </c>
      <c r="Q24" s="91">
        <f>'Form E2 '!R104</f>
        <v>0</v>
      </c>
      <c r="R24" s="91">
        <f>'Form E2 '!S104</f>
        <v>0</v>
      </c>
      <c r="S24" s="1038"/>
      <c r="T24" s="91">
        <f>'Form E2 '!U104</f>
        <v>0</v>
      </c>
    </row>
    <row r="25" spans="1:20" s="66" customFormat="1" ht="13.5" thickBot="1" x14ac:dyDescent="0.35">
      <c r="A25" s="127"/>
      <c r="B25" s="128" t="s">
        <v>159</v>
      </c>
      <c r="C25" s="92">
        <f t="shared" ref="C25:J25" si="2">SUM(C23:C24)</f>
        <v>0</v>
      </c>
      <c r="D25" s="92">
        <f t="shared" si="2"/>
        <v>0</v>
      </c>
      <c r="E25" s="92">
        <f t="shared" si="2"/>
        <v>0</v>
      </c>
      <c r="F25" s="92">
        <f t="shared" si="2"/>
        <v>0</v>
      </c>
      <c r="G25" s="92">
        <f t="shared" si="2"/>
        <v>0</v>
      </c>
      <c r="H25" s="92">
        <f t="shared" si="2"/>
        <v>0</v>
      </c>
      <c r="I25" s="92">
        <f t="shared" si="2"/>
        <v>0</v>
      </c>
      <c r="J25" s="92">
        <f t="shared" si="2"/>
        <v>0</v>
      </c>
      <c r="K25" s="92">
        <f>'Form E2 '!L105</f>
        <v>0</v>
      </c>
      <c r="L25" s="92">
        <f t="shared" ref="L25:R25" si="3">SUM(L23:L24)</f>
        <v>0</v>
      </c>
      <c r="M25" s="92">
        <f t="shared" si="3"/>
        <v>0</v>
      </c>
      <c r="N25" s="92">
        <f t="shared" si="3"/>
        <v>0</v>
      </c>
      <c r="O25" s="92">
        <f t="shared" si="3"/>
        <v>0</v>
      </c>
      <c r="P25" s="92">
        <f t="shared" si="3"/>
        <v>0</v>
      </c>
      <c r="Q25" s="92">
        <f t="shared" si="3"/>
        <v>0</v>
      </c>
      <c r="R25" s="92">
        <f t="shared" si="3"/>
        <v>0</v>
      </c>
      <c r="S25" s="133">
        <f>Q25-R25</f>
        <v>0</v>
      </c>
      <c r="T25" s="129">
        <f>SUM(T23:T24)</f>
        <v>0</v>
      </c>
    </row>
    <row r="26" spans="1:20" ht="13.5" thickTop="1" x14ac:dyDescent="0.3">
      <c r="A26" s="1035" t="s">
        <v>472</v>
      </c>
      <c r="B26" s="1036"/>
      <c r="C26" s="150"/>
      <c r="D26" s="150"/>
      <c r="E26" s="150"/>
      <c r="F26" s="150"/>
      <c r="G26" s="150"/>
      <c r="H26" s="150"/>
      <c r="I26" s="150"/>
      <c r="J26" s="150"/>
      <c r="K26" s="91"/>
      <c r="L26" s="150"/>
      <c r="M26" s="150"/>
      <c r="N26" s="150"/>
      <c r="O26" s="150"/>
      <c r="P26" s="150"/>
      <c r="Q26" s="150"/>
      <c r="R26" s="151"/>
      <c r="S26" s="94"/>
      <c r="T26" s="291"/>
    </row>
    <row r="27" spans="1:20" x14ac:dyDescent="0.3">
      <c r="A27" s="354" t="s">
        <v>218</v>
      </c>
      <c r="B27" s="136" t="s">
        <v>291</v>
      </c>
      <c r="C27" s="91">
        <f>'Form E2 '!D111</f>
        <v>0</v>
      </c>
      <c r="D27" s="91">
        <f>'Form E2 '!E111</f>
        <v>0</v>
      </c>
      <c r="E27" s="91">
        <f>'Form E2 '!F111</f>
        <v>0</v>
      </c>
      <c r="F27" s="91">
        <f>'Form E2 '!G111</f>
        <v>0</v>
      </c>
      <c r="G27" s="91">
        <f>'Form E2 '!H111</f>
        <v>0</v>
      </c>
      <c r="H27" s="91">
        <f>'Form E2 '!I111</f>
        <v>0</v>
      </c>
      <c r="I27" s="91">
        <f>'Form E2 '!J111</f>
        <v>0</v>
      </c>
      <c r="J27" s="91">
        <f>'Form E2 '!K111</f>
        <v>0</v>
      </c>
      <c r="K27" s="1037"/>
      <c r="L27" s="91">
        <f>'Form E2 '!M111</f>
        <v>0</v>
      </c>
      <c r="M27" s="91">
        <f>'Form E2 '!N111</f>
        <v>0</v>
      </c>
      <c r="N27" s="91">
        <f>'Form E2 '!O111</f>
        <v>0</v>
      </c>
      <c r="O27" s="91">
        <f>'Form E2 '!P111</f>
        <v>0</v>
      </c>
      <c r="P27" s="91">
        <f>'Form E2 '!Q111</f>
        <v>0</v>
      </c>
      <c r="Q27" s="91">
        <f>'Form E2 '!R111</f>
        <v>0</v>
      </c>
      <c r="R27" s="91">
        <f>'Form E2 '!S111</f>
        <v>0</v>
      </c>
      <c r="S27" s="1037"/>
      <c r="T27" s="91">
        <f>'Form E2 '!U111</f>
        <v>0</v>
      </c>
    </row>
    <row r="28" spans="1:20" x14ac:dyDescent="0.3">
      <c r="A28" s="354" t="s">
        <v>219</v>
      </c>
      <c r="B28" s="136" t="s">
        <v>292</v>
      </c>
      <c r="C28" s="91">
        <f>'Form E2 '!D116</f>
        <v>0</v>
      </c>
      <c r="D28" s="91">
        <f>'Form E2 '!E116</f>
        <v>0</v>
      </c>
      <c r="E28" s="91">
        <f>'Form E2 '!F116</f>
        <v>0</v>
      </c>
      <c r="F28" s="91">
        <f>'Form E2 '!G116</f>
        <v>0</v>
      </c>
      <c r="G28" s="91">
        <f>'Form E2 '!H116</f>
        <v>0</v>
      </c>
      <c r="H28" s="91">
        <f>'Form E2 '!I116</f>
        <v>0</v>
      </c>
      <c r="I28" s="91">
        <f>'Form E2 '!J116</f>
        <v>0</v>
      </c>
      <c r="J28" s="91">
        <f>'Form E2 '!K116</f>
        <v>0</v>
      </c>
      <c r="K28" s="1038"/>
      <c r="L28" s="91">
        <f>'Form E2 '!M116</f>
        <v>0</v>
      </c>
      <c r="M28" s="91">
        <f>'Form E2 '!N116</f>
        <v>0</v>
      </c>
      <c r="N28" s="91">
        <f>'Form E2 '!O116</f>
        <v>0</v>
      </c>
      <c r="O28" s="91">
        <f>'Form E2 '!P116</f>
        <v>0</v>
      </c>
      <c r="P28" s="91">
        <f>'Form E2 '!Q116</f>
        <v>0</v>
      </c>
      <c r="Q28" s="91">
        <f>'Form E2 '!R116</f>
        <v>0</v>
      </c>
      <c r="R28" s="91">
        <f>'Form E2 '!S116</f>
        <v>0</v>
      </c>
      <c r="S28" s="1038"/>
      <c r="T28" s="91">
        <f>'Form E2 '!U116</f>
        <v>0</v>
      </c>
    </row>
    <row r="29" spans="1:20" s="66" customFormat="1" ht="13.5" thickBot="1" x14ac:dyDescent="0.35">
      <c r="A29" s="127"/>
      <c r="B29" s="128" t="s">
        <v>159</v>
      </c>
      <c r="C29" s="92">
        <f t="shared" ref="C29:J29" si="4">SUM(C27:C28)</f>
        <v>0</v>
      </c>
      <c r="D29" s="92">
        <f t="shared" si="4"/>
        <v>0</v>
      </c>
      <c r="E29" s="92">
        <f t="shared" si="4"/>
        <v>0</v>
      </c>
      <c r="F29" s="92">
        <f t="shared" si="4"/>
        <v>0</v>
      </c>
      <c r="G29" s="92">
        <f t="shared" si="4"/>
        <v>0</v>
      </c>
      <c r="H29" s="92">
        <f t="shared" si="4"/>
        <v>0</v>
      </c>
      <c r="I29" s="92">
        <f t="shared" si="4"/>
        <v>0</v>
      </c>
      <c r="J29" s="92">
        <f t="shared" si="4"/>
        <v>0</v>
      </c>
      <c r="K29" s="92">
        <f>'Form E2 '!L117</f>
        <v>0</v>
      </c>
      <c r="L29" s="92">
        <f t="shared" ref="L29:R29" si="5">SUM(L27:L28)</f>
        <v>0</v>
      </c>
      <c r="M29" s="92">
        <f t="shared" si="5"/>
        <v>0</v>
      </c>
      <c r="N29" s="92">
        <f t="shared" si="5"/>
        <v>0</v>
      </c>
      <c r="O29" s="92">
        <f t="shared" si="5"/>
        <v>0</v>
      </c>
      <c r="P29" s="92">
        <f t="shared" si="5"/>
        <v>0</v>
      </c>
      <c r="Q29" s="92">
        <f t="shared" si="5"/>
        <v>0</v>
      </c>
      <c r="R29" s="92">
        <f t="shared" si="5"/>
        <v>0</v>
      </c>
      <c r="S29" s="133">
        <f>Q29-R29</f>
        <v>0</v>
      </c>
      <c r="T29" s="129">
        <f>SUM(T27:T28)</f>
        <v>0</v>
      </c>
    </row>
    <row r="30" spans="1:20" ht="13.5" thickTop="1" x14ac:dyDescent="0.3">
      <c r="A30" s="1035" t="s">
        <v>473</v>
      </c>
      <c r="B30" s="1036"/>
      <c r="C30" s="150"/>
      <c r="D30" s="150"/>
      <c r="E30" s="150"/>
      <c r="F30" s="150"/>
      <c r="G30" s="150"/>
      <c r="H30" s="150"/>
      <c r="I30" s="150"/>
      <c r="J30" s="150"/>
      <c r="K30" s="91"/>
      <c r="L30" s="150"/>
      <c r="M30" s="150"/>
      <c r="N30" s="150"/>
      <c r="O30" s="150"/>
      <c r="P30" s="150"/>
      <c r="Q30" s="150"/>
      <c r="R30" s="151"/>
      <c r="S30" s="94"/>
      <c r="T30" s="291"/>
    </row>
    <row r="31" spans="1:20" x14ac:dyDescent="0.3">
      <c r="A31" s="354" t="s">
        <v>511</v>
      </c>
      <c r="B31" s="136" t="s">
        <v>291</v>
      </c>
      <c r="C31" s="91">
        <f>'Form E2 '!D123</f>
        <v>0</v>
      </c>
      <c r="D31" s="91">
        <f>'Form E2 '!E123</f>
        <v>0</v>
      </c>
      <c r="E31" s="91">
        <f>'Form E2 '!F123</f>
        <v>0</v>
      </c>
      <c r="F31" s="91">
        <f>'Form E2 '!G123</f>
        <v>0</v>
      </c>
      <c r="G31" s="91">
        <f>'Form E2 '!H123</f>
        <v>0</v>
      </c>
      <c r="H31" s="91">
        <f>'Form E2 '!I123</f>
        <v>0</v>
      </c>
      <c r="I31" s="91">
        <f>'Form E2 '!J123</f>
        <v>0</v>
      </c>
      <c r="J31" s="91">
        <f>'Form E2 '!K123</f>
        <v>0</v>
      </c>
      <c r="K31" s="1037"/>
      <c r="L31" s="91">
        <f>'Form E2 '!M123</f>
        <v>0</v>
      </c>
      <c r="M31" s="91">
        <f>'Form E2 '!N123</f>
        <v>0</v>
      </c>
      <c r="N31" s="91">
        <f>'Form E2 '!O123</f>
        <v>0</v>
      </c>
      <c r="O31" s="91">
        <f>'Form E2 '!P123</f>
        <v>0</v>
      </c>
      <c r="P31" s="91">
        <f>'Form E2 '!Q123</f>
        <v>0</v>
      </c>
      <c r="Q31" s="91">
        <f>'Form E2 '!R123</f>
        <v>0</v>
      </c>
      <c r="R31" s="91">
        <f>'Form E2 '!S123</f>
        <v>0</v>
      </c>
      <c r="S31" s="1037"/>
      <c r="T31" s="91">
        <f>'Form E2 '!U123</f>
        <v>0</v>
      </c>
    </row>
    <row r="32" spans="1:20" x14ac:dyDescent="0.3">
      <c r="A32" s="354" t="s">
        <v>519</v>
      </c>
      <c r="B32" s="136" t="s">
        <v>292</v>
      </c>
      <c r="C32" s="91">
        <f>'Form E2 '!D128</f>
        <v>0</v>
      </c>
      <c r="D32" s="91">
        <f>'Form E2 '!E128</f>
        <v>0</v>
      </c>
      <c r="E32" s="91">
        <f>'Form E2 '!F128</f>
        <v>0</v>
      </c>
      <c r="F32" s="91">
        <f>'Form E2 '!G128</f>
        <v>0</v>
      </c>
      <c r="G32" s="91">
        <f>'Form E2 '!H128</f>
        <v>0</v>
      </c>
      <c r="H32" s="91">
        <f>'Form E2 '!I128</f>
        <v>0</v>
      </c>
      <c r="I32" s="91">
        <f>'Form E2 '!J128</f>
        <v>0</v>
      </c>
      <c r="J32" s="91">
        <f>'Form E2 '!K128</f>
        <v>0</v>
      </c>
      <c r="K32" s="1038"/>
      <c r="L32" s="91">
        <f>'Form E2 '!M128</f>
        <v>0</v>
      </c>
      <c r="M32" s="91">
        <f>'Form E2 '!N128</f>
        <v>0</v>
      </c>
      <c r="N32" s="91">
        <f>'Form E2 '!O128</f>
        <v>0</v>
      </c>
      <c r="O32" s="91">
        <f>'Form E2 '!P128</f>
        <v>0</v>
      </c>
      <c r="P32" s="91">
        <f>'Form E2 '!Q128</f>
        <v>0</v>
      </c>
      <c r="Q32" s="91">
        <f>'Form E2 '!R128</f>
        <v>0</v>
      </c>
      <c r="R32" s="91">
        <f>'Form E2 '!S128</f>
        <v>0</v>
      </c>
      <c r="S32" s="1038"/>
      <c r="T32" s="91">
        <f>'Form E2 '!U128</f>
        <v>0</v>
      </c>
    </row>
    <row r="33" spans="1:20" s="66" customFormat="1" ht="13.5" thickBot="1" x14ac:dyDescent="0.35">
      <c r="A33" s="127"/>
      <c r="B33" s="128" t="s">
        <v>159</v>
      </c>
      <c r="C33" s="92">
        <f t="shared" ref="C33:J33" si="6">SUM(C31:C32)</f>
        <v>0</v>
      </c>
      <c r="D33" s="92">
        <f t="shared" si="6"/>
        <v>0</v>
      </c>
      <c r="E33" s="92">
        <f t="shared" si="6"/>
        <v>0</v>
      </c>
      <c r="F33" s="92">
        <f t="shared" si="6"/>
        <v>0</v>
      </c>
      <c r="G33" s="92">
        <f t="shared" si="6"/>
        <v>0</v>
      </c>
      <c r="H33" s="92">
        <f t="shared" si="6"/>
        <v>0</v>
      </c>
      <c r="I33" s="92">
        <f t="shared" si="6"/>
        <v>0</v>
      </c>
      <c r="J33" s="92">
        <f t="shared" si="6"/>
        <v>0</v>
      </c>
      <c r="K33" s="92">
        <f>'Form E2 '!L129</f>
        <v>0</v>
      </c>
      <c r="L33" s="92">
        <f t="shared" ref="L33:R33" si="7">SUM(L31:L32)</f>
        <v>0</v>
      </c>
      <c r="M33" s="92">
        <f t="shared" si="7"/>
        <v>0</v>
      </c>
      <c r="N33" s="92">
        <f t="shared" si="7"/>
        <v>0</v>
      </c>
      <c r="O33" s="92">
        <f t="shared" si="7"/>
        <v>0</v>
      </c>
      <c r="P33" s="92">
        <f t="shared" si="7"/>
        <v>0</v>
      </c>
      <c r="Q33" s="92">
        <f t="shared" si="7"/>
        <v>0</v>
      </c>
      <c r="R33" s="92">
        <f t="shared" si="7"/>
        <v>0</v>
      </c>
      <c r="S33" s="133">
        <f>Q33-R33</f>
        <v>0</v>
      </c>
      <c r="T33" s="129">
        <f>SUM(T31:T32)</f>
        <v>0</v>
      </c>
    </row>
    <row r="34" spans="1:20" ht="13.5" thickTop="1" x14ac:dyDescent="0.3">
      <c r="A34" s="1041" t="s">
        <v>293</v>
      </c>
      <c r="B34" s="1042"/>
      <c r="C34" s="150"/>
      <c r="D34" s="150"/>
      <c r="E34" s="150"/>
      <c r="F34" s="150"/>
      <c r="G34" s="150"/>
      <c r="H34" s="150"/>
      <c r="I34" s="150"/>
      <c r="J34" s="150"/>
      <c r="K34" s="91"/>
      <c r="L34" s="150"/>
      <c r="M34" s="150"/>
      <c r="N34" s="150"/>
      <c r="O34" s="150"/>
      <c r="P34" s="150"/>
      <c r="Q34" s="150"/>
      <c r="R34" s="151"/>
      <c r="S34" s="94"/>
      <c r="T34" s="291"/>
    </row>
    <row r="35" spans="1:20" ht="16" x14ac:dyDescent="0.3">
      <c r="A35" s="354" t="s">
        <v>521</v>
      </c>
      <c r="B35" s="371" t="s">
        <v>135</v>
      </c>
      <c r="C35" s="91">
        <f>'Form E2 '!D151</f>
        <v>0</v>
      </c>
      <c r="D35" s="91">
        <f>'Form E2 '!E151</f>
        <v>0</v>
      </c>
      <c r="E35" s="91">
        <f>'Form E2 '!F151</f>
        <v>0</v>
      </c>
      <c r="F35" s="91">
        <f>'Form E2 '!G151</f>
        <v>0</v>
      </c>
      <c r="G35" s="91">
        <f>'Form E2 '!H151</f>
        <v>0</v>
      </c>
      <c r="H35" s="91">
        <f>'Form E2 '!I151</f>
        <v>0</v>
      </c>
      <c r="I35" s="91">
        <f>'Form E2 '!J151</f>
        <v>0</v>
      </c>
      <c r="J35" s="91">
        <f>'Form E2 '!K151</f>
        <v>0</v>
      </c>
      <c r="K35" s="1037"/>
      <c r="L35" s="91">
        <f>'Form E2 '!M151</f>
        <v>0</v>
      </c>
      <c r="M35" s="91">
        <f>'Form E2 '!N151</f>
        <v>0</v>
      </c>
      <c r="N35" s="91">
        <f>'Form E2 '!O151</f>
        <v>0</v>
      </c>
      <c r="O35" s="91">
        <f>'Form E2 '!P151</f>
        <v>0</v>
      </c>
      <c r="P35" s="91">
        <f>'Form E2 '!Q151</f>
        <v>0</v>
      </c>
      <c r="Q35" s="91">
        <f>'Form E2 '!R151</f>
        <v>0</v>
      </c>
      <c r="R35" s="91">
        <f>'Form E2 '!S151</f>
        <v>0</v>
      </c>
      <c r="S35" s="1037"/>
      <c r="T35" s="91">
        <f>'Form E2 '!U151</f>
        <v>0</v>
      </c>
    </row>
    <row r="36" spans="1:20" ht="16" x14ac:dyDescent="0.3">
      <c r="A36" s="132" t="s">
        <v>522</v>
      </c>
      <c r="B36" s="372" t="s">
        <v>264</v>
      </c>
      <c r="C36" s="91">
        <f>'Form E2 '!D172</f>
        <v>0</v>
      </c>
      <c r="D36" s="91">
        <f>'Form E2 '!E172</f>
        <v>0</v>
      </c>
      <c r="E36" s="91">
        <f>'Form E2 '!F172</f>
        <v>0</v>
      </c>
      <c r="F36" s="91">
        <f>'Form E2 '!G172</f>
        <v>0</v>
      </c>
      <c r="G36" s="91">
        <f>'Form E2 '!H172</f>
        <v>0</v>
      </c>
      <c r="H36" s="91">
        <f>'Form E2 '!I172</f>
        <v>0</v>
      </c>
      <c r="I36" s="91">
        <f>'Form E2 '!J172</f>
        <v>0</v>
      </c>
      <c r="J36" s="91">
        <f>'Form E2 '!K172</f>
        <v>0</v>
      </c>
      <c r="K36" s="1038"/>
      <c r="L36" s="91">
        <f>'Form E2 '!M172</f>
        <v>0</v>
      </c>
      <c r="M36" s="91">
        <f>'Form E2 '!N172</f>
        <v>0</v>
      </c>
      <c r="N36" s="91">
        <f>'Form E2 '!O172</f>
        <v>0</v>
      </c>
      <c r="O36" s="91">
        <f>'Form E2 '!P172</f>
        <v>0</v>
      </c>
      <c r="P36" s="91">
        <f>'Form E2 '!Q172</f>
        <v>0</v>
      </c>
      <c r="Q36" s="91">
        <f>'Form E2 '!R172</f>
        <v>0</v>
      </c>
      <c r="R36" s="91">
        <f>'Form E2 '!S172</f>
        <v>0</v>
      </c>
      <c r="S36" s="1038"/>
      <c r="T36" s="91">
        <f>'Form E2 '!U172</f>
        <v>0</v>
      </c>
    </row>
    <row r="37" spans="1:20" s="66" customFormat="1" ht="13.5" thickBot="1" x14ac:dyDescent="0.35">
      <c r="A37" s="127"/>
      <c r="B37" s="128" t="s">
        <v>159</v>
      </c>
      <c r="C37" s="92">
        <f t="shared" ref="C37:J37" si="8">SUM(C35:C36)</f>
        <v>0</v>
      </c>
      <c r="D37" s="92">
        <f t="shared" si="8"/>
        <v>0</v>
      </c>
      <c r="E37" s="92">
        <f t="shared" si="8"/>
        <v>0</v>
      </c>
      <c r="F37" s="92">
        <f t="shared" si="8"/>
        <v>0</v>
      </c>
      <c r="G37" s="92">
        <f t="shared" si="8"/>
        <v>0</v>
      </c>
      <c r="H37" s="92">
        <f t="shared" si="8"/>
        <v>0</v>
      </c>
      <c r="I37" s="92">
        <f t="shared" si="8"/>
        <v>0</v>
      </c>
      <c r="J37" s="92">
        <f t="shared" si="8"/>
        <v>0</v>
      </c>
      <c r="K37" s="92">
        <f>'Form E2 '!L173</f>
        <v>0</v>
      </c>
      <c r="L37" s="92">
        <f t="shared" ref="L37:R37" si="9">SUM(L35:L36)</f>
        <v>0</v>
      </c>
      <c r="M37" s="92">
        <f t="shared" si="9"/>
        <v>0</v>
      </c>
      <c r="N37" s="92">
        <f t="shared" si="9"/>
        <v>0</v>
      </c>
      <c r="O37" s="92">
        <f t="shared" si="9"/>
        <v>0</v>
      </c>
      <c r="P37" s="92">
        <f t="shared" si="9"/>
        <v>0</v>
      </c>
      <c r="Q37" s="92">
        <f t="shared" si="9"/>
        <v>0</v>
      </c>
      <c r="R37" s="92">
        <f t="shared" si="9"/>
        <v>0</v>
      </c>
      <c r="S37" s="133">
        <f>Q37-R37</f>
        <v>0</v>
      </c>
      <c r="T37" s="129">
        <f>SUM(T35:T36)</f>
        <v>0</v>
      </c>
    </row>
    <row r="38" spans="1:20" ht="14" thickTop="1" thickBot="1" x14ac:dyDescent="0.35">
      <c r="A38" s="1033" t="s">
        <v>196</v>
      </c>
      <c r="B38" s="1034"/>
      <c r="C38" s="139">
        <f>SUM(C21,C25,C29,C33,C37)</f>
        <v>0</v>
      </c>
      <c r="D38" s="139">
        <f t="shared" ref="D38:T38" si="10">SUM(D21,D25,D29,D33,D37)</f>
        <v>0</v>
      </c>
      <c r="E38" s="139">
        <f t="shared" si="10"/>
        <v>0</v>
      </c>
      <c r="F38" s="139">
        <f t="shared" si="10"/>
        <v>0</v>
      </c>
      <c r="G38" s="139">
        <f t="shared" si="10"/>
        <v>0</v>
      </c>
      <c r="H38" s="139">
        <f t="shared" si="10"/>
        <v>0</v>
      </c>
      <c r="I38" s="139">
        <f t="shared" si="10"/>
        <v>0</v>
      </c>
      <c r="J38" s="139">
        <f t="shared" si="10"/>
        <v>0</v>
      </c>
      <c r="K38" s="139">
        <f t="shared" si="10"/>
        <v>0</v>
      </c>
      <c r="L38" s="139">
        <f t="shared" si="10"/>
        <v>0</v>
      </c>
      <c r="M38" s="139">
        <f t="shared" si="10"/>
        <v>0</v>
      </c>
      <c r="N38" s="139">
        <f t="shared" si="10"/>
        <v>0</v>
      </c>
      <c r="O38" s="139">
        <f t="shared" si="10"/>
        <v>0</v>
      </c>
      <c r="P38" s="139">
        <f t="shared" si="10"/>
        <v>0</v>
      </c>
      <c r="Q38" s="139">
        <f t="shared" si="10"/>
        <v>0</v>
      </c>
      <c r="R38" s="139">
        <f t="shared" si="10"/>
        <v>0</v>
      </c>
      <c r="S38" s="139">
        <f t="shared" si="10"/>
        <v>0</v>
      </c>
      <c r="T38" s="139">
        <f t="shared" si="10"/>
        <v>0</v>
      </c>
    </row>
    <row r="39" spans="1:20" ht="13.5" thickTop="1" x14ac:dyDescent="0.3">
      <c r="A39" s="1043" t="s">
        <v>525</v>
      </c>
      <c r="B39" s="1044"/>
      <c r="C39" s="1044"/>
      <c r="D39" s="104"/>
      <c r="E39" s="104"/>
      <c r="F39" s="104"/>
      <c r="G39" s="104"/>
      <c r="H39" s="104"/>
      <c r="I39" s="104"/>
      <c r="J39" s="355"/>
      <c r="K39" s="105"/>
      <c r="L39" s="106"/>
      <c r="M39" s="106"/>
      <c r="N39" s="106"/>
      <c r="O39" s="106"/>
      <c r="P39" s="106"/>
      <c r="Q39" s="106"/>
      <c r="R39" s="106"/>
      <c r="S39" s="134"/>
      <c r="T39" s="356"/>
    </row>
    <row r="40" spans="1:20" x14ac:dyDescent="0.3">
      <c r="A40" s="1035" t="s">
        <v>472</v>
      </c>
      <c r="B40" s="1036"/>
      <c r="C40" s="150"/>
      <c r="D40" s="150"/>
      <c r="E40" s="150"/>
      <c r="F40" s="150"/>
      <c r="G40" s="150"/>
      <c r="H40" s="150"/>
      <c r="I40" s="150"/>
      <c r="J40" s="150"/>
      <c r="K40" s="91"/>
      <c r="L40" s="150"/>
      <c r="M40" s="150"/>
      <c r="N40" s="150"/>
      <c r="O40" s="150"/>
      <c r="P40" s="150"/>
      <c r="Q40" s="150"/>
      <c r="R40" s="151"/>
      <c r="S40" s="94"/>
      <c r="T40" s="291"/>
    </row>
    <row r="41" spans="1:20" x14ac:dyDescent="0.3">
      <c r="A41" s="354" t="s">
        <v>211</v>
      </c>
      <c r="B41" s="136" t="s">
        <v>289</v>
      </c>
      <c r="C41" s="91">
        <f>'Form E2 '!D197</f>
        <v>0</v>
      </c>
      <c r="D41" s="91">
        <f>'Form E2 '!E197</f>
        <v>0</v>
      </c>
      <c r="E41" s="91">
        <f>'Form E2 '!F197</f>
        <v>0</v>
      </c>
      <c r="F41" s="91">
        <f>'Form E2 '!G197</f>
        <v>0</v>
      </c>
      <c r="G41" s="91">
        <f>'Form E2 '!H197</f>
        <v>0</v>
      </c>
      <c r="H41" s="91">
        <f>'Form E2 '!I197</f>
        <v>0</v>
      </c>
      <c r="I41" s="91">
        <f>'Form E2 '!J197</f>
        <v>0</v>
      </c>
      <c r="J41" s="91">
        <f>'Form E2 '!K197</f>
        <v>0</v>
      </c>
      <c r="K41" s="1037"/>
      <c r="L41" s="91">
        <f>'Form E2 '!M197</f>
        <v>0</v>
      </c>
      <c r="M41" s="91">
        <f>'Form E2 '!N197</f>
        <v>0</v>
      </c>
      <c r="N41" s="91">
        <f>'Form E2 '!O197</f>
        <v>0</v>
      </c>
      <c r="O41" s="91">
        <f>'Form E2 '!P197</f>
        <v>0</v>
      </c>
      <c r="P41" s="91">
        <f>'Form E2 '!Q197</f>
        <v>0</v>
      </c>
      <c r="Q41" s="91">
        <f>'Form E2 '!R197</f>
        <v>0</v>
      </c>
      <c r="R41" s="91">
        <f>'Form E2 '!S197</f>
        <v>0</v>
      </c>
      <c r="S41" s="1037"/>
      <c r="T41" s="91">
        <f>'Form E2 '!U197</f>
        <v>0</v>
      </c>
    </row>
    <row r="42" spans="1:20" x14ac:dyDescent="0.3">
      <c r="A42" s="354" t="s">
        <v>215</v>
      </c>
      <c r="B42" s="136" t="s">
        <v>290</v>
      </c>
      <c r="C42" s="91">
        <f>'Form E2 '!D218</f>
        <v>0</v>
      </c>
      <c r="D42" s="91">
        <f>'Form E2 '!E218</f>
        <v>0</v>
      </c>
      <c r="E42" s="91">
        <f>'Form E2 '!F218</f>
        <v>0</v>
      </c>
      <c r="F42" s="91">
        <f>'Form E2 '!G218</f>
        <v>0</v>
      </c>
      <c r="G42" s="91">
        <f>'Form E2 '!H218</f>
        <v>0</v>
      </c>
      <c r="H42" s="91">
        <f>'Form E2 '!I218</f>
        <v>0</v>
      </c>
      <c r="I42" s="91">
        <f>'Form E2 '!J218</f>
        <v>0</v>
      </c>
      <c r="J42" s="91">
        <f>'Form E2 '!K218</f>
        <v>0</v>
      </c>
      <c r="K42" s="1038"/>
      <c r="L42" s="91">
        <f>'Form E2 '!M218</f>
        <v>0</v>
      </c>
      <c r="M42" s="91">
        <f>'Form E2 '!N218</f>
        <v>0</v>
      </c>
      <c r="N42" s="91">
        <f>'Form E2 '!O218</f>
        <v>0</v>
      </c>
      <c r="O42" s="91">
        <f>'Form E2 '!P218</f>
        <v>0</v>
      </c>
      <c r="P42" s="91">
        <f>'Form E2 '!Q218</f>
        <v>0</v>
      </c>
      <c r="Q42" s="91">
        <f>'Form E2 '!R218</f>
        <v>0</v>
      </c>
      <c r="R42" s="91">
        <f>'Form E2 '!S218</f>
        <v>0</v>
      </c>
      <c r="S42" s="1038"/>
      <c r="T42" s="91">
        <f>'Form E2 '!U218</f>
        <v>0</v>
      </c>
    </row>
    <row r="43" spans="1:20" ht="13.5" thickBot="1" x14ac:dyDescent="0.35">
      <c r="A43" s="127"/>
      <c r="B43" s="128" t="s">
        <v>159</v>
      </c>
      <c r="C43" s="92">
        <f t="shared" ref="C43:J43" si="11">SUM(C41:C42)</f>
        <v>0</v>
      </c>
      <c r="D43" s="92">
        <f t="shared" si="11"/>
        <v>0</v>
      </c>
      <c r="E43" s="92">
        <f t="shared" si="11"/>
        <v>0</v>
      </c>
      <c r="F43" s="92">
        <f t="shared" si="11"/>
        <v>0</v>
      </c>
      <c r="G43" s="92">
        <f t="shared" si="11"/>
        <v>0</v>
      </c>
      <c r="H43" s="92">
        <f t="shared" si="11"/>
        <v>0</v>
      </c>
      <c r="I43" s="92">
        <f t="shared" si="11"/>
        <v>0</v>
      </c>
      <c r="J43" s="92">
        <f t="shared" si="11"/>
        <v>0</v>
      </c>
      <c r="K43" s="92">
        <f>'Form E2 '!L219</f>
        <v>0</v>
      </c>
      <c r="L43" s="92">
        <f t="shared" ref="L43:R43" si="12">SUM(L41:L42)</f>
        <v>0</v>
      </c>
      <c r="M43" s="92">
        <f t="shared" si="12"/>
        <v>0</v>
      </c>
      <c r="N43" s="92">
        <f t="shared" si="12"/>
        <v>0</v>
      </c>
      <c r="O43" s="92">
        <f t="shared" si="12"/>
        <v>0</v>
      </c>
      <c r="P43" s="92">
        <f t="shared" si="12"/>
        <v>0</v>
      </c>
      <c r="Q43" s="92">
        <f t="shared" si="12"/>
        <v>0</v>
      </c>
      <c r="R43" s="92">
        <f t="shared" si="12"/>
        <v>0</v>
      </c>
      <c r="S43" s="133">
        <f>Q43-R43</f>
        <v>0</v>
      </c>
      <c r="T43" s="129">
        <f>SUM(T41:T42)</f>
        <v>0</v>
      </c>
    </row>
    <row r="44" spans="1:20" ht="13.5" thickTop="1" x14ac:dyDescent="0.3">
      <c r="A44" s="1035" t="s">
        <v>473</v>
      </c>
      <c r="B44" s="1036"/>
      <c r="C44" s="150"/>
      <c r="D44" s="150"/>
      <c r="E44" s="150"/>
      <c r="F44" s="150"/>
      <c r="G44" s="150"/>
      <c r="H44" s="150"/>
      <c r="I44" s="150"/>
      <c r="J44" s="150"/>
      <c r="K44" s="91"/>
      <c r="L44" s="150"/>
      <c r="M44" s="150"/>
      <c r="N44" s="150"/>
      <c r="O44" s="150"/>
      <c r="P44" s="150"/>
      <c r="Q44" s="150"/>
      <c r="R44" s="151"/>
      <c r="S44" s="94"/>
      <c r="T44" s="291"/>
    </row>
    <row r="45" spans="1:20" x14ac:dyDescent="0.3">
      <c r="A45" s="354" t="s">
        <v>216</v>
      </c>
      <c r="B45" s="136" t="s">
        <v>289</v>
      </c>
      <c r="C45" s="91">
        <f>'Form E2 '!D241</f>
        <v>0</v>
      </c>
      <c r="D45" s="91">
        <f>'Form E2 '!E241</f>
        <v>0</v>
      </c>
      <c r="E45" s="91">
        <f>'Form E2 '!F241</f>
        <v>0</v>
      </c>
      <c r="F45" s="91">
        <f>'Form E2 '!G241</f>
        <v>0</v>
      </c>
      <c r="G45" s="91">
        <f>'Form E2 '!H241</f>
        <v>0</v>
      </c>
      <c r="H45" s="91">
        <f>'Form E2 '!I241</f>
        <v>0</v>
      </c>
      <c r="I45" s="91">
        <f>'Form E2 '!J241</f>
        <v>0</v>
      </c>
      <c r="J45" s="91">
        <f>'Form E2 '!K241</f>
        <v>0</v>
      </c>
      <c r="K45" s="1037"/>
      <c r="L45" s="91">
        <f>'Form E2 '!M241</f>
        <v>0</v>
      </c>
      <c r="M45" s="91">
        <f>'Form E2 '!N241</f>
        <v>0</v>
      </c>
      <c r="N45" s="91">
        <f>'Form E2 '!O241</f>
        <v>0</v>
      </c>
      <c r="O45" s="91">
        <f>'Form E2 '!P241</f>
        <v>0</v>
      </c>
      <c r="P45" s="91">
        <f>'Form E2 '!Q241</f>
        <v>0</v>
      </c>
      <c r="Q45" s="91">
        <f>'Form E2 '!R241</f>
        <v>0</v>
      </c>
      <c r="R45" s="91">
        <f>'Form E2 '!S241</f>
        <v>0</v>
      </c>
      <c r="S45" s="1037"/>
      <c r="T45" s="91">
        <f>'Form E2 '!U241</f>
        <v>0</v>
      </c>
    </row>
    <row r="46" spans="1:20" x14ac:dyDescent="0.3">
      <c r="A46" s="354" t="s">
        <v>217</v>
      </c>
      <c r="B46" s="136" t="s">
        <v>290</v>
      </c>
      <c r="C46" s="91">
        <f>'Form E2 '!D262</f>
        <v>0</v>
      </c>
      <c r="D46" s="91">
        <f>'Form E2 '!E262</f>
        <v>0</v>
      </c>
      <c r="E46" s="91">
        <f>'Form E2 '!F262</f>
        <v>0</v>
      </c>
      <c r="F46" s="91">
        <f>'Form E2 '!G262</f>
        <v>0</v>
      </c>
      <c r="G46" s="91">
        <f>'Form E2 '!H262</f>
        <v>0</v>
      </c>
      <c r="H46" s="91">
        <f>'Form E2 '!I262</f>
        <v>0</v>
      </c>
      <c r="I46" s="91">
        <f>'Form E2 '!J262</f>
        <v>0</v>
      </c>
      <c r="J46" s="91">
        <f>'Form E2 '!K262</f>
        <v>0</v>
      </c>
      <c r="K46" s="1038"/>
      <c r="L46" s="91">
        <f>'Form E2 '!M262</f>
        <v>0</v>
      </c>
      <c r="M46" s="91">
        <f>'Form E2 '!N262</f>
        <v>0</v>
      </c>
      <c r="N46" s="91">
        <f>'Form E2 '!O262</f>
        <v>0</v>
      </c>
      <c r="O46" s="91">
        <f>'Form E2 '!P262</f>
        <v>0</v>
      </c>
      <c r="P46" s="91">
        <f>'Form E2 '!Q262</f>
        <v>0</v>
      </c>
      <c r="Q46" s="91">
        <f>'Form E2 '!R262</f>
        <v>0</v>
      </c>
      <c r="R46" s="91">
        <f>'Form E2 '!S262</f>
        <v>0</v>
      </c>
      <c r="S46" s="1038"/>
      <c r="T46" s="91">
        <f>'Form E2 '!U262</f>
        <v>0</v>
      </c>
    </row>
    <row r="47" spans="1:20" ht="13.5" thickBot="1" x14ac:dyDescent="0.35">
      <c r="A47" s="127"/>
      <c r="B47" s="128" t="s">
        <v>159</v>
      </c>
      <c r="C47" s="92">
        <f t="shared" ref="C47:J47" si="13">SUM(C45:C46)</f>
        <v>0</v>
      </c>
      <c r="D47" s="92">
        <f t="shared" si="13"/>
        <v>0</v>
      </c>
      <c r="E47" s="92">
        <f t="shared" si="13"/>
        <v>0</v>
      </c>
      <c r="F47" s="92">
        <f t="shared" si="13"/>
        <v>0</v>
      </c>
      <c r="G47" s="92">
        <f t="shared" si="13"/>
        <v>0</v>
      </c>
      <c r="H47" s="92">
        <f t="shared" si="13"/>
        <v>0</v>
      </c>
      <c r="I47" s="92">
        <f t="shared" si="13"/>
        <v>0</v>
      </c>
      <c r="J47" s="92">
        <f t="shared" si="13"/>
        <v>0</v>
      </c>
      <c r="K47" s="92">
        <f>'Form E2 '!L263</f>
        <v>0</v>
      </c>
      <c r="L47" s="92">
        <f t="shared" ref="L47:R47" si="14">SUM(L45:L46)</f>
        <v>0</v>
      </c>
      <c r="M47" s="92">
        <f t="shared" si="14"/>
        <v>0</v>
      </c>
      <c r="N47" s="92">
        <f t="shared" si="14"/>
        <v>0</v>
      </c>
      <c r="O47" s="92">
        <f t="shared" si="14"/>
        <v>0</v>
      </c>
      <c r="P47" s="92">
        <f t="shared" si="14"/>
        <v>0</v>
      </c>
      <c r="Q47" s="92">
        <f t="shared" si="14"/>
        <v>0</v>
      </c>
      <c r="R47" s="92">
        <f t="shared" si="14"/>
        <v>0</v>
      </c>
      <c r="S47" s="133">
        <f>Q47-R47</f>
        <v>0</v>
      </c>
      <c r="T47" s="129">
        <f>SUM(T45:T46)</f>
        <v>0</v>
      </c>
    </row>
    <row r="48" spans="1:20" ht="13.5" thickTop="1" x14ac:dyDescent="0.3">
      <c r="A48" s="1035" t="s">
        <v>472</v>
      </c>
      <c r="B48" s="1036"/>
      <c r="C48" s="150"/>
      <c r="D48" s="150"/>
      <c r="E48" s="150"/>
      <c r="F48" s="150"/>
      <c r="G48" s="150"/>
      <c r="H48" s="150"/>
      <c r="I48" s="150"/>
      <c r="J48" s="150"/>
      <c r="K48" s="91"/>
      <c r="L48" s="150"/>
      <c r="M48" s="150"/>
      <c r="N48" s="150"/>
      <c r="O48" s="150"/>
      <c r="P48" s="150"/>
      <c r="Q48" s="150"/>
      <c r="R48" s="151"/>
      <c r="S48" s="94"/>
      <c r="T48" s="291"/>
    </row>
    <row r="49" spans="1:20" x14ac:dyDescent="0.3">
      <c r="A49" s="354" t="s">
        <v>218</v>
      </c>
      <c r="B49" s="136" t="s">
        <v>291</v>
      </c>
      <c r="C49" s="91">
        <f>'Form E2 '!D269</f>
        <v>0</v>
      </c>
      <c r="D49" s="91">
        <f>'Form E2 '!E269</f>
        <v>0</v>
      </c>
      <c r="E49" s="91">
        <f>'Form E2 '!F269</f>
        <v>0</v>
      </c>
      <c r="F49" s="91">
        <f>'Form E2 '!G269</f>
        <v>0</v>
      </c>
      <c r="G49" s="91">
        <f>'Form E2 '!H269</f>
        <v>0</v>
      </c>
      <c r="H49" s="91">
        <f>'Form E2 '!I269</f>
        <v>0</v>
      </c>
      <c r="I49" s="91">
        <f>'Form E2 '!J269</f>
        <v>0</v>
      </c>
      <c r="J49" s="91">
        <f>'Form E2 '!K269</f>
        <v>0</v>
      </c>
      <c r="K49" s="1037"/>
      <c r="L49" s="91">
        <f>'Form E2 '!M269</f>
        <v>0</v>
      </c>
      <c r="M49" s="91">
        <f>'Form E2 '!N269</f>
        <v>0</v>
      </c>
      <c r="N49" s="91">
        <f>'Form E2 '!O269</f>
        <v>0</v>
      </c>
      <c r="O49" s="91">
        <f>'Form E2 '!P269</f>
        <v>0</v>
      </c>
      <c r="P49" s="91">
        <f>'Form E2 '!Q269</f>
        <v>0</v>
      </c>
      <c r="Q49" s="91">
        <f>'Form E2 '!R269</f>
        <v>0</v>
      </c>
      <c r="R49" s="91">
        <f>'Form E2 '!S269</f>
        <v>0</v>
      </c>
      <c r="S49" s="1037"/>
      <c r="T49" s="91">
        <f>'Form E2 '!U269</f>
        <v>0</v>
      </c>
    </row>
    <row r="50" spans="1:20" x14ac:dyDescent="0.3">
      <c r="A50" s="354" t="s">
        <v>219</v>
      </c>
      <c r="B50" s="136" t="s">
        <v>292</v>
      </c>
      <c r="C50" s="91">
        <f>'Form E2 '!D274</f>
        <v>0</v>
      </c>
      <c r="D50" s="91">
        <f>'Form E2 '!E274</f>
        <v>0</v>
      </c>
      <c r="E50" s="91">
        <f>'Form E2 '!F274</f>
        <v>0</v>
      </c>
      <c r="F50" s="91">
        <f>'Form E2 '!G274</f>
        <v>0</v>
      </c>
      <c r="G50" s="91">
        <f>'Form E2 '!H274</f>
        <v>0</v>
      </c>
      <c r="H50" s="91">
        <f>'Form E2 '!I274</f>
        <v>0</v>
      </c>
      <c r="I50" s="91">
        <f>'Form E2 '!J274</f>
        <v>0</v>
      </c>
      <c r="J50" s="91">
        <f>'Form E2 '!K274</f>
        <v>0</v>
      </c>
      <c r="K50" s="1038"/>
      <c r="L50" s="91">
        <f>'Form E2 '!M274</f>
        <v>0</v>
      </c>
      <c r="M50" s="91">
        <f>'Form E2 '!N274</f>
        <v>0</v>
      </c>
      <c r="N50" s="91">
        <f>'Form E2 '!O274</f>
        <v>0</v>
      </c>
      <c r="O50" s="91">
        <f>'Form E2 '!P274</f>
        <v>0</v>
      </c>
      <c r="P50" s="91">
        <f>'Form E2 '!Q274</f>
        <v>0</v>
      </c>
      <c r="Q50" s="91">
        <f>'Form E2 '!R274</f>
        <v>0</v>
      </c>
      <c r="R50" s="91">
        <f>'Form E2 '!S274</f>
        <v>0</v>
      </c>
      <c r="S50" s="1038"/>
      <c r="T50" s="91">
        <f>'Form E2 '!U274</f>
        <v>0</v>
      </c>
    </row>
    <row r="51" spans="1:20" ht="13.5" thickBot="1" x14ac:dyDescent="0.35">
      <c r="A51" s="127"/>
      <c r="B51" s="128" t="s">
        <v>159</v>
      </c>
      <c r="C51" s="92">
        <f t="shared" ref="C51:J51" si="15">SUM(C49:C50)</f>
        <v>0</v>
      </c>
      <c r="D51" s="92">
        <f t="shared" si="15"/>
        <v>0</v>
      </c>
      <c r="E51" s="92">
        <f t="shared" si="15"/>
        <v>0</v>
      </c>
      <c r="F51" s="92">
        <f t="shared" si="15"/>
        <v>0</v>
      </c>
      <c r="G51" s="92">
        <f t="shared" si="15"/>
        <v>0</v>
      </c>
      <c r="H51" s="92">
        <f t="shared" si="15"/>
        <v>0</v>
      </c>
      <c r="I51" s="92">
        <f t="shared" si="15"/>
        <v>0</v>
      </c>
      <c r="J51" s="92">
        <f t="shared" si="15"/>
        <v>0</v>
      </c>
      <c r="K51" s="92">
        <f>'Form E2 '!L275</f>
        <v>0</v>
      </c>
      <c r="L51" s="92">
        <f t="shared" ref="L51:R51" si="16">SUM(L49:L50)</f>
        <v>0</v>
      </c>
      <c r="M51" s="92">
        <f t="shared" si="16"/>
        <v>0</v>
      </c>
      <c r="N51" s="92">
        <f t="shared" si="16"/>
        <v>0</v>
      </c>
      <c r="O51" s="92">
        <f t="shared" si="16"/>
        <v>0</v>
      </c>
      <c r="P51" s="92">
        <f t="shared" si="16"/>
        <v>0</v>
      </c>
      <c r="Q51" s="92">
        <f t="shared" si="16"/>
        <v>0</v>
      </c>
      <c r="R51" s="92">
        <f t="shared" si="16"/>
        <v>0</v>
      </c>
      <c r="S51" s="133">
        <f>Q51-R51</f>
        <v>0</v>
      </c>
      <c r="T51" s="129">
        <f>SUM(T49:T50)</f>
        <v>0</v>
      </c>
    </row>
    <row r="52" spans="1:20" ht="13.5" thickTop="1" x14ac:dyDescent="0.3">
      <c r="A52" s="1035" t="s">
        <v>473</v>
      </c>
      <c r="B52" s="1036"/>
      <c r="C52" s="150"/>
      <c r="D52" s="150"/>
      <c r="E52" s="150"/>
      <c r="F52" s="150"/>
      <c r="G52" s="150"/>
      <c r="H52" s="150"/>
      <c r="I52" s="150"/>
      <c r="J52" s="150"/>
      <c r="K52" s="91"/>
      <c r="L52" s="150"/>
      <c r="M52" s="150"/>
      <c r="N52" s="150"/>
      <c r="O52" s="150"/>
      <c r="P52" s="150"/>
      <c r="Q52" s="150"/>
      <c r="R52" s="151"/>
      <c r="S52" s="94"/>
      <c r="T52" s="291"/>
    </row>
    <row r="53" spans="1:20" x14ac:dyDescent="0.3">
      <c r="A53" s="354" t="s">
        <v>511</v>
      </c>
      <c r="B53" s="136" t="s">
        <v>291</v>
      </c>
      <c r="C53" s="91">
        <f>'Form E2 '!D281</f>
        <v>0</v>
      </c>
      <c r="D53" s="91">
        <f>'Form E2 '!E281</f>
        <v>0</v>
      </c>
      <c r="E53" s="91">
        <f>'Form E2 '!F281</f>
        <v>0</v>
      </c>
      <c r="F53" s="91">
        <f>'Form E2 '!G281</f>
        <v>0</v>
      </c>
      <c r="G53" s="91">
        <f>'Form E2 '!H281</f>
        <v>0</v>
      </c>
      <c r="H53" s="91">
        <f>'Form E2 '!I281</f>
        <v>0</v>
      </c>
      <c r="I53" s="91">
        <f>'Form E2 '!J281</f>
        <v>0</v>
      </c>
      <c r="J53" s="91">
        <f>'Form E2 '!K281</f>
        <v>0</v>
      </c>
      <c r="K53" s="1037"/>
      <c r="L53" s="91">
        <f>'Form E2 '!M281</f>
        <v>0</v>
      </c>
      <c r="M53" s="91">
        <f>'Form E2 '!N281</f>
        <v>0</v>
      </c>
      <c r="N53" s="91">
        <f>'Form E2 '!O281</f>
        <v>0</v>
      </c>
      <c r="O53" s="91">
        <f>'Form E2 '!P281</f>
        <v>0</v>
      </c>
      <c r="P53" s="91">
        <f>'Form E2 '!Q281</f>
        <v>0</v>
      </c>
      <c r="Q53" s="91">
        <f>'Form E2 '!R281</f>
        <v>0</v>
      </c>
      <c r="R53" s="91">
        <f>'Form E2 '!S281</f>
        <v>0</v>
      </c>
      <c r="S53" s="1037"/>
      <c r="T53" s="91">
        <f>'Form E2 '!U281</f>
        <v>0</v>
      </c>
    </row>
    <row r="54" spans="1:20" x14ac:dyDescent="0.3">
      <c r="A54" s="354" t="s">
        <v>519</v>
      </c>
      <c r="B54" s="136" t="s">
        <v>292</v>
      </c>
      <c r="C54" s="91">
        <f>'Form E2 '!D286</f>
        <v>0</v>
      </c>
      <c r="D54" s="91">
        <f>'Form E2 '!E286</f>
        <v>0</v>
      </c>
      <c r="E54" s="91">
        <f>'Form E2 '!F286</f>
        <v>0</v>
      </c>
      <c r="F54" s="91">
        <f>'Form E2 '!G286</f>
        <v>0</v>
      </c>
      <c r="G54" s="91">
        <f>'Form E2 '!H286</f>
        <v>0</v>
      </c>
      <c r="H54" s="91">
        <f>'Form E2 '!I286</f>
        <v>0</v>
      </c>
      <c r="I54" s="91">
        <f>'Form E2 '!J286</f>
        <v>0</v>
      </c>
      <c r="J54" s="91">
        <f>'Form E2 '!K286</f>
        <v>0</v>
      </c>
      <c r="K54" s="1038"/>
      <c r="L54" s="91">
        <f>'Form E2 '!M286</f>
        <v>0</v>
      </c>
      <c r="M54" s="91">
        <f>'Form E2 '!N286</f>
        <v>0</v>
      </c>
      <c r="N54" s="91">
        <f>'Form E2 '!O286</f>
        <v>0</v>
      </c>
      <c r="O54" s="91">
        <f>'Form E2 '!P286</f>
        <v>0</v>
      </c>
      <c r="P54" s="91">
        <f>'Form E2 '!Q286</f>
        <v>0</v>
      </c>
      <c r="Q54" s="91">
        <f>'Form E2 '!R286</f>
        <v>0</v>
      </c>
      <c r="R54" s="91">
        <f>'Form E2 '!S286</f>
        <v>0</v>
      </c>
      <c r="S54" s="1038"/>
      <c r="T54" s="91">
        <f>'Form E2 '!U286</f>
        <v>0</v>
      </c>
    </row>
    <row r="55" spans="1:20" ht="13.5" thickBot="1" x14ac:dyDescent="0.35">
      <c r="A55" s="127"/>
      <c r="B55" s="128" t="s">
        <v>159</v>
      </c>
      <c r="C55" s="92">
        <f t="shared" ref="C55:J55" si="17">SUM(C53:C54)</f>
        <v>0</v>
      </c>
      <c r="D55" s="92">
        <f t="shared" si="17"/>
        <v>0</v>
      </c>
      <c r="E55" s="92">
        <f t="shared" si="17"/>
        <v>0</v>
      </c>
      <c r="F55" s="92">
        <f t="shared" si="17"/>
        <v>0</v>
      </c>
      <c r="G55" s="92">
        <f t="shared" si="17"/>
        <v>0</v>
      </c>
      <c r="H55" s="92">
        <f t="shared" si="17"/>
        <v>0</v>
      </c>
      <c r="I55" s="92">
        <f t="shared" si="17"/>
        <v>0</v>
      </c>
      <c r="J55" s="92">
        <f t="shared" si="17"/>
        <v>0</v>
      </c>
      <c r="K55" s="92">
        <f>'Form E2 '!L287</f>
        <v>0</v>
      </c>
      <c r="L55" s="92">
        <f t="shared" ref="L55:R55" si="18">SUM(L53:L54)</f>
        <v>0</v>
      </c>
      <c r="M55" s="92">
        <f t="shared" si="18"/>
        <v>0</v>
      </c>
      <c r="N55" s="92">
        <f t="shared" si="18"/>
        <v>0</v>
      </c>
      <c r="O55" s="92">
        <f t="shared" si="18"/>
        <v>0</v>
      </c>
      <c r="P55" s="92">
        <f t="shared" si="18"/>
        <v>0</v>
      </c>
      <c r="Q55" s="92">
        <f t="shared" si="18"/>
        <v>0</v>
      </c>
      <c r="R55" s="92">
        <f t="shared" si="18"/>
        <v>0</v>
      </c>
      <c r="S55" s="133">
        <f>Q55-R55</f>
        <v>0</v>
      </c>
      <c r="T55" s="129">
        <f>SUM(T53:T54)</f>
        <v>0</v>
      </c>
    </row>
    <row r="56" spans="1:20" ht="15.75" customHeight="1" thickTop="1" x14ac:dyDescent="0.3">
      <c r="A56" s="1041" t="s">
        <v>293</v>
      </c>
      <c r="B56" s="1042"/>
      <c r="C56" s="150"/>
      <c r="D56" s="150"/>
      <c r="E56" s="150"/>
      <c r="F56" s="150"/>
      <c r="G56" s="150"/>
      <c r="H56" s="150"/>
      <c r="I56" s="150"/>
      <c r="J56" s="150"/>
      <c r="K56" s="91"/>
      <c r="L56" s="150"/>
      <c r="M56" s="150"/>
      <c r="N56" s="150"/>
      <c r="O56" s="150"/>
      <c r="P56" s="150"/>
      <c r="Q56" s="150"/>
      <c r="R56" s="151"/>
      <c r="S56" s="94"/>
      <c r="T56" s="291"/>
    </row>
    <row r="57" spans="1:20" ht="16" x14ac:dyDescent="0.3">
      <c r="A57" s="354" t="s">
        <v>521</v>
      </c>
      <c r="B57" s="371" t="s">
        <v>135</v>
      </c>
      <c r="C57" s="91">
        <f>'Form E2 '!D309</f>
        <v>0</v>
      </c>
      <c r="D57" s="91">
        <f>'Form E2 '!E309</f>
        <v>0</v>
      </c>
      <c r="E57" s="91">
        <f>'Form E2 '!F309</f>
        <v>0</v>
      </c>
      <c r="F57" s="91">
        <f>'Form E2 '!G309</f>
        <v>0</v>
      </c>
      <c r="G57" s="91">
        <f>'Form E2 '!H309</f>
        <v>0</v>
      </c>
      <c r="H57" s="91">
        <f>'Form E2 '!I309</f>
        <v>0</v>
      </c>
      <c r="I57" s="91">
        <f>'Form E2 '!J309</f>
        <v>0</v>
      </c>
      <c r="J57" s="91">
        <f>'Form E2 '!K309</f>
        <v>0</v>
      </c>
      <c r="K57" s="1037"/>
      <c r="L57" s="91">
        <f>'Form E2 '!M309</f>
        <v>0</v>
      </c>
      <c r="M57" s="91">
        <f>'Form E2 '!N309</f>
        <v>0</v>
      </c>
      <c r="N57" s="91">
        <f>'Form E2 '!O309</f>
        <v>0</v>
      </c>
      <c r="O57" s="91">
        <f>'Form E2 '!P309</f>
        <v>0</v>
      </c>
      <c r="P57" s="91">
        <f>'Form E2 '!Q309</f>
        <v>0</v>
      </c>
      <c r="Q57" s="91">
        <f>'Form E2 '!R309</f>
        <v>0</v>
      </c>
      <c r="R57" s="91">
        <f>'Form E2 '!S309</f>
        <v>0</v>
      </c>
      <c r="S57" s="1037"/>
      <c r="T57" s="91">
        <f>'Form E2 '!U309</f>
        <v>0</v>
      </c>
    </row>
    <row r="58" spans="1:20" ht="16" x14ac:dyDescent="0.3">
      <c r="A58" s="132" t="s">
        <v>522</v>
      </c>
      <c r="B58" s="372" t="s">
        <v>264</v>
      </c>
      <c r="C58" s="91">
        <f>'Form E2 '!D330</f>
        <v>0</v>
      </c>
      <c r="D58" s="91">
        <f>'Form E2 '!E330</f>
        <v>0</v>
      </c>
      <c r="E58" s="91">
        <f>'Form E2 '!F330</f>
        <v>0</v>
      </c>
      <c r="F58" s="91">
        <f>'Form E2 '!G330</f>
        <v>0</v>
      </c>
      <c r="G58" s="91">
        <f>'Form E2 '!H330</f>
        <v>0</v>
      </c>
      <c r="H58" s="91">
        <f>'Form E2 '!I330</f>
        <v>0</v>
      </c>
      <c r="I58" s="91">
        <f>'Form E2 '!J330</f>
        <v>0</v>
      </c>
      <c r="J58" s="91">
        <f>'Form E2 '!K330</f>
        <v>0</v>
      </c>
      <c r="K58" s="1038"/>
      <c r="L58" s="91">
        <f>'Form E2 '!M330</f>
        <v>0</v>
      </c>
      <c r="M58" s="91">
        <f>'Form E2 '!N330</f>
        <v>0</v>
      </c>
      <c r="N58" s="91">
        <f>'Form E2 '!O330</f>
        <v>0</v>
      </c>
      <c r="O58" s="91">
        <f>'Form E2 '!P330</f>
        <v>0</v>
      </c>
      <c r="P58" s="91">
        <f>'Form E2 '!Q330</f>
        <v>0</v>
      </c>
      <c r="Q58" s="91">
        <f>'Form E2 '!R330</f>
        <v>0</v>
      </c>
      <c r="R58" s="91">
        <f>'Form E2 '!S330</f>
        <v>0</v>
      </c>
      <c r="S58" s="1038"/>
      <c r="T58" s="91">
        <f>'Form E2 '!U330</f>
        <v>0</v>
      </c>
    </row>
    <row r="59" spans="1:20" ht="13.5" thickBot="1" x14ac:dyDescent="0.35">
      <c r="A59" s="127"/>
      <c r="B59" s="128" t="s">
        <v>159</v>
      </c>
      <c r="C59" s="92">
        <f t="shared" ref="C59:J59" si="19">SUM(C57:C58)</f>
        <v>0</v>
      </c>
      <c r="D59" s="92">
        <f t="shared" si="19"/>
        <v>0</v>
      </c>
      <c r="E59" s="92">
        <f t="shared" si="19"/>
        <v>0</v>
      </c>
      <c r="F59" s="92">
        <f t="shared" si="19"/>
        <v>0</v>
      </c>
      <c r="G59" s="92">
        <f t="shared" si="19"/>
        <v>0</v>
      </c>
      <c r="H59" s="92">
        <f t="shared" si="19"/>
        <v>0</v>
      </c>
      <c r="I59" s="92">
        <f t="shared" si="19"/>
        <v>0</v>
      </c>
      <c r="J59" s="92">
        <f t="shared" si="19"/>
        <v>0</v>
      </c>
      <c r="K59" s="92">
        <f>'Form E2 '!L331</f>
        <v>0</v>
      </c>
      <c r="L59" s="92">
        <f t="shared" ref="L59:R59" si="20">SUM(L57:L58)</f>
        <v>0</v>
      </c>
      <c r="M59" s="92">
        <f t="shared" si="20"/>
        <v>0</v>
      </c>
      <c r="N59" s="92">
        <f t="shared" si="20"/>
        <v>0</v>
      </c>
      <c r="O59" s="92">
        <f t="shared" si="20"/>
        <v>0</v>
      </c>
      <c r="P59" s="92">
        <f t="shared" si="20"/>
        <v>0</v>
      </c>
      <c r="Q59" s="92">
        <f t="shared" si="20"/>
        <v>0</v>
      </c>
      <c r="R59" s="92">
        <f t="shared" si="20"/>
        <v>0</v>
      </c>
      <c r="S59" s="133">
        <f>Q59-R59</f>
        <v>0</v>
      </c>
      <c r="T59" s="129">
        <f>SUM(T57:T58)</f>
        <v>0</v>
      </c>
    </row>
    <row r="60" spans="1:20" ht="14" thickTop="1" thickBot="1" x14ac:dyDescent="0.35">
      <c r="A60" s="1033" t="s">
        <v>196</v>
      </c>
      <c r="B60" s="1034"/>
      <c r="C60" s="93">
        <f>SUM(C43,C47,C51,C55,C59)</f>
        <v>0</v>
      </c>
      <c r="D60" s="93">
        <f t="shared" ref="D60:T60" si="21">SUM(D43,D47,D51,D55,D59)</f>
        <v>0</v>
      </c>
      <c r="E60" s="93">
        <f t="shared" si="21"/>
        <v>0</v>
      </c>
      <c r="F60" s="93">
        <f t="shared" si="21"/>
        <v>0</v>
      </c>
      <c r="G60" s="93">
        <f t="shared" si="21"/>
        <v>0</v>
      </c>
      <c r="H60" s="93">
        <f t="shared" si="21"/>
        <v>0</v>
      </c>
      <c r="I60" s="93">
        <f t="shared" si="21"/>
        <v>0</v>
      </c>
      <c r="J60" s="93">
        <f t="shared" si="21"/>
        <v>0</v>
      </c>
      <c r="K60" s="93">
        <f t="shared" si="21"/>
        <v>0</v>
      </c>
      <c r="L60" s="93">
        <f t="shared" si="21"/>
        <v>0</v>
      </c>
      <c r="M60" s="93">
        <f t="shared" si="21"/>
        <v>0</v>
      </c>
      <c r="N60" s="93">
        <f t="shared" si="21"/>
        <v>0</v>
      </c>
      <c r="O60" s="93">
        <f t="shared" si="21"/>
        <v>0</v>
      </c>
      <c r="P60" s="93">
        <f t="shared" si="21"/>
        <v>0</v>
      </c>
      <c r="Q60" s="93">
        <f t="shared" si="21"/>
        <v>0</v>
      </c>
      <c r="R60" s="93">
        <f t="shared" si="21"/>
        <v>0</v>
      </c>
      <c r="S60" s="93">
        <f t="shared" si="21"/>
        <v>0</v>
      </c>
      <c r="T60" s="93">
        <f t="shared" si="21"/>
        <v>0</v>
      </c>
    </row>
    <row r="61" spans="1:20" ht="13.5" thickTop="1" x14ac:dyDescent="0.3">
      <c r="A61" s="48"/>
      <c r="B61" s="48"/>
      <c r="C61" s="130"/>
      <c r="D61" s="130"/>
      <c r="E61" s="130"/>
      <c r="F61" s="130"/>
      <c r="G61" s="130"/>
      <c r="H61" s="130"/>
      <c r="I61" s="130"/>
      <c r="J61" s="130"/>
      <c r="K61" s="130"/>
      <c r="L61" s="130"/>
      <c r="M61" s="130"/>
      <c r="N61" s="130"/>
      <c r="O61" s="130"/>
      <c r="P61" s="130"/>
      <c r="Q61" s="130"/>
      <c r="R61" s="130"/>
      <c r="S61" s="130"/>
      <c r="T61" s="282"/>
    </row>
    <row r="62" spans="1:20" ht="26.25" customHeight="1" x14ac:dyDescent="0.3">
      <c r="A62" s="2" t="s">
        <v>537</v>
      </c>
      <c r="B62" s="587"/>
      <c r="C62" s="530"/>
      <c r="D62" s="66"/>
      <c r="E62" s="66"/>
      <c r="F62" s="66"/>
      <c r="G62" s="66"/>
      <c r="H62" s="66"/>
      <c r="I62" s="66"/>
      <c r="J62" s="66"/>
      <c r="L62" s="66"/>
      <c r="M62" s="66"/>
      <c r="N62" s="66"/>
      <c r="O62" s="66"/>
      <c r="P62" s="66"/>
      <c r="Q62" s="66"/>
      <c r="R62" s="66"/>
    </row>
    <row r="63" spans="1:20" x14ac:dyDescent="0.3">
      <c r="A63" s="66"/>
      <c r="B63" s="66"/>
      <c r="C63" s="66"/>
      <c r="D63" s="66"/>
      <c r="E63" s="66"/>
      <c r="F63" s="66"/>
      <c r="G63" s="66"/>
      <c r="H63" s="66"/>
      <c r="I63" s="66"/>
      <c r="J63" s="66"/>
      <c r="L63" s="66"/>
      <c r="M63" s="66"/>
      <c r="N63" s="66"/>
      <c r="O63" s="66"/>
      <c r="P63" s="66"/>
      <c r="Q63" s="66"/>
      <c r="R63" s="66"/>
    </row>
    <row r="64" spans="1:20" x14ac:dyDescent="0.3">
      <c r="A64" s="66"/>
      <c r="B64" s="66"/>
      <c r="C64" s="66"/>
      <c r="D64" s="66"/>
      <c r="E64" s="66"/>
      <c r="F64" s="66"/>
      <c r="G64" s="66"/>
      <c r="H64" s="66"/>
      <c r="I64" s="66"/>
      <c r="J64" s="66"/>
      <c r="L64" s="66"/>
      <c r="M64" s="66"/>
      <c r="N64" s="66"/>
      <c r="O64" s="66"/>
      <c r="P64" s="66"/>
      <c r="Q64" s="66"/>
      <c r="R64" s="66"/>
    </row>
    <row r="65" spans="1:18" x14ac:dyDescent="0.3">
      <c r="A65" s="66"/>
      <c r="B65" s="66"/>
      <c r="C65" s="66"/>
      <c r="D65" s="66"/>
      <c r="E65" s="66"/>
      <c r="F65" s="66"/>
      <c r="G65" s="66"/>
      <c r="H65" s="66"/>
      <c r="I65" s="66"/>
      <c r="J65" s="66"/>
      <c r="L65" s="66"/>
      <c r="M65" s="66"/>
      <c r="N65" s="66"/>
      <c r="O65" s="66"/>
      <c r="P65" s="66"/>
      <c r="Q65" s="66"/>
      <c r="R65" s="66"/>
    </row>
    <row r="66" spans="1:18" x14ac:dyDescent="0.3">
      <c r="A66" s="66"/>
      <c r="B66" s="66"/>
      <c r="C66" s="66"/>
      <c r="D66" s="66"/>
      <c r="E66" s="66"/>
      <c r="F66" s="66"/>
      <c r="G66" s="66"/>
      <c r="H66" s="66"/>
      <c r="I66" s="66"/>
      <c r="J66" s="66"/>
      <c r="L66" s="66"/>
      <c r="M66" s="66"/>
      <c r="N66" s="66"/>
      <c r="O66" s="66"/>
      <c r="P66" s="66"/>
      <c r="Q66" s="66"/>
    </row>
    <row r="67" spans="1:18" x14ac:dyDescent="0.3">
      <c r="A67" s="66"/>
      <c r="B67" s="66"/>
      <c r="C67" s="66"/>
      <c r="D67" s="66"/>
      <c r="E67" s="66"/>
      <c r="F67" s="66"/>
      <c r="G67" s="66"/>
      <c r="H67" s="66"/>
      <c r="I67" s="66"/>
      <c r="J67" s="66"/>
      <c r="L67" s="66"/>
      <c r="M67" s="66"/>
      <c r="N67" s="66"/>
      <c r="O67" s="66"/>
      <c r="P67" s="66"/>
      <c r="Q67" s="66"/>
    </row>
    <row r="68" spans="1:18" x14ac:dyDescent="0.3">
      <c r="A68" s="66"/>
      <c r="B68" s="66"/>
      <c r="C68" s="66"/>
      <c r="D68" s="66"/>
      <c r="E68" s="66"/>
      <c r="F68" s="66"/>
      <c r="G68" s="66"/>
      <c r="H68" s="66"/>
      <c r="I68" s="66"/>
      <c r="J68" s="66"/>
      <c r="L68" s="66"/>
      <c r="M68" s="66"/>
      <c r="N68" s="66"/>
      <c r="O68" s="66"/>
      <c r="P68" s="66"/>
      <c r="Q68" s="66"/>
    </row>
    <row r="69" spans="1:18" x14ac:dyDescent="0.3">
      <c r="A69" s="66"/>
      <c r="B69" s="66"/>
      <c r="C69" s="66"/>
      <c r="D69" s="66"/>
      <c r="E69" s="66"/>
      <c r="F69" s="66"/>
      <c r="G69" s="66"/>
      <c r="H69" s="66"/>
      <c r="I69" s="66"/>
      <c r="J69" s="66"/>
      <c r="L69" s="66"/>
      <c r="M69" s="66"/>
      <c r="N69" s="66"/>
      <c r="O69" s="66"/>
      <c r="P69" s="66"/>
      <c r="Q69" s="66"/>
    </row>
    <row r="70" spans="1:18" x14ac:dyDescent="0.3">
      <c r="A70" s="66"/>
      <c r="B70" s="66"/>
      <c r="C70" s="66"/>
      <c r="D70" s="66"/>
      <c r="E70" s="66"/>
      <c r="F70" s="66"/>
      <c r="G70" s="66"/>
      <c r="H70" s="66"/>
      <c r="I70" s="66"/>
      <c r="J70" s="66"/>
      <c r="L70" s="66"/>
      <c r="M70" s="66"/>
      <c r="N70" s="66"/>
      <c r="O70" s="66"/>
      <c r="P70" s="66"/>
      <c r="Q70" s="66"/>
    </row>
    <row r="71" spans="1:18" x14ac:dyDescent="0.3">
      <c r="A71" s="66"/>
      <c r="B71" s="66"/>
      <c r="C71" s="66"/>
      <c r="D71" s="66"/>
      <c r="E71" s="66"/>
      <c r="F71" s="66"/>
      <c r="G71" s="66"/>
      <c r="H71" s="66"/>
      <c r="I71" s="66"/>
      <c r="J71" s="66"/>
      <c r="L71" s="66"/>
      <c r="M71" s="66"/>
      <c r="N71" s="66"/>
      <c r="O71" s="66"/>
      <c r="P71" s="66"/>
      <c r="Q71" s="66"/>
    </row>
    <row r="72" spans="1:18" x14ac:dyDescent="0.3">
      <c r="A72" s="66"/>
      <c r="B72" s="66"/>
      <c r="C72" s="66"/>
      <c r="D72" s="66"/>
      <c r="E72" s="66"/>
      <c r="F72" s="66"/>
      <c r="G72" s="66"/>
      <c r="H72" s="66"/>
      <c r="I72" s="66"/>
      <c r="J72" s="66"/>
      <c r="L72" s="66"/>
      <c r="M72" s="66"/>
      <c r="N72" s="66"/>
      <c r="O72" s="66"/>
      <c r="P72" s="66"/>
      <c r="Q72" s="66"/>
    </row>
    <row r="73" spans="1:18" x14ac:dyDescent="0.3">
      <c r="A73" s="66"/>
      <c r="B73" s="66"/>
      <c r="C73" s="66"/>
      <c r="D73" s="66"/>
      <c r="E73" s="66"/>
      <c r="F73" s="66"/>
      <c r="G73" s="66"/>
      <c r="H73" s="66"/>
      <c r="I73" s="66"/>
      <c r="J73" s="66"/>
      <c r="L73" s="66"/>
      <c r="M73" s="66"/>
      <c r="N73" s="66"/>
      <c r="O73" s="66"/>
      <c r="P73" s="66"/>
      <c r="Q73" s="66"/>
    </row>
    <row r="74" spans="1:18" x14ac:dyDescent="0.3">
      <c r="J74" s="66"/>
      <c r="L74" s="66"/>
      <c r="M74" s="66"/>
      <c r="N74" s="66"/>
      <c r="O74" s="66"/>
      <c r="P74" s="66"/>
      <c r="Q74" s="66"/>
    </row>
    <row r="75" spans="1:18" x14ac:dyDescent="0.3">
      <c r="J75" s="66"/>
      <c r="L75" s="66"/>
      <c r="M75" s="66"/>
      <c r="N75" s="66"/>
      <c r="O75" s="66"/>
      <c r="P75" s="66"/>
      <c r="Q75" s="66"/>
    </row>
    <row r="76" spans="1:18" x14ac:dyDescent="0.3">
      <c r="J76" s="66"/>
    </row>
    <row r="77" spans="1:18" x14ac:dyDescent="0.3">
      <c r="J77" s="66"/>
    </row>
    <row r="78" spans="1:18" x14ac:dyDescent="0.3">
      <c r="J78" s="66"/>
    </row>
    <row r="79" spans="1:18" x14ac:dyDescent="0.3">
      <c r="J79" s="66"/>
    </row>
    <row r="80" spans="1:18" x14ac:dyDescent="0.3">
      <c r="J80" s="66"/>
    </row>
    <row r="81" spans="10:10" x14ac:dyDescent="0.3">
      <c r="J81" s="66"/>
    </row>
  </sheetData>
  <protectedRanges>
    <protectedRange password="FA91" sqref="D5:G9" name="Range1" securityDescriptor="O:WDG:WDD:(A;;CC;;;WD)"/>
  </protectedRanges>
  <mergeCells count="59">
    <mergeCell ref="T13:T15"/>
    <mergeCell ref="S13:S15"/>
    <mergeCell ref="L13:Q13"/>
    <mergeCell ref="O14:O15"/>
    <mergeCell ref="P14:P15"/>
    <mergeCell ref="Q14:Q15"/>
    <mergeCell ref="B1:C1"/>
    <mergeCell ref="C11:K11"/>
    <mergeCell ref="D5:G5"/>
    <mergeCell ref="D6:G6"/>
    <mergeCell ref="D7:G7"/>
    <mergeCell ref="D8:G8"/>
    <mergeCell ref="D9:G9"/>
    <mergeCell ref="S53:S54"/>
    <mergeCell ref="S57:S58"/>
    <mergeCell ref="K31:K32"/>
    <mergeCell ref="A30:B30"/>
    <mergeCell ref="A22:B22"/>
    <mergeCell ref="A34:B34"/>
    <mergeCell ref="A26:B26"/>
    <mergeCell ref="K27:K28"/>
    <mergeCell ref="A48:B48"/>
    <mergeCell ref="K49:K50"/>
    <mergeCell ref="S49:S50"/>
    <mergeCell ref="A40:B40"/>
    <mergeCell ref="K41:K42"/>
    <mergeCell ref="S41:S42"/>
    <mergeCell ref="K45:K46"/>
    <mergeCell ref="S45:S46"/>
    <mergeCell ref="A60:B60"/>
    <mergeCell ref="R14:R15"/>
    <mergeCell ref="J14:J15"/>
    <mergeCell ref="A13:A15"/>
    <mergeCell ref="A38:B38"/>
    <mergeCell ref="A44:B44"/>
    <mergeCell ref="K53:K54"/>
    <mergeCell ref="A52:B52"/>
    <mergeCell ref="A56:B56"/>
    <mergeCell ref="N14:N15"/>
    <mergeCell ref="B13:B15"/>
    <mergeCell ref="K14:K15"/>
    <mergeCell ref="M14:M15"/>
    <mergeCell ref="A39:C39"/>
    <mergeCell ref="K35:K36"/>
    <mergeCell ref="K57:K58"/>
    <mergeCell ref="A18:B18"/>
    <mergeCell ref="K19:K20"/>
    <mergeCell ref="S19:S20"/>
    <mergeCell ref="C13:K13"/>
    <mergeCell ref="S35:S36"/>
    <mergeCell ref="S31:S32"/>
    <mergeCell ref="S23:S24"/>
    <mergeCell ref="K23:K24"/>
    <mergeCell ref="L14:L15"/>
    <mergeCell ref="A17:B17"/>
    <mergeCell ref="C14:D14"/>
    <mergeCell ref="G14:H14"/>
    <mergeCell ref="E14:F14"/>
    <mergeCell ref="S27:S28"/>
  </mergeCells>
  <phoneticPr fontId="11" type="noConversion"/>
  <printOptions horizontalCentered="1"/>
  <pageMargins left="0.19685039370078741" right="0" top="0.39370078740157483" bottom="0.23622047244094491" header="0.31496062992125984" footer="0.51181102362204722"/>
  <pageSetup paperSize="9" scale="53" orientation="landscape" r:id="rId1"/>
  <headerFooter alignWithMargins="0">
    <oddHeader>&amp;L&amp;"Arial,Bold"Risk-Based Capital Framework</oddHeader>
    <oddFooter>&amp;C&amp;A&amp;R&amp;P of &amp;N</oddFooter>
  </headerFooter>
  <colBreaks count="2" manualBreakCount="2">
    <brk id="13" max="59" man="1"/>
    <brk id="20" max="1048575" man="1"/>
  </colBreaks>
  <ignoredErrors>
    <ignoredError sqref="S56 S52 S34 S30 S22 S44 S3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50"/>
  <sheetViews>
    <sheetView showGridLines="0" zoomScale="85" zoomScaleNormal="85" zoomScaleSheetLayoutView="75" workbookViewId="0">
      <selection activeCell="B5" sqref="B5"/>
    </sheetView>
  </sheetViews>
  <sheetFormatPr defaultColWidth="9.1796875" defaultRowHeight="13" x14ac:dyDescent="0.25"/>
  <cols>
    <col min="1" max="1" width="4.26953125" style="2" customWidth="1"/>
    <col min="2" max="2" width="4.7265625" style="2" customWidth="1"/>
    <col min="3" max="3" width="15.7265625" style="2" customWidth="1"/>
    <col min="4" max="4" width="9.26953125" style="2" customWidth="1"/>
    <col min="5" max="5" width="12.453125" style="2" customWidth="1"/>
    <col min="6" max="6" width="50.81640625" style="2" customWidth="1"/>
    <col min="7" max="7" width="25.7265625" style="2" customWidth="1"/>
    <col min="8" max="8" width="24.453125" style="2" customWidth="1"/>
    <col min="9" max="16384" width="9.1796875" style="2"/>
  </cols>
  <sheetData>
    <row r="1" spans="1:12" x14ac:dyDescent="0.3">
      <c r="A1" s="155" t="s">
        <v>335</v>
      </c>
      <c r="B1" s="820" t="s">
        <v>420</v>
      </c>
      <c r="C1" s="840"/>
    </row>
    <row r="2" spans="1:12" x14ac:dyDescent="0.3">
      <c r="A2" s="33"/>
    </row>
    <row r="5" spans="1:12" s="7" customFormat="1" ht="13.5" customHeight="1" x14ac:dyDescent="0.25">
      <c r="B5" s="19" t="s">
        <v>628</v>
      </c>
      <c r="C5" s="19"/>
      <c r="D5" s="841">
        <f>'General Info'!$D$6</f>
        <v>0</v>
      </c>
      <c r="E5" s="841"/>
      <c r="F5" s="841"/>
      <c r="G5" s="841"/>
      <c r="H5" s="841"/>
      <c r="I5" s="746"/>
      <c r="J5" s="746"/>
      <c r="K5" s="746"/>
      <c r="L5" s="746"/>
    </row>
    <row r="6" spans="1:12" s="7" customFormat="1" ht="13.5" customHeight="1" x14ac:dyDescent="0.25">
      <c r="B6" s="19" t="s">
        <v>398</v>
      </c>
      <c r="C6" s="19"/>
      <c r="D6" s="841">
        <f>'General Info'!$D$8</f>
        <v>0</v>
      </c>
      <c r="E6" s="841"/>
      <c r="F6" s="841"/>
      <c r="G6" s="841"/>
      <c r="H6" s="841"/>
      <c r="I6" s="746"/>
      <c r="J6" s="746"/>
      <c r="K6" s="746"/>
      <c r="L6" s="746"/>
    </row>
    <row r="7" spans="1:12" s="7" customFormat="1" ht="13.5" customHeight="1" x14ac:dyDescent="0.25">
      <c r="B7" s="19" t="s">
        <v>273</v>
      </c>
      <c r="C7" s="19"/>
      <c r="D7" s="841">
        <f>'General Info'!$D$10</f>
        <v>0</v>
      </c>
      <c r="E7" s="841"/>
      <c r="F7" s="841"/>
      <c r="G7" s="841"/>
      <c r="H7" s="841"/>
      <c r="I7" s="746"/>
      <c r="J7" s="746"/>
      <c r="K7" s="746"/>
      <c r="L7" s="746"/>
    </row>
    <row r="8" spans="1:12" ht="13.5" customHeight="1" x14ac:dyDescent="0.25">
      <c r="B8" s="19" t="s">
        <v>240</v>
      </c>
      <c r="C8" s="19"/>
      <c r="D8" s="842">
        <f>'General Info'!$D$12</f>
        <v>0</v>
      </c>
      <c r="E8" s="842"/>
      <c r="F8" s="842"/>
      <c r="G8" s="842"/>
      <c r="H8" s="842"/>
      <c r="I8" s="747"/>
      <c r="J8" s="747"/>
      <c r="K8" s="747"/>
      <c r="L8" s="747"/>
    </row>
    <row r="9" spans="1:12" ht="13.5" customHeight="1" x14ac:dyDescent="0.25">
      <c r="B9" s="19" t="s">
        <v>438</v>
      </c>
      <c r="C9" s="19"/>
      <c r="D9" s="841">
        <f>'General Info'!$D$14</f>
        <v>0</v>
      </c>
      <c r="E9" s="841"/>
      <c r="F9" s="841"/>
      <c r="G9" s="841"/>
      <c r="H9" s="841"/>
    </row>
    <row r="10" spans="1:12" ht="18" customHeight="1" x14ac:dyDescent="0.25">
      <c r="D10" s="31"/>
      <c r="E10" s="31"/>
      <c r="F10" s="31"/>
    </row>
    <row r="11" spans="1:12" ht="13" customHeight="1" x14ac:dyDescent="0.25">
      <c r="A11" s="839" t="s">
        <v>82</v>
      </c>
      <c r="B11" s="839"/>
      <c r="C11" s="839"/>
      <c r="D11" s="839"/>
      <c r="E11" s="839"/>
      <c r="F11" s="839"/>
      <c r="G11" s="839"/>
    </row>
    <row r="12" spans="1:12" ht="13" customHeight="1" x14ac:dyDescent="0.25">
      <c r="A12" s="4"/>
      <c r="B12" s="4"/>
      <c r="C12" s="4"/>
      <c r="D12" s="4"/>
      <c r="E12" s="4"/>
      <c r="F12" s="4"/>
      <c r="G12" s="4"/>
    </row>
    <row r="13" spans="1:12" ht="13" customHeight="1" x14ac:dyDescent="0.25">
      <c r="A13" s="165"/>
      <c r="B13" s="166"/>
      <c r="C13" s="166"/>
      <c r="D13" s="166"/>
      <c r="E13" s="166"/>
      <c r="F13" s="167"/>
      <c r="G13" s="168" t="s">
        <v>332</v>
      </c>
      <c r="H13" s="843" t="s">
        <v>515</v>
      </c>
    </row>
    <row r="14" spans="1:12" ht="25.5" customHeight="1" x14ac:dyDescent="0.25">
      <c r="A14" s="169"/>
      <c r="B14" s="170"/>
      <c r="C14" s="170"/>
      <c r="D14" s="170"/>
      <c r="E14" s="170"/>
      <c r="F14" s="171"/>
      <c r="G14" s="172"/>
      <c r="H14" s="844"/>
    </row>
    <row r="15" spans="1:12" ht="18" customHeight="1" x14ac:dyDescent="0.25">
      <c r="A15" s="618" t="s">
        <v>171</v>
      </c>
      <c r="B15" s="616" t="s">
        <v>161</v>
      </c>
      <c r="C15" s="834" t="s">
        <v>172</v>
      </c>
      <c r="D15" s="834"/>
      <c r="E15" s="834"/>
      <c r="F15" s="835"/>
      <c r="G15" s="610"/>
      <c r="H15" s="610"/>
    </row>
    <row r="16" spans="1:12" ht="18" customHeight="1" x14ac:dyDescent="0.25">
      <c r="A16" s="36"/>
      <c r="B16" s="31" t="s">
        <v>162</v>
      </c>
      <c r="C16" s="832" t="s">
        <v>173</v>
      </c>
      <c r="D16" s="832"/>
      <c r="E16" s="832"/>
      <c r="F16" s="833"/>
      <c r="G16" s="610"/>
      <c r="H16" s="610"/>
    </row>
    <row r="17" spans="1:8" ht="18" customHeight="1" x14ac:dyDescent="0.25">
      <c r="A17" s="36"/>
      <c r="B17" s="31" t="s">
        <v>163</v>
      </c>
      <c r="C17" s="832" t="s">
        <v>174</v>
      </c>
      <c r="D17" s="832"/>
      <c r="E17" s="832"/>
      <c r="F17" s="833"/>
      <c r="G17" s="610"/>
      <c r="H17" s="610"/>
    </row>
    <row r="18" spans="1:8" ht="18" customHeight="1" x14ac:dyDescent="0.25">
      <c r="A18" s="36"/>
      <c r="B18" s="31" t="s">
        <v>164</v>
      </c>
      <c r="C18" s="832" t="s">
        <v>123</v>
      </c>
      <c r="D18" s="832"/>
      <c r="E18" s="832"/>
      <c r="F18" s="833"/>
      <c r="G18" s="610"/>
      <c r="H18" s="610"/>
    </row>
    <row r="19" spans="1:8" ht="18" customHeight="1" x14ac:dyDescent="0.25">
      <c r="A19" s="36"/>
      <c r="B19" s="31" t="s">
        <v>175</v>
      </c>
      <c r="C19" s="832" t="s">
        <v>248</v>
      </c>
      <c r="D19" s="832"/>
      <c r="E19" s="832"/>
      <c r="F19" s="833"/>
      <c r="G19" s="610"/>
      <c r="H19" s="610"/>
    </row>
    <row r="20" spans="1:8" ht="30.75" customHeight="1" x14ac:dyDescent="0.25">
      <c r="A20" s="36"/>
      <c r="B20" s="31" t="s">
        <v>176</v>
      </c>
      <c r="C20" s="832" t="s">
        <v>513</v>
      </c>
      <c r="D20" s="832"/>
      <c r="E20" s="832"/>
      <c r="F20" s="833"/>
      <c r="G20" s="610"/>
      <c r="H20" s="683">
        <f>G20</f>
        <v>0</v>
      </c>
    </row>
    <row r="21" spans="1:8" ht="33" customHeight="1" x14ac:dyDescent="0.25">
      <c r="A21" s="36"/>
      <c r="B21" s="31" t="s">
        <v>177</v>
      </c>
      <c r="C21" s="831" t="s">
        <v>514</v>
      </c>
      <c r="D21" s="831"/>
      <c r="E21" s="831"/>
      <c r="F21" s="836"/>
      <c r="G21" s="610"/>
      <c r="H21" s="837"/>
    </row>
    <row r="22" spans="1:8" ht="18.75" customHeight="1" x14ac:dyDescent="0.25">
      <c r="A22" s="36"/>
      <c r="B22" s="31" t="s">
        <v>188</v>
      </c>
      <c r="C22" s="20" t="s">
        <v>512</v>
      </c>
      <c r="D22" s="65"/>
      <c r="E22" s="65"/>
      <c r="F22" s="650"/>
      <c r="G22" s="682">
        <f>0.5*('Form E'!E25+'Form E'!G25+'Form E'!J25+'Form E'!L25)</f>
        <v>0</v>
      </c>
      <c r="H22" s="838"/>
    </row>
    <row r="23" spans="1:8" ht="18" customHeight="1" x14ac:dyDescent="0.25">
      <c r="A23" s="36"/>
      <c r="B23" s="31" t="s">
        <v>189</v>
      </c>
      <c r="C23" s="832" t="s">
        <v>329</v>
      </c>
      <c r="D23" s="832"/>
      <c r="E23" s="832"/>
      <c r="F23" s="833"/>
      <c r="G23" s="610"/>
      <c r="H23" s="610"/>
    </row>
    <row r="24" spans="1:8" ht="18" customHeight="1" thickBot="1" x14ac:dyDescent="0.3">
      <c r="A24" s="36"/>
      <c r="B24" s="3" t="s">
        <v>157</v>
      </c>
      <c r="F24" s="35"/>
      <c r="G24" s="611">
        <f>SUM(G15:G23)</f>
        <v>0</v>
      </c>
      <c r="H24" s="611">
        <f>SUM(H15:H23)</f>
        <v>0</v>
      </c>
    </row>
    <row r="25" spans="1:8" ht="13.5" thickTop="1" x14ac:dyDescent="0.25">
      <c r="A25" s="36"/>
      <c r="B25" s="3"/>
      <c r="F25" s="35"/>
      <c r="G25" s="612"/>
      <c r="H25" s="612"/>
    </row>
    <row r="26" spans="1:8" ht="5.25" customHeight="1" x14ac:dyDescent="0.25">
      <c r="A26" s="36"/>
      <c r="B26" s="3"/>
      <c r="F26" s="35"/>
      <c r="G26" s="612"/>
      <c r="H26" s="612"/>
    </row>
    <row r="27" spans="1:8" ht="18" customHeight="1" x14ac:dyDescent="0.25">
      <c r="A27" s="37" t="s">
        <v>178</v>
      </c>
      <c r="B27" s="31" t="s">
        <v>161</v>
      </c>
      <c r="C27" s="2" t="s">
        <v>179</v>
      </c>
      <c r="F27" s="35"/>
      <c r="G27" s="610"/>
      <c r="H27" s="610"/>
    </row>
    <row r="28" spans="1:8" ht="18" customHeight="1" x14ac:dyDescent="0.25">
      <c r="A28" s="36"/>
      <c r="B28" s="31" t="s">
        <v>162</v>
      </c>
      <c r="C28" s="2" t="s">
        <v>20</v>
      </c>
      <c r="F28" s="35"/>
      <c r="G28" s="610"/>
      <c r="H28" s="610"/>
    </row>
    <row r="29" spans="1:8" ht="18" customHeight="1" x14ac:dyDescent="0.25">
      <c r="A29" s="36"/>
      <c r="B29" s="31" t="s">
        <v>163</v>
      </c>
      <c r="C29" s="2" t="s">
        <v>180</v>
      </c>
      <c r="F29" s="35"/>
      <c r="G29" s="610"/>
      <c r="H29" s="610"/>
    </row>
    <row r="30" spans="1:8" ht="18" customHeight="1" x14ac:dyDescent="0.25">
      <c r="A30" s="36"/>
      <c r="B30" s="31" t="s">
        <v>164</v>
      </c>
      <c r="C30" s="2" t="s">
        <v>124</v>
      </c>
      <c r="F30" s="35"/>
      <c r="G30" s="610"/>
      <c r="H30" s="610"/>
    </row>
    <row r="31" spans="1:8" ht="18" customHeight="1" x14ac:dyDescent="0.25">
      <c r="A31" s="36"/>
      <c r="B31" s="31" t="s">
        <v>175</v>
      </c>
      <c r="C31" s="2" t="s">
        <v>83</v>
      </c>
      <c r="F31" s="35"/>
      <c r="G31" s="610"/>
      <c r="H31" s="610"/>
    </row>
    <row r="32" spans="1:8" ht="18" customHeight="1" x14ac:dyDescent="0.25">
      <c r="A32" s="36"/>
      <c r="B32" s="31" t="s">
        <v>176</v>
      </c>
      <c r="C32" s="2" t="s">
        <v>84</v>
      </c>
      <c r="F32" s="35"/>
      <c r="G32" s="610"/>
      <c r="H32" s="610"/>
    </row>
    <row r="33" spans="1:8" ht="18" customHeight="1" x14ac:dyDescent="0.25">
      <c r="A33" s="36"/>
      <c r="B33" s="31" t="s">
        <v>177</v>
      </c>
      <c r="C33" s="2" t="s">
        <v>182</v>
      </c>
      <c r="F33" s="35"/>
      <c r="G33" s="610"/>
      <c r="H33" s="610"/>
    </row>
    <row r="34" spans="1:8" ht="18" customHeight="1" x14ac:dyDescent="0.25">
      <c r="A34" s="36"/>
      <c r="B34" s="31" t="s">
        <v>188</v>
      </c>
      <c r="C34" s="2" t="s">
        <v>330</v>
      </c>
      <c r="F34" s="35"/>
      <c r="G34" s="610"/>
      <c r="H34" s="610"/>
    </row>
    <row r="35" spans="1:8" s="19" customFormat="1" ht="8.25" hidden="1" customHeight="1" x14ac:dyDescent="0.25">
      <c r="A35" s="325"/>
      <c r="B35" s="617"/>
      <c r="C35" s="379"/>
      <c r="D35" s="379"/>
      <c r="E35" s="379"/>
      <c r="F35" s="380"/>
      <c r="G35" s="613"/>
      <c r="H35" s="613"/>
    </row>
    <row r="36" spans="1:8" ht="18" customHeight="1" thickBot="1" x14ac:dyDescent="0.3">
      <c r="A36" s="36"/>
      <c r="B36" s="3" t="s">
        <v>235</v>
      </c>
      <c r="F36" s="35"/>
      <c r="G36" s="611">
        <f>SUM(G27:G34)</f>
        <v>0</v>
      </c>
      <c r="H36" s="611">
        <f>SUM(H27:H34)</f>
        <v>0</v>
      </c>
    </row>
    <row r="37" spans="1:8" ht="13.5" thickTop="1" x14ac:dyDescent="0.25">
      <c r="A37" s="36"/>
      <c r="B37" s="3"/>
      <c r="F37" s="35"/>
      <c r="G37" s="614"/>
      <c r="H37" s="614"/>
    </row>
    <row r="38" spans="1:8" ht="1.5" customHeight="1" x14ac:dyDescent="0.25">
      <c r="A38" s="38"/>
      <c r="F38" s="35"/>
      <c r="G38" s="612"/>
      <c r="H38" s="612"/>
    </row>
    <row r="39" spans="1:8" ht="18" customHeight="1" x14ac:dyDescent="0.25">
      <c r="A39" s="37" t="s">
        <v>181</v>
      </c>
      <c r="B39" s="31" t="s">
        <v>161</v>
      </c>
      <c r="C39" s="2" t="s">
        <v>183</v>
      </c>
      <c r="F39" s="35"/>
      <c r="G39" s="610"/>
      <c r="H39" s="610"/>
    </row>
    <row r="40" spans="1:8" ht="18" customHeight="1" x14ac:dyDescent="0.25">
      <c r="A40" s="36"/>
      <c r="B40" s="31" t="s">
        <v>162</v>
      </c>
      <c r="C40" s="2" t="s">
        <v>18</v>
      </c>
      <c r="F40" s="35"/>
      <c r="G40" s="610"/>
      <c r="H40" s="610"/>
    </row>
    <row r="41" spans="1:8" ht="18" customHeight="1" x14ac:dyDescent="0.25">
      <c r="A41" s="36"/>
      <c r="B41" s="31" t="s">
        <v>163</v>
      </c>
      <c r="C41" s="2" t="s">
        <v>586</v>
      </c>
      <c r="F41" s="35"/>
      <c r="G41" s="610"/>
      <c r="H41" s="610"/>
    </row>
    <row r="42" spans="1:8" ht="18" customHeight="1" x14ac:dyDescent="0.25">
      <c r="A42" s="36"/>
      <c r="B42" s="31" t="s">
        <v>164</v>
      </c>
      <c r="C42" s="2" t="s">
        <v>184</v>
      </c>
      <c r="F42" s="35"/>
      <c r="G42" s="610"/>
      <c r="H42" s="610"/>
    </row>
    <row r="43" spans="1:8" ht="18" customHeight="1" x14ac:dyDescent="0.25">
      <c r="A43" s="36"/>
      <c r="B43" s="31" t="s">
        <v>175</v>
      </c>
      <c r="C43" s="2" t="s">
        <v>587</v>
      </c>
      <c r="F43" s="35"/>
      <c r="G43" s="620"/>
      <c r="H43" s="620"/>
    </row>
    <row r="44" spans="1:8" ht="18" customHeight="1" x14ac:dyDescent="0.25">
      <c r="A44" s="36"/>
      <c r="B44" s="31" t="s">
        <v>176</v>
      </c>
      <c r="C44" s="2" t="s">
        <v>331</v>
      </c>
      <c r="F44" s="35"/>
      <c r="G44" s="619"/>
      <c r="H44" s="619"/>
    </row>
    <row r="45" spans="1:8" ht="18" customHeight="1" thickBot="1" x14ac:dyDescent="0.3">
      <c r="A45" s="219"/>
      <c r="B45" s="615" t="s">
        <v>141</v>
      </c>
      <c r="C45" s="39"/>
      <c r="D45" s="39"/>
      <c r="E45" s="39"/>
      <c r="F45" s="40"/>
      <c r="G45" s="60">
        <f>SUM(G39:G44)</f>
        <v>0</v>
      </c>
      <c r="H45" s="60">
        <f>SUM(H39:H44)</f>
        <v>0</v>
      </c>
    </row>
    <row r="46" spans="1:8" s="3" customFormat="1" ht="18" customHeight="1" thickTop="1" thickBot="1" x14ac:dyDescent="0.35">
      <c r="A46" s="3" t="s">
        <v>333</v>
      </c>
      <c r="G46" s="435">
        <f>G24+G36-G45</f>
        <v>0</v>
      </c>
      <c r="H46" s="435">
        <f>H24+H36-H45</f>
        <v>0</v>
      </c>
    </row>
    <row r="47" spans="1:8" ht="13.5" thickTop="1" x14ac:dyDescent="0.25"/>
    <row r="48" spans="1:8" ht="15" x14ac:dyDescent="0.25">
      <c r="A48" s="523" t="s">
        <v>198</v>
      </c>
      <c r="B48" s="2" t="s">
        <v>19</v>
      </c>
    </row>
    <row r="49" spans="1:7" ht="14.25" customHeight="1" x14ac:dyDescent="0.25">
      <c r="A49" s="61" t="s">
        <v>199</v>
      </c>
      <c r="B49" s="2" t="s">
        <v>284</v>
      </c>
    </row>
    <row r="50" spans="1:7" ht="25.5" customHeight="1" x14ac:dyDescent="0.25">
      <c r="B50" s="61"/>
      <c r="C50" s="831"/>
      <c r="D50" s="831"/>
      <c r="E50" s="831"/>
      <c r="F50" s="831"/>
      <c r="G50" s="831"/>
    </row>
  </sheetData>
  <protectedRanges>
    <protectedRange password="FA91" sqref="D5:G9" name="Range1" securityDescriptor="O:WDG:WDD:(A;;CC;;;WD)"/>
  </protectedRanges>
  <mergeCells count="18">
    <mergeCell ref="H21:H22"/>
    <mergeCell ref="A11:G11"/>
    <mergeCell ref="B1:C1"/>
    <mergeCell ref="D5:H5"/>
    <mergeCell ref="D6:H6"/>
    <mergeCell ref="D7:H7"/>
    <mergeCell ref="D8:H8"/>
    <mergeCell ref="D9:H9"/>
    <mergeCell ref="H13:H14"/>
    <mergeCell ref="C50:G50"/>
    <mergeCell ref="C20:F20"/>
    <mergeCell ref="C15:F15"/>
    <mergeCell ref="C16:F16"/>
    <mergeCell ref="C17:F17"/>
    <mergeCell ref="C19:F19"/>
    <mergeCell ref="C23:F23"/>
    <mergeCell ref="C18:F18"/>
    <mergeCell ref="C21:F21"/>
  </mergeCells>
  <phoneticPr fontId="11" type="noConversion"/>
  <printOptions horizontalCentered="1"/>
  <pageMargins left="0.78740157480314965" right="0.59055118110236227" top="0.98425196850393704" bottom="0.82677165354330717" header="0.51181102362204722" footer="0.51181102362204722"/>
  <pageSetup paperSize="9" scale="71" orientation="portrait" r:id="rId1"/>
  <headerFooter alignWithMargins="0">
    <oddHeader xml:space="preserve">&amp;L&amp;"Arial,Bold"Risk-Based Capital Framework </oddHeader>
    <oddFooter>&amp;C&amp;A&amp;R&amp;P of &amp;N</oddFooter>
  </headerFooter>
  <ignoredErrors>
    <ignoredError sqref="I8:L8 I6:L6 I7:L7" unlockedFormula="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3"/>
  <dimension ref="A1:V348"/>
  <sheetViews>
    <sheetView showGridLines="0" zoomScale="86" zoomScaleNormal="86" zoomScaleSheetLayoutView="75" workbookViewId="0">
      <selection activeCell="B5" sqref="B5"/>
    </sheetView>
  </sheetViews>
  <sheetFormatPr defaultColWidth="9.1796875" defaultRowHeight="13" x14ac:dyDescent="0.3"/>
  <cols>
    <col min="1" max="1" width="5.7265625" style="87" customWidth="1"/>
    <col min="2" max="2" width="41.1796875" style="87" customWidth="1"/>
    <col min="3" max="3" width="39.54296875" style="87" hidden="1" customWidth="1"/>
    <col min="4" max="21" width="17.7265625" style="87" customWidth="1"/>
    <col min="22" max="16384" width="9.1796875" style="87"/>
  </cols>
  <sheetData>
    <row r="1" spans="1:22" ht="14.25" customHeight="1" x14ac:dyDescent="0.3">
      <c r="A1" s="532" t="s">
        <v>345</v>
      </c>
      <c r="B1" s="943" t="s">
        <v>420</v>
      </c>
      <c r="C1" s="944"/>
      <c r="U1" s="178"/>
    </row>
    <row r="2" spans="1:22" ht="14.25" customHeight="1" x14ac:dyDescent="0.3">
      <c r="B2" s="33"/>
      <c r="C2" s="529"/>
      <c r="U2" s="286"/>
    </row>
    <row r="3" spans="1:22" ht="14.25" customHeight="1" x14ac:dyDescent="0.3">
      <c r="B3" s="33"/>
      <c r="C3" s="529"/>
      <c r="U3" s="286"/>
    </row>
    <row r="4" spans="1:22" ht="14.25" customHeight="1" x14ac:dyDescent="0.3">
      <c r="B4" s="33"/>
      <c r="C4" s="529"/>
      <c r="U4" s="286"/>
    </row>
    <row r="5" spans="1:22" x14ac:dyDescent="0.3">
      <c r="A5" s="2"/>
      <c r="B5" s="19" t="s">
        <v>628</v>
      </c>
      <c r="C5" s="19"/>
      <c r="D5" s="824">
        <f>'General Info'!$D$6</f>
        <v>0</v>
      </c>
      <c r="E5" s="825"/>
      <c r="F5" s="825"/>
      <c r="G5" s="826"/>
      <c r="H5" s="749"/>
      <c r="I5" s="749"/>
      <c r="J5" s="749"/>
      <c r="K5" s="749"/>
      <c r="L5" s="749"/>
      <c r="M5" s="749"/>
      <c r="N5" s="2"/>
      <c r="O5" s="2"/>
      <c r="P5" s="2"/>
      <c r="Q5" s="2"/>
      <c r="R5" s="2"/>
      <c r="S5" s="2"/>
      <c r="T5" s="2"/>
    </row>
    <row r="6" spans="1:22" x14ac:dyDescent="0.3">
      <c r="A6" s="2"/>
      <c r="B6" s="19" t="s">
        <v>398</v>
      </c>
      <c r="C6" s="19"/>
      <c r="D6" s="824">
        <f>'General Info'!$D$8</f>
        <v>0</v>
      </c>
      <c r="E6" s="825"/>
      <c r="F6" s="825"/>
      <c r="G6" s="826"/>
      <c r="H6" s="749"/>
      <c r="I6" s="749"/>
      <c r="J6" s="749"/>
      <c r="K6" s="749"/>
      <c r="L6" s="749"/>
      <c r="M6" s="749"/>
      <c r="N6" s="2"/>
      <c r="O6" s="2"/>
      <c r="P6" s="2"/>
      <c r="Q6" s="2"/>
      <c r="R6" s="2"/>
      <c r="S6" s="2"/>
      <c r="T6" s="2"/>
    </row>
    <row r="7" spans="1:22" x14ac:dyDescent="0.3">
      <c r="A7" s="2"/>
      <c r="B7" s="19" t="s">
        <v>273</v>
      </c>
      <c r="C7" s="19"/>
      <c r="D7" s="824">
        <f>'General Info'!$D$10</f>
        <v>0</v>
      </c>
      <c r="E7" s="825"/>
      <c r="F7" s="825"/>
      <c r="G7" s="826"/>
      <c r="H7" s="749"/>
      <c r="I7" s="749"/>
      <c r="J7" s="749"/>
      <c r="K7" s="749"/>
      <c r="L7" s="749"/>
      <c r="M7" s="749"/>
      <c r="N7" s="2"/>
      <c r="O7" s="2"/>
      <c r="P7" s="2"/>
      <c r="Q7" s="2"/>
      <c r="R7" s="2"/>
      <c r="S7" s="2"/>
      <c r="T7" s="2"/>
    </row>
    <row r="8" spans="1:22" x14ac:dyDescent="0.3">
      <c r="A8" s="2"/>
      <c r="B8" s="19" t="s">
        <v>240</v>
      </c>
      <c r="C8" s="19"/>
      <c r="D8" s="827">
        <f>'General Info'!$D$12</f>
        <v>0</v>
      </c>
      <c r="E8" s="828"/>
      <c r="F8" s="828"/>
      <c r="G8" s="829"/>
      <c r="H8" s="750"/>
      <c r="I8" s="750"/>
      <c r="J8" s="750"/>
      <c r="K8" s="750"/>
      <c r="L8" s="750"/>
      <c r="M8" s="750"/>
      <c r="N8" s="2"/>
      <c r="O8" s="2"/>
      <c r="P8" s="2"/>
      <c r="Q8" s="2"/>
      <c r="R8" s="2"/>
      <c r="S8" s="2"/>
      <c r="T8" s="2"/>
    </row>
    <row r="9" spans="1:22" x14ac:dyDescent="0.3">
      <c r="A9" s="2"/>
      <c r="B9" s="19" t="s">
        <v>438</v>
      </c>
      <c r="C9" s="19"/>
      <c r="D9" s="841">
        <f>'General Info'!$D$14</f>
        <v>0</v>
      </c>
      <c r="E9" s="841"/>
      <c r="F9" s="841"/>
      <c r="G9" s="841"/>
      <c r="H9" s="5"/>
      <c r="I9" s="5"/>
      <c r="J9" s="5"/>
      <c r="K9" s="2"/>
      <c r="L9" s="2"/>
      <c r="M9" s="2"/>
      <c r="N9" s="2"/>
      <c r="O9" s="2"/>
      <c r="P9" s="2"/>
      <c r="Q9" s="2"/>
      <c r="R9" s="2"/>
      <c r="S9" s="2"/>
      <c r="T9" s="2"/>
    </row>
    <row r="10" spans="1:22" x14ac:dyDescent="0.3">
      <c r="A10" s="2"/>
      <c r="B10" s="19"/>
      <c r="C10" s="19"/>
      <c r="D10" s="748"/>
      <c r="E10" s="748"/>
      <c r="F10" s="748"/>
      <c r="G10" s="748"/>
      <c r="H10" s="5"/>
      <c r="I10" s="5"/>
      <c r="J10" s="5"/>
      <c r="K10" s="2"/>
      <c r="L10" s="2"/>
      <c r="M10" s="2"/>
      <c r="N10" s="2"/>
      <c r="O10" s="2"/>
      <c r="P10" s="2"/>
      <c r="Q10" s="2"/>
      <c r="R10" s="2"/>
      <c r="S10" s="2"/>
      <c r="T10" s="2"/>
    </row>
    <row r="11" spans="1:22" x14ac:dyDescent="0.3">
      <c r="A11" s="1109" t="s">
        <v>623</v>
      </c>
      <c r="B11" s="1109"/>
      <c r="C11" s="1109"/>
      <c r="D11" s="1109"/>
      <c r="E11" s="1109"/>
      <c r="F11" s="1109"/>
      <c r="G11" s="1109"/>
      <c r="H11" s="1109"/>
      <c r="I11" s="1109"/>
      <c r="J11" s="5"/>
      <c r="K11" s="5"/>
      <c r="L11" s="5"/>
      <c r="M11" s="5"/>
      <c r="N11" s="5"/>
      <c r="O11" s="5"/>
      <c r="P11" s="5"/>
      <c r="Q11" s="5"/>
      <c r="R11" s="5"/>
      <c r="S11" s="5"/>
      <c r="T11" s="5"/>
      <c r="U11" s="5"/>
    </row>
    <row r="12" spans="1:22" x14ac:dyDescent="0.3">
      <c r="A12" s="5"/>
      <c r="B12" s="5"/>
      <c r="C12" s="5"/>
      <c r="D12" s="5"/>
      <c r="E12" s="5"/>
      <c r="F12" s="5"/>
      <c r="G12" s="5"/>
      <c r="H12" s="5"/>
      <c r="I12" s="5"/>
      <c r="J12" s="5"/>
      <c r="K12" s="5"/>
      <c r="L12" s="5"/>
      <c r="M12" s="5"/>
      <c r="N12" s="5"/>
      <c r="O12" s="5"/>
      <c r="P12" s="5"/>
      <c r="Q12" s="5"/>
      <c r="R12" s="5"/>
      <c r="S12" s="5"/>
      <c r="T12" s="5"/>
      <c r="U12" s="5"/>
    </row>
    <row r="13" spans="1:22" ht="18" customHeight="1" x14ac:dyDescent="0.3">
      <c r="A13" s="1061" t="s">
        <v>228</v>
      </c>
      <c r="B13" s="1061" t="s">
        <v>229</v>
      </c>
      <c r="C13" s="135"/>
      <c r="D13" s="1152" t="s">
        <v>230</v>
      </c>
      <c r="E13" s="1165"/>
      <c r="F13" s="1165"/>
      <c r="G13" s="1165"/>
      <c r="H13" s="1165"/>
      <c r="I13" s="1165"/>
      <c r="J13" s="1165"/>
      <c r="K13" s="1165"/>
      <c r="L13" s="1165"/>
      <c r="M13" s="1152" t="s">
        <v>231</v>
      </c>
      <c r="N13" s="1166"/>
      <c r="O13" s="1166"/>
      <c r="P13" s="1166"/>
      <c r="Q13" s="1166"/>
      <c r="R13" s="1166"/>
      <c r="S13" s="376" t="s">
        <v>247</v>
      </c>
      <c r="T13" s="1053" t="s">
        <v>323</v>
      </c>
      <c r="U13" s="1058" t="s">
        <v>3</v>
      </c>
      <c r="V13" s="584"/>
    </row>
    <row r="14" spans="1:22" ht="28.5" customHeight="1" x14ac:dyDescent="0.3">
      <c r="A14" s="1062"/>
      <c r="B14" s="1062"/>
      <c r="C14" s="135"/>
      <c r="D14" s="1050" t="s">
        <v>232</v>
      </c>
      <c r="E14" s="1051"/>
      <c r="F14" s="1050" t="s">
        <v>127</v>
      </c>
      <c r="G14" s="1051"/>
      <c r="H14" s="1050" t="s">
        <v>233</v>
      </c>
      <c r="I14" s="1173"/>
      <c r="J14" s="1053" t="s">
        <v>554</v>
      </c>
      <c r="K14" s="1053" t="s">
        <v>153</v>
      </c>
      <c r="L14" s="1053" t="s">
        <v>234</v>
      </c>
      <c r="M14" s="1163" t="s">
        <v>244</v>
      </c>
      <c r="N14" s="1163" t="s">
        <v>245</v>
      </c>
      <c r="O14" s="1163" t="s">
        <v>246</v>
      </c>
      <c r="P14" s="1163" t="s">
        <v>529</v>
      </c>
      <c r="Q14" s="1171" t="s">
        <v>400</v>
      </c>
      <c r="R14" s="1163" t="s">
        <v>531</v>
      </c>
      <c r="S14" s="1053" t="s">
        <v>532</v>
      </c>
      <c r="T14" s="1167"/>
      <c r="U14" s="1161"/>
      <c r="V14" s="584"/>
    </row>
    <row r="15" spans="1:22" ht="28.5" customHeight="1" x14ac:dyDescent="0.3">
      <c r="A15" s="1062"/>
      <c r="B15" s="1062"/>
      <c r="C15" s="254"/>
      <c r="D15" s="77" t="s">
        <v>131</v>
      </c>
      <c r="E15" s="77" t="s">
        <v>132</v>
      </c>
      <c r="F15" s="77" t="s">
        <v>131</v>
      </c>
      <c r="G15" s="77" t="s">
        <v>132</v>
      </c>
      <c r="H15" s="77" t="s">
        <v>131</v>
      </c>
      <c r="I15" s="77" t="s">
        <v>132</v>
      </c>
      <c r="J15" s="1164"/>
      <c r="K15" s="1164"/>
      <c r="L15" s="1164"/>
      <c r="M15" s="1170"/>
      <c r="N15" s="1164"/>
      <c r="O15" s="1164"/>
      <c r="P15" s="1164"/>
      <c r="Q15" s="1172"/>
      <c r="R15" s="1164"/>
      <c r="S15" s="1162"/>
      <c r="T15" s="1168"/>
      <c r="U15" s="844"/>
      <c r="V15" s="584"/>
    </row>
    <row r="16" spans="1:22" s="589" customFormat="1" ht="32.25" customHeight="1" x14ac:dyDescent="0.25">
      <c r="A16" s="1169"/>
      <c r="B16" s="1169"/>
      <c r="C16" s="588"/>
      <c r="D16" s="288"/>
      <c r="E16" s="288"/>
      <c r="F16" s="288"/>
      <c r="G16" s="288"/>
      <c r="H16" s="288"/>
      <c r="I16" s="288"/>
      <c r="J16" s="288"/>
      <c r="K16" s="288"/>
      <c r="L16" s="288"/>
      <c r="M16" s="255" t="s">
        <v>388</v>
      </c>
      <c r="N16" s="255" t="s">
        <v>416</v>
      </c>
      <c r="O16" s="255" t="s">
        <v>389</v>
      </c>
      <c r="P16" s="255" t="s">
        <v>401</v>
      </c>
      <c r="Q16" s="255" t="s">
        <v>390</v>
      </c>
      <c r="R16" s="606" t="s">
        <v>419</v>
      </c>
      <c r="S16" s="255" t="s">
        <v>527</v>
      </c>
      <c r="T16" s="255" t="s">
        <v>528</v>
      </c>
      <c r="U16" s="375" t="s">
        <v>391</v>
      </c>
    </row>
    <row r="17" spans="1:21" ht="17.25" customHeight="1" thickBot="1" x14ac:dyDescent="0.35">
      <c r="A17" s="1045" t="s">
        <v>523</v>
      </c>
      <c r="B17" s="1046"/>
      <c r="C17" s="348"/>
      <c r="D17" s="247"/>
      <c r="E17" s="73"/>
      <c r="F17" s="73"/>
      <c r="G17" s="73"/>
      <c r="H17" s="73"/>
      <c r="I17" s="73"/>
      <c r="J17" s="73"/>
      <c r="K17" s="74"/>
      <c r="L17" s="74"/>
      <c r="M17" s="81"/>
      <c r="N17" s="81"/>
      <c r="O17" s="81"/>
      <c r="P17" s="81"/>
      <c r="Q17" s="81"/>
      <c r="R17" s="81"/>
      <c r="S17" s="81"/>
      <c r="T17" s="81"/>
      <c r="U17" s="292"/>
    </row>
    <row r="18" spans="1:21" ht="17.25" customHeight="1" thickTop="1" x14ac:dyDescent="0.3">
      <c r="A18" s="1155" t="s">
        <v>472</v>
      </c>
      <c r="B18" s="1156"/>
      <c r="C18" s="290"/>
      <c r="D18" s="91"/>
      <c r="E18" s="91"/>
      <c r="F18" s="91"/>
      <c r="G18" s="91"/>
      <c r="H18" s="91"/>
      <c r="I18" s="91"/>
      <c r="J18" s="91"/>
      <c r="K18" s="91"/>
      <c r="L18" s="408"/>
      <c r="M18" s="91"/>
      <c r="N18" s="91"/>
      <c r="O18" s="91"/>
      <c r="P18" s="91"/>
      <c r="Q18" s="91"/>
      <c r="R18" s="91"/>
      <c r="S18" s="94"/>
      <c r="T18" s="408"/>
      <c r="U18" s="91"/>
    </row>
    <row r="19" spans="1:21" s="66" customFormat="1" ht="17.25" customHeight="1" x14ac:dyDescent="0.3">
      <c r="A19" s="141" t="s">
        <v>211</v>
      </c>
      <c r="B19" s="268" t="s">
        <v>289</v>
      </c>
      <c r="C19" s="142"/>
      <c r="D19" s="150"/>
      <c r="E19" s="150"/>
      <c r="F19" s="150"/>
      <c r="G19" s="150"/>
      <c r="H19" s="150"/>
      <c r="I19" s="150"/>
      <c r="J19" s="150"/>
      <c r="K19" s="150"/>
      <c r="L19" s="406"/>
      <c r="M19" s="150"/>
      <c r="N19" s="150"/>
      <c r="O19" s="150"/>
      <c r="P19" s="150"/>
      <c r="Q19" s="150"/>
      <c r="R19" s="150"/>
      <c r="S19" s="151"/>
      <c r="T19" s="406"/>
      <c r="U19" s="150"/>
    </row>
    <row r="20" spans="1:21" ht="17.25" customHeight="1" x14ac:dyDescent="0.3">
      <c r="A20" s="36" t="s">
        <v>161</v>
      </c>
      <c r="B20" s="222" t="s">
        <v>294</v>
      </c>
      <c r="C20" s="222"/>
      <c r="D20" s="95"/>
      <c r="E20" s="95"/>
      <c r="F20" s="95"/>
      <c r="G20" s="95"/>
      <c r="H20" s="95"/>
      <c r="I20" s="95"/>
      <c r="J20" s="95"/>
      <c r="K20" s="95"/>
      <c r="L20" s="406"/>
      <c r="M20" s="95"/>
      <c r="N20" s="95"/>
      <c r="O20" s="95"/>
      <c r="P20" s="95"/>
      <c r="Q20" s="95"/>
      <c r="R20" s="95"/>
      <c r="S20" s="90"/>
      <c r="T20" s="416"/>
      <c r="U20" s="95"/>
    </row>
    <row r="21" spans="1:21" ht="17.25" customHeight="1" x14ac:dyDescent="0.3">
      <c r="A21" s="36" t="s">
        <v>162</v>
      </c>
      <c r="B21" s="222" t="s">
        <v>295</v>
      </c>
      <c r="C21" s="222"/>
      <c r="D21" s="95"/>
      <c r="E21" s="95"/>
      <c r="F21" s="95"/>
      <c r="G21" s="95"/>
      <c r="H21" s="95"/>
      <c r="I21" s="95"/>
      <c r="J21" s="95"/>
      <c r="K21" s="95"/>
      <c r="L21" s="406"/>
      <c r="M21" s="95"/>
      <c r="N21" s="95"/>
      <c r="O21" s="95"/>
      <c r="P21" s="95"/>
      <c r="Q21" s="95"/>
      <c r="R21" s="95"/>
      <c r="S21" s="90"/>
      <c r="T21" s="416"/>
      <c r="U21" s="95"/>
    </row>
    <row r="22" spans="1:21" ht="17.25" customHeight="1" x14ac:dyDescent="0.3">
      <c r="A22" s="36" t="s">
        <v>163</v>
      </c>
      <c r="B22" s="222" t="s">
        <v>296</v>
      </c>
      <c r="C22" s="222"/>
      <c r="D22" s="95"/>
      <c r="E22" s="95"/>
      <c r="F22" s="95"/>
      <c r="G22" s="95"/>
      <c r="H22" s="95"/>
      <c r="I22" s="95"/>
      <c r="J22" s="95"/>
      <c r="K22" s="95"/>
      <c r="L22" s="406"/>
      <c r="M22" s="95"/>
      <c r="N22" s="95"/>
      <c r="O22" s="95"/>
      <c r="P22" s="95"/>
      <c r="Q22" s="95"/>
      <c r="R22" s="95"/>
      <c r="S22" s="90"/>
      <c r="T22" s="416"/>
      <c r="U22" s="95"/>
    </row>
    <row r="23" spans="1:21" ht="17.25" customHeight="1" x14ac:dyDescent="0.3">
      <c r="A23" s="36" t="s">
        <v>164</v>
      </c>
      <c r="B23" s="222" t="s">
        <v>297</v>
      </c>
      <c r="C23" s="222"/>
      <c r="D23" s="95"/>
      <c r="E23" s="95"/>
      <c r="F23" s="95"/>
      <c r="G23" s="95"/>
      <c r="H23" s="95"/>
      <c r="I23" s="95"/>
      <c r="J23" s="95"/>
      <c r="K23" s="95"/>
      <c r="L23" s="406"/>
      <c r="M23" s="95"/>
      <c r="N23" s="95"/>
      <c r="O23" s="95"/>
      <c r="P23" s="95"/>
      <c r="Q23" s="95"/>
      <c r="R23" s="95"/>
      <c r="S23" s="90"/>
      <c r="T23" s="416"/>
      <c r="U23" s="95"/>
    </row>
    <row r="24" spans="1:21" ht="17.25" customHeight="1" x14ac:dyDescent="0.3">
      <c r="A24" s="36" t="s">
        <v>175</v>
      </c>
      <c r="B24" s="222" t="s">
        <v>298</v>
      </c>
      <c r="C24" s="222"/>
      <c r="D24" s="95"/>
      <c r="E24" s="95"/>
      <c r="F24" s="95"/>
      <c r="G24" s="95"/>
      <c r="H24" s="95"/>
      <c r="I24" s="95"/>
      <c r="J24" s="95"/>
      <c r="K24" s="95"/>
      <c r="L24" s="406"/>
      <c r="M24" s="95"/>
      <c r="N24" s="95"/>
      <c r="O24" s="95"/>
      <c r="P24" s="95"/>
      <c r="Q24" s="95"/>
      <c r="R24" s="95"/>
      <c r="S24" s="90"/>
      <c r="T24" s="416"/>
      <c r="U24" s="95"/>
    </row>
    <row r="25" spans="1:21" ht="17.25" customHeight="1" x14ac:dyDescent="0.3">
      <c r="A25" s="36" t="s">
        <v>176</v>
      </c>
      <c r="B25" s="222" t="s">
        <v>299</v>
      </c>
      <c r="C25" s="222"/>
      <c r="D25" s="95"/>
      <c r="E25" s="95"/>
      <c r="F25" s="95"/>
      <c r="G25" s="95"/>
      <c r="H25" s="95"/>
      <c r="I25" s="95"/>
      <c r="J25" s="95"/>
      <c r="K25" s="95"/>
      <c r="L25" s="406"/>
      <c r="M25" s="95"/>
      <c r="N25" s="95"/>
      <c r="O25" s="95"/>
      <c r="P25" s="95"/>
      <c r="Q25" s="95"/>
      <c r="R25" s="95"/>
      <c r="S25" s="90"/>
      <c r="T25" s="416"/>
      <c r="U25" s="95"/>
    </row>
    <row r="26" spans="1:21" ht="17.25" customHeight="1" x14ac:dyDescent="0.3">
      <c r="A26" s="36" t="s">
        <v>177</v>
      </c>
      <c r="B26" s="222" t="s">
        <v>300</v>
      </c>
      <c r="C26" s="222"/>
      <c r="D26" s="95"/>
      <c r="E26" s="95"/>
      <c r="F26" s="95"/>
      <c r="G26" s="95"/>
      <c r="H26" s="95"/>
      <c r="I26" s="95"/>
      <c r="J26" s="95"/>
      <c r="K26" s="95"/>
      <c r="L26" s="406"/>
      <c r="M26" s="95"/>
      <c r="N26" s="95"/>
      <c r="O26" s="95"/>
      <c r="P26" s="95"/>
      <c r="Q26" s="95"/>
      <c r="R26" s="95"/>
      <c r="S26" s="90"/>
      <c r="T26" s="416"/>
      <c r="U26" s="95"/>
    </row>
    <row r="27" spans="1:21" ht="17.25" customHeight="1" x14ac:dyDescent="0.3">
      <c r="A27" s="36" t="s">
        <v>188</v>
      </c>
      <c r="B27" s="222" t="s">
        <v>301</v>
      </c>
      <c r="C27" s="222"/>
      <c r="D27" s="95"/>
      <c r="E27" s="95"/>
      <c r="F27" s="95"/>
      <c r="G27" s="95"/>
      <c r="H27" s="95"/>
      <c r="I27" s="95"/>
      <c r="J27" s="95"/>
      <c r="K27" s="95"/>
      <c r="L27" s="406"/>
      <c r="M27" s="95"/>
      <c r="N27" s="95"/>
      <c r="O27" s="95"/>
      <c r="P27" s="95"/>
      <c r="Q27" s="95"/>
      <c r="R27" s="95"/>
      <c r="S27" s="90"/>
      <c r="T27" s="416"/>
      <c r="U27" s="95"/>
    </row>
    <row r="28" spans="1:21" ht="17.25" customHeight="1" x14ac:dyDescent="0.3">
      <c r="A28" s="36" t="s">
        <v>189</v>
      </c>
      <c r="B28" s="222" t="s">
        <v>302</v>
      </c>
      <c r="C28" s="222"/>
      <c r="D28" s="95"/>
      <c r="E28" s="95"/>
      <c r="F28" s="95"/>
      <c r="G28" s="95"/>
      <c r="H28" s="95"/>
      <c r="I28" s="95"/>
      <c r="J28" s="95"/>
      <c r="K28" s="95"/>
      <c r="L28" s="406"/>
      <c r="M28" s="95"/>
      <c r="N28" s="95"/>
      <c r="O28" s="95"/>
      <c r="P28" s="95"/>
      <c r="Q28" s="95"/>
      <c r="R28" s="95"/>
      <c r="S28" s="90"/>
      <c r="T28" s="416"/>
      <c r="U28" s="95"/>
    </row>
    <row r="29" spans="1:21" ht="17.25" customHeight="1" x14ac:dyDescent="0.3">
      <c r="A29" s="36" t="s">
        <v>191</v>
      </c>
      <c r="B29" s="222" t="s">
        <v>303</v>
      </c>
      <c r="C29" s="222"/>
      <c r="D29" s="95"/>
      <c r="E29" s="95"/>
      <c r="F29" s="95"/>
      <c r="G29" s="95"/>
      <c r="H29" s="95"/>
      <c r="I29" s="95"/>
      <c r="J29" s="95"/>
      <c r="K29" s="95"/>
      <c r="L29" s="406"/>
      <c r="M29" s="95"/>
      <c r="N29" s="95"/>
      <c r="O29" s="95"/>
      <c r="P29" s="95"/>
      <c r="Q29" s="95"/>
      <c r="R29" s="95"/>
      <c r="S29" s="90"/>
      <c r="T29" s="416"/>
      <c r="U29" s="95"/>
    </row>
    <row r="30" spans="1:21" ht="17.25" customHeight="1" x14ac:dyDescent="0.3">
      <c r="A30" s="36" t="s">
        <v>193</v>
      </c>
      <c r="B30" s="222" t="s">
        <v>304</v>
      </c>
      <c r="C30" s="222"/>
      <c r="D30" s="95"/>
      <c r="E30" s="95"/>
      <c r="F30" s="95"/>
      <c r="G30" s="95"/>
      <c r="H30" s="95"/>
      <c r="I30" s="95"/>
      <c r="J30" s="95"/>
      <c r="K30" s="95"/>
      <c r="L30" s="406"/>
      <c r="M30" s="95"/>
      <c r="N30" s="95"/>
      <c r="O30" s="95"/>
      <c r="P30" s="95"/>
      <c r="Q30" s="95"/>
      <c r="R30" s="95"/>
      <c r="S30" s="90"/>
      <c r="T30" s="416"/>
      <c r="U30" s="95"/>
    </row>
    <row r="31" spans="1:21" ht="17.25" customHeight="1" x14ac:dyDescent="0.3">
      <c r="A31" s="36" t="s">
        <v>305</v>
      </c>
      <c r="B31" s="222" t="s">
        <v>306</v>
      </c>
      <c r="C31" s="222"/>
      <c r="D31" s="95"/>
      <c r="E31" s="95"/>
      <c r="F31" s="95"/>
      <c r="G31" s="95"/>
      <c r="H31" s="95"/>
      <c r="I31" s="95"/>
      <c r="J31" s="95"/>
      <c r="K31" s="95"/>
      <c r="L31" s="406"/>
      <c r="M31" s="95"/>
      <c r="N31" s="95"/>
      <c r="O31" s="95"/>
      <c r="P31" s="95"/>
      <c r="Q31" s="95"/>
      <c r="R31" s="95"/>
      <c r="S31" s="90"/>
      <c r="T31" s="416"/>
      <c r="U31" s="95"/>
    </row>
    <row r="32" spans="1:21" ht="17.25" customHeight="1" x14ac:dyDescent="0.3">
      <c r="A32" s="36" t="s">
        <v>307</v>
      </c>
      <c r="B32" s="222" t="s">
        <v>308</v>
      </c>
      <c r="C32" s="222"/>
      <c r="D32" s="95"/>
      <c r="E32" s="95"/>
      <c r="F32" s="95"/>
      <c r="G32" s="95"/>
      <c r="H32" s="95"/>
      <c r="I32" s="95"/>
      <c r="J32" s="95"/>
      <c r="K32" s="95"/>
      <c r="L32" s="406"/>
      <c r="M32" s="95"/>
      <c r="N32" s="95"/>
      <c r="O32" s="95"/>
      <c r="P32" s="95"/>
      <c r="Q32" s="95"/>
      <c r="R32" s="95"/>
      <c r="S32" s="90"/>
      <c r="T32" s="416"/>
      <c r="U32" s="95"/>
    </row>
    <row r="33" spans="1:21" ht="17.25" customHeight="1" x14ac:dyDescent="0.3">
      <c r="A33" s="36" t="s">
        <v>309</v>
      </c>
      <c r="B33" s="222" t="s">
        <v>310</v>
      </c>
      <c r="C33" s="222"/>
      <c r="D33" s="95"/>
      <c r="E33" s="95"/>
      <c r="F33" s="95"/>
      <c r="G33" s="95"/>
      <c r="H33" s="95"/>
      <c r="I33" s="95"/>
      <c r="J33" s="95"/>
      <c r="K33" s="95"/>
      <c r="L33" s="406"/>
      <c r="M33" s="95"/>
      <c r="N33" s="95"/>
      <c r="O33" s="95"/>
      <c r="P33" s="95"/>
      <c r="Q33" s="95"/>
      <c r="R33" s="95"/>
      <c r="S33" s="90"/>
      <c r="T33" s="416"/>
      <c r="U33" s="95"/>
    </row>
    <row r="34" spans="1:21" ht="17.25" customHeight="1" x14ac:dyDescent="0.3">
      <c r="A34" s="36" t="s">
        <v>311</v>
      </c>
      <c r="B34" s="222" t="s">
        <v>312</v>
      </c>
      <c r="C34" s="222"/>
      <c r="D34" s="95"/>
      <c r="E34" s="95"/>
      <c r="F34" s="95"/>
      <c r="G34" s="95"/>
      <c r="H34" s="95"/>
      <c r="I34" s="95"/>
      <c r="J34" s="95"/>
      <c r="K34" s="95"/>
      <c r="L34" s="406"/>
      <c r="M34" s="95"/>
      <c r="N34" s="95"/>
      <c r="O34" s="95"/>
      <c r="P34" s="95"/>
      <c r="Q34" s="95"/>
      <c r="R34" s="95"/>
      <c r="S34" s="90"/>
      <c r="T34" s="416"/>
      <c r="U34" s="95"/>
    </row>
    <row r="35" spans="1:21" ht="17.25" customHeight="1" x14ac:dyDescent="0.3">
      <c r="A35" s="36" t="s">
        <v>313</v>
      </c>
      <c r="B35" s="222" t="s">
        <v>314</v>
      </c>
      <c r="C35" s="222"/>
      <c r="D35" s="95"/>
      <c r="E35" s="95"/>
      <c r="F35" s="95"/>
      <c r="G35" s="95"/>
      <c r="H35" s="95"/>
      <c r="I35" s="95"/>
      <c r="J35" s="95"/>
      <c r="K35" s="95"/>
      <c r="L35" s="406"/>
      <c r="M35" s="95"/>
      <c r="N35" s="95"/>
      <c r="O35" s="95"/>
      <c r="P35" s="95"/>
      <c r="Q35" s="95"/>
      <c r="R35" s="95"/>
      <c r="S35" s="90"/>
      <c r="T35" s="416"/>
      <c r="U35" s="95"/>
    </row>
    <row r="36" spans="1:21" ht="17.25" customHeight="1" x14ac:dyDescent="0.3">
      <c r="A36" s="36" t="s">
        <v>315</v>
      </c>
      <c r="B36" s="222" t="s">
        <v>316</v>
      </c>
      <c r="C36" s="222"/>
      <c r="D36" s="95"/>
      <c r="E36" s="95"/>
      <c r="F36" s="95"/>
      <c r="G36" s="95"/>
      <c r="H36" s="95"/>
      <c r="I36" s="95"/>
      <c r="J36" s="95"/>
      <c r="K36" s="95"/>
      <c r="L36" s="406"/>
      <c r="M36" s="95"/>
      <c r="N36" s="95"/>
      <c r="O36" s="95"/>
      <c r="P36" s="95"/>
      <c r="Q36" s="95"/>
      <c r="R36" s="95"/>
      <c r="S36" s="90"/>
      <c r="T36" s="416"/>
      <c r="U36" s="95"/>
    </row>
    <row r="37" spans="1:21" ht="17.25" customHeight="1" x14ac:dyDescent="0.3">
      <c r="A37" s="36" t="s">
        <v>317</v>
      </c>
      <c r="B37" s="222" t="s">
        <v>318</v>
      </c>
      <c r="C37" s="222"/>
      <c r="D37" s="95"/>
      <c r="E37" s="95"/>
      <c r="F37" s="95"/>
      <c r="G37" s="95"/>
      <c r="H37" s="95"/>
      <c r="I37" s="95"/>
      <c r="J37" s="95"/>
      <c r="K37" s="95"/>
      <c r="L37" s="406"/>
      <c r="M37" s="95"/>
      <c r="N37" s="95"/>
      <c r="O37" s="95"/>
      <c r="P37" s="95"/>
      <c r="Q37" s="95"/>
      <c r="R37" s="95"/>
      <c r="S37" s="90"/>
      <c r="T37" s="416"/>
      <c r="U37" s="95"/>
    </row>
    <row r="38" spans="1:21" ht="17.25" customHeight="1" x14ac:dyDescent="0.3">
      <c r="A38" s="36" t="s">
        <v>258</v>
      </c>
      <c r="B38" s="264" t="s">
        <v>259</v>
      </c>
      <c r="C38" s="264"/>
      <c r="D38" s="95"/>
      <c r="E38" s="95"/>
      <c r="F38" s="95"/>
      <c r="G38" s="95"/>
      <c r="H38" s="95"/>
      <c r="I38" s="95"/>
      <c r="J38" s="95"/>
      <c r="K38" s="95"/>
      <c r="L38" s="406"/>
      <c r="M38" s="95"/>
      <c r="N38" s="95"/>
      <c r="O38" s="95"/>
      <c r="P38" s="95"/>
      <c r="Q38" s="95"/>
      <c r="R38" s="95"/>
      <c r="S38" s="90"/>
      <c r="T38" s="416"/>
      <c r="U38" s="95"/>
    </row>
    <row r="39" spans="1:21" s="66" customFormat="1" ht="17.25" customHeight="1" thickBot="1" x14ac:dyDescent="0.35">
      <c r="A39" s="127"/>
      <c r="B39" s="143" t="s">
        <v>319</v>
      </c>
      <c r="C39" s="143"/>
      <c r="D39" s="92">
        <f t="shared" ref="D39:J39" si="0">SUM(D20:D38)</f>
        <v>0</v>
      </c>
      <c r="E39" s="92">
        <f t="shared" si="0"/>
        <v>0</v>
      </c>
      <c r="F39" s="92">
        <f t="shared" si="0"/>
        <v>0</v>
      </c>
      <c r="G39" s="92">
        <f t="shared" si="0"/>
        <v>0</v>
      </c>
      <c r="H39" s="92">
        <f t="shared" si="0"/>
        <v>0</v>
      </c>
      <c r="I39" s="92">
        <f t="shared" si="0"/>
        <v>0</v>
      </c>
      <c r="J39" s="92">
        <f t="shared" si="0"/>
        <v>0</v>
      </c>
      <c r="K39" s="92">
        <f>SUM(K20:K38)</f>
        <v>0</v>
      </c>
      <c r="L39" s="407"/>
      <c r="M39" s="92">
        <f t="shared" ref="M39:R39" si="1">SUM(M20:M38)</f>
        <v>0</v>
      </c>
      <c r="N39" s="92">
        <f t="shared" si="1"/>
        <v>0</v>
      </c>
      <c r="O39" s="92">
        <f t="shared" si="1"/>
        <v>0</v>
      </c>
      <c r="P39" s="92">
        <f t="shared" si="1"/>
        <v>0</v>
      </c>
      <c r="Q39" s="92">
        <f t="shared" si="1"/>
        <v>0</v>
      </c>
      <c r="R39" s="92">
        <f t="shared" si="1"/>
        <v>0</v>
      </c>
      <c r="S39" s="92">
        <f>SUM(S20:S38)</f>
        <v>0</v>
      </c>
      <c r="T39" s="417"/>
      <c r="U39" s="92">
        <f>SUM(U20:U38)</f>
        <v>0</v>
      </c>
    </row>
    <row r="40" spans="1:21" s="66" customFormat="1" ht="17.25" customHeight="1" thickTop="1" x14ac:dyDescent="0.3">
      <c r="A40" s="141" t="s">
        <v>215</v>
      </c>
      <c r="B40" s="265" t="s">
        <v>290</v>
      </c>
      <c r="C40" s="142"/>
      <c r="D40" s="150"/>
      <c r="E40" s="150"/>
      <c r="F40" s="150"/>
      <c r="G40" s="150"/>
      <c r="H40" s="150"/>
      <c r="I40" s="150"/>
      <c r="J40" s="150"/>
      <c r="K40" s="150"/>
      <c r="L40" s="406"/>
      <c r="M40" s="150"/>
      <c r="N40" s="150"/>
      <c r="O40" s="150"/>
      <c r="P40" s="150"/>
      <c r="Q40" s="150"/>
      <c r="R40" s="150"/>
      <c r="S40" s="151"/>
      <c r="T40" s="416"/>
      <c r="U40" s="150"/>
    </row>
    <row r="41" spans="1:21" ht="17.25" customHeight="1" x14ac:dyDescent="0.3">
      <c r="A41" s="36" t="s">
        <v>161</v>
      </c>
      <c r="B41" s="222" t="s">
        <v>294</v>
      </c>
      <c r="C41" s="222"/>
      <c r="D41" s="95"/>
      <c r="E41" s="95"/>
      <c r="F41" s="95"/>
      <c r="G41" s="95"/>
      <c r="H41" s="95"/>
      <c r="I41" s="95"/>
      <c r="J41" s="95"/>
      <c r="K41" s="95"/>
      <c r="L41" s="406"/>
      <c r="M41" s="95"/>
      <c r="N41" s="95"/>
      <c r="O41" s="95"/>
      <c r="P41" s="95"/>
      <c r="Q41" s="95"/>
      <c r="R41" s="95"/>
      <c r="S41" s="90"/>
      <c r="T41" s="416"/>
      <c r="U41" s="95"/>
    </row>
    <row r="42" spans="1:21" ht="17.25" customHeight="1" x14ac:dyDescent="0.3">
      <c r="A42" s="36" t="s">
        <v>162</v>
      </c>
      <c r="B42" s="222" t="s">
        <v>295</v>
      </c>
      <c r="C42" s="222"/>
      <c r="D42" s="95"/>
      <c r="E42" s="95"/>
      <c r="F42" s="95"/>
      <c r="G42" s="95"/>
      <c r="H42" s="95"/>
      <c r="I42" s="95"/>
      <c r="J42" s="95"/>
      <c r="K42" s="95"/>
      <c r="L42" s="406"/>
      <c r="M42" s="95"/>
      <c r="N42" s="95"/>
      <c r="O42" s="95"/>
      <c r="P42" s="95"/>
      <c r="Q42" s="95"/>
      <c r="R42" s="95"/>
      <c r="S42" s="90"/>
      <c r="T42" s="416"/>
      <c r="U42" s="95"/>
    </row>
    <row r="43" spans="1:21" ht="17.25" customHeight="1" x14ac:dyDescent="0.3">
      <c r="A43" s="36" t="s">
        <v>163</v>
      </c>
      <c r="B43" s="222" t="s">
        <v>296</v>
      </c>
      <c r="C43" s="222"/>
      <c r="D43" s="95"/>
      <c r="E43" s="95"/>
      <c r="F43" s="95"/>
      <c r="G43" s="95"/>
      <c r="H43" s="95"/>
      <c r="I43" s="95"/>
      <c r="J43" s="95"/>
      <c r="K43" s="95"/>
      <c r="L43" s="406"/>
      <c r="M43" s="95"/>
      <c r="N43" s="95"/>
      <c r="O43" s="95"/>
      <c r="P43" s="95"/>
      <c r="Q43" s="95"/>
      <c r="R43" s="95"/>
      <c r="S43" s="90"/>
      <c r="T43" s="416"/>
      <c r="U43" s="95"/>
    </row>
    <row r="44" spans="1:21" ht="17.25" customHeight="1" x14ac:dyDescent="0.3">
      <c r="A44" s="36" t="s">
        <v>164</v>
      </c>
      <c r="B44" s="222" t="s">
        <v>297</v>
      </c>
      <c r="C44" s="222"/>
      <c r="D44" s="95"/>
      <c r="E44" s="95"/>
      <c r="F44" s="95"/>
      <c r="G44" s="95"/>
      <c r="H44" s="95"/>
      <c r="I44" s="95"/>
      <c r="J44" s="95"/>
      <c r="K44" s="95"/>
      <c r="L44" s="406"/>
      <c r="M44" s="95"/>
      <c r="N44" s="95"/>
      <c r="O44" s="95"/>
      <c r="P44" s="95"/>
      <c r="Q44" s="95"/>
      <c r="R44" s="95"/>
      <c r="S44" s="90"/>
      <c r="T44" s="416"/>
      <c r="U44" s="95"/>
    </row>
    <row r="45" spans="1:21" ht="17.25" customHeight="1" x14ac:dyDescent="0.3">
      <c r="A45" s="36" t="s">
        <v>175</v>
      </c>
      <c r="B45" s="222" t="s">
        <v>298</v>
      </c>
      <c r="C45" s="222"/>
      <c r="D45" s="95"/>
      <c r="E45" s="95"/>
      <c r="F45" s="95"/>
      <c r="G45" s="95"/>
      <c r="H45" s="95"/>
      <c r="I45" s="95"/>
      <c r="J45" s="95"/>
      <c r="K45" s="95"/>
      <c r="L45" s="406"/>
      <c r="M45" s="95"/>
      <c r="N45" s="95"/>
      <c r="O45" s="95"/>
      <c r="P45" s="95"/>
      <c r="Q45" s="95"/>
      <c r="R45" s="95"/>
      <c r="S45" s="90"/>
      <c r="T45" s="416"/>
      <c r="U45" s="95"/>
    </row>
    <row r="46" spans="1:21" ht="17.25" customHeight="1" x14ac:dyDescent="0.3">
      <c r="A46" s="36" t="s">
        <v>176</v>
      </c>
      <c r="B46" s="222" t="s">
        <v>299</v>
      </c>
      <c r="C46" s="222"/>
      <c r="D46" s="95"/>
      <c r="E46" s="95"/>
      <c r="F46" s="95"/>
      <c r="G46" s="95"/>
      <c r="H46" s="95"/>
      <c r="I46" s="95"/>
      <c r="J46" s="95"/>
      <c r="K46" s="95"/>
      <c r="L46" s="406"/>
      <c r="M46" s="95"/>
      <c r="N46" s="95"/>
      <c r="O46" s="95"/>
      <c r="P46" s="95"/>
      <c r="Q46" s="95"/>
      <c r="R46" s="95"/>
      <c r="S46" s="90"/>
      <c r="T46" s="416"/>
      <c r="U46" s="95"/>
    </row>
    <row r="47" spans="1:21" ht="17.25" customHeight="1" x14ac:dyDescent="0.3">
      <c r="A47" s="36" t="s">
        <v>177</v>
      </c>
      <c r="B47" s="222" t="s">
        <v>300</v>
      </c>
      <c r="C47" s="222"/>
      <c r="D47" s="95"/>
      <c r="E47" s="95"/>
      <c r="F47" s="95"/>
      <c r="G47" s="95"/>
      <c r="H47" s="95"/>
      <c r="I47" s="95"/>
      <c r="J47" s="95"/>
      <c r="K47" s="95"/>
      <c r="L47" s="406"/>
      <c r="M47" s="95"/>
      <c r="N47" s="95"/>
      <c r="O47" s="95"/>
      <c r="P47" s="95"/>
      <c r="Q47" s="95"/>
      <c r="R47" s="95"/>
      <c r="S47" s="90"/>
      <c r="T47" s="416"/>
      <c r="U47" s="95"/>
    </row>
    <row r="48" spans="1:21" ht="17.25" customHeight="1" x14ac:dyDescent="0.3">
      <c r="A48" s="36" t="s">
        <v>188</v>
      </c>
      <c r="B48" s="222" t="s">
        <v>301</v>
      </c>
      <c r="C48" s="222"/>
      <c r="D48" s="95"/>
      <c r="E48" s="95"/>
      <c r="F48" s="95"/>
      <c r="G48" s="95"/>
      <c r="H48" s="95"/>
      <c r="I48" s="95"/>
      <c r="J48" s="95"/>
      <c r="K48" s="95"/>
      <c r="L48" s="406"/>
      <c r="M48" s="95"/>
      <c r="N48" s="95"/>
      <c r="O48" s="95"/>
      <c r="P48" s="95"/>
      <c r="Q48" s="95"/>
      <c r="R48" s="95"/>
      <c r="S48" s="90"/>
      <c r="T48" s="416"/>
      <c r="U48" s="95"/>
    </row>
    <row r="49" spans="1:21" ht="17.25" customHeight="1" x14ac:dyDescent="0.3">
      <c r="A49" s="36" t="s">
        <v>189</v>
      </c>
      <c r="B49" s="222" t="s">
        <v>302</v>
      </c>
      <c r="C49" s="222"/>
      <c r="D49" s="95"/>
      <c r="E49" s="95"/>
      <c r="F49" s="95"/>
      <c r="G49" s="95"/>
      <c r="H49" s="95"/>
      <c r="I49" s="95"/>
      <c r="J49" s="95"/>
      <c r="K49" s="95"/>
      <c r="L49" s="406"/>
      <c r="M49" s="95"/>
      <c r="N49" s="95"/>
      <c r="O49" s="95"/>
      <c r="P49" s="95"/>
      <c r="Q49" s="95"/>
      <c r="R49" s="95"/>
      <c r="S49" s="90"/>
      <c r="T49" s="416"/>
      <c r="U49" s="95"/>
    </row>
    <row r="50" spans="1:21" ht="17.25" customHeight="1" x14ac:dyDescent="0.3">
      <c r="A50" s="36" t="s">
        <v>191</v>
      </c>
      <c r="B50" s="222" t="s">
        <v>303</v>
      </c>
      <c r="C50" s="222"/>
      <c r="D50" s="95"/>
      <c r="E50" s="95"/>
      <c r="F50" s="95"/>
      <c r="G50" s="95"/>
      <c r="H50" s="95"/>
      <c r="I50" s="95"/>
      <c r="J50" s="95"/>
      <c r="K50" s="95"/>
      <c r="L50" s="406"/>
      <c r="M50" s="95"/>
      <c r="N50" s="95"/>
      <c r="O50" s="95"/>
      <c r="P50" s="95"/>
      <c r="Q50" s="95"/>
      <c r="R50" s="95"/>
      <c r="S50" s="90"/>
      <c r="T50" s="416"/>
      <c r="U50" s="95"/>
    </row>
    <row r="51" spans="1:21" ht="17.25" customHeight="1" x14ac:dyDescent="0.3">
      <c r="A51" s="36" t="s">
        <v>193</v>
      </c>
      <c r="B51" s="222" t="s">
        <v>304</v>
      </c>
      <c r="C51" s="222"/>
      <c r="D51" s="95"/>
      <c r="E51" s="95"/>
      <c r="F51" s="95"/>
      <c r="G51" s="95"/>
      <c r="H51" s="95"/>
      <c r="I51" s="95"/>
      <c r="J51" s="95"/>
      <c r="K51" s="95"/>
      <c r="L51" s="406"/>
      <c r="M51" s="95"/>
      <c r="N51" s="95"/>
      <c r="O51" s="95"/>
      <c r="P51" s="95"/>
      <c r="Q51" s="95"/>
      <c r="R51" s="95"/>
      <c r="S51" s="90"/>
      <c r="T51" s="416"/>
      <c r="U51" s="95"/>
    </row>
    <row r="52" spans="1:21" ht="17.25" customHeight="1" x14ac:dyDescent="0.3">
      <c r="A52" s="36" t="s">
        <v>305</v>
      </c>
      <c r="B52" s="222" t="s">
        <v>306</v>
      </c>
      <c r="C52" s="222"/>
      <c r="D52" s="95"/>
      <c r="E52" s="95"/>
      <c r="F52" s="95"/>
      <c r="G52" s="95"/>
      <c r="H52" s="95"/>
      <c r="I52" s="95"/>
      <c r="J52" s="95"/>
      <c r="K52" s="95"/>
      <c r="L52" s="406"/>
      <c r="M52" s="95"/>
      <c r="N52" s="95"/>
      <c r="O52" s="95"/>
      <c r="P52" s="95"/>
      <c r="Q52" s="95"/>
      <c r="R52" s="95"/>
      <c r="S52" s="90"/>
      <c r="T52" s="416"/>
      <c r="U52" s="95"/>
    </row>
    <row r="53" spans="1:21" ht="17.25" customHeight="1" x14ac:dyDescent="0.3">
      <c r="A53" s="36" t="s">
        <v>307</v>
      </c>
      <c r="B53" s="222" t="s">
        <v>308</v>
      </c>
      <c r="C53" s="222"/>
      <c r="D53" s="95"/>
      <c r="E53" s="95"/>
      <c r="F53" s="95"/>
      <c r="G53" s="95"/>
      <c r="H53" s="95"/>
      <c r="I53" s="95"/>
      <c r="J53" s="95"/>
      <c r="K53" s="95"/>
      <c r="L53" s="406"/>
      <c r="M53" s="95"/>
      <c r="N53" s="95"/>
      <c r="O53" s="95"/>
      <c r="P53" s="95"/>
      <c r="Q53" s="95"/>
      <c r="R53" s="95"/>
      <c r="S53" s="90"/>
      <c r="T53" s="416"/>
      <c r="U53" s="95"/>
    </row>
    <row r="54" spans="1:21" ht="17.25" customHeight="1" x14ac:dyDescent="0.3">
      <c r="A54" s="36" t="s">
        <v>309</v>
      </c>
      <c r="B54" s="222" t="s">
        <v>310</v>
      </c>
      <c r="C54" s="222"/>
      <c r="D54" s="95"/>
      <c r="E54" s="95"/>
      <c r="F54" s="95"/>
      <c r="G54" s="95"/>
      <c r="H54" s="95"/>
      <c r="I54" s="95"/>
      <c r="J54" s="95"/>
      <c r="K54" s="95"/>
      <c r="L54" s="406"/>
      <c r="M54" s="95"/>
      <c r="N54" s="95"/>
      <c r="O54" s="95"/>
      <c r="P54" s="95"/>
      <c r="Q54" s="95"/>
      <c r="R54" s="95"/>
      <c r="S54" s="90"/>
      <c r="T54" s="416"/>
      <c r="U54" s="95"/>
    </row>
    <row r="55" spans="1:21" ht="17.25" customHeight="1" x14ac:dyDescent="0.3">
      <c r="A55" s="36" t="s">
        <v>311</v>
      </c>
      <c r="B55" s="222" t="s">
        <v>312</v>
      </c>
      <c r="C55" s="222"/>
      <c r="D55" s="95"/>
      <c r="E55" s="95"/>
      <c r="F55" s="95"/>
      <c r="G55" s="95"/>
      <c r="H55" s="95"/>
      <c r="I55" s="95"/>
      <c r="J55" s="95"/>
      <c r="K55" s="95"/>
      <c r="L55" s="406"/>
      <c r="M55" s="95"/>
      <c r="N55" s="95"/>
      <c r="O55" s="95"/>
      <c r="P55" s="95"/>
      <c r="Q55" s="95"/>
      <c r="R55" s="95"/>
      <c r="S55" s="90"/>
      <c r="T55" s="416"/>
      <c r="U55" s="95"/>
    </row>
    <row r="56" spans="1:21" ht="17.25" customHeight="1" x14ac:dyDescent="0.3">
      <c r="A56" s="36" t="s">
        <v>313</v>
      </c>
      <c r="B56" s="222" t="s">
        <v>314</v>
      </c>
      <c r="C56" s="222"/>
      <c r="D56" s="95"/>
      <c r="E56" s="95"/>
      <c r="F56" s="95"/>
      <c r="G56" s="95"/>
      <c r="H56" s="95"/>
      <c r="I56" s="95"/>
      <c r="J56" s="95"/>
      <c r="K56" s="95"/>
      <c r="L56" s="406"/>
      <c r="M56" s="95"/>
      <c r="N56" s="95"/>
      <c r="O56" s="95"/>
      <c r="P56" s="95"/>
      <c r="Q56" s="95"/>
      <c r="R56" s="95"/>
      <c r="S56" s="90"/>
      <c r="T56" s="416"/>
      <c r="U56" s="95"/>
    </row>
    <row r="57" spans="1:21" ht="17.25" customHeight="1" x14ac:dyDescent="0.3">
      <c r="A57" s="36" t="s">
        <v>315</v>
      </c>
      <c r="B57" s="222" t="s">
        <v>316</v>
      </c>
      <c r="C57" s="222"/>
      <c r="D57" s="95"/>
      <c r="E57" s="95"/>
      <c r="F57" s="95"/>
      <c r="G57" s="95"/>
      <c r="H57" s="95"/>
      <c r="I57" s="95"/>
      <c r="J57" s="95"/>
      <c r="K57" s="95"/>
      <c r="L57" s="406"/>
      <c r="M57" s="95"/>
      <c r="N57" s="95"/>
      <c r="O57" s="95"/>
      <c r="P57" s="95"/>
      <c r="Q57" s="95"/>
      <c r="R57" s="95"/>
      <c r="S57" s="90"/>
      <c r="T57" s="416"/>
      <c r="U57" s="95"/>
    </row>
    <row r="58" spans="1:21" ht="17.25" customHeight="1" x14ac:dyDescent="0.3">
      <c r="A58" s="36" t="s">
        <v>317</v>
      </c>
      <c r="B58" s="222" t="s">
        <v>318</v>
      </c>
      <c r="C58" s="222"/>
      <c r="D58" s="95"/>
      <c r="E58" s="95"/>
      <c r="F58" s="95"/>
      <c r="G58" s="95"/>
      <c r="H58" s="95"/>
      <c r="I58" s="95"/>
      <c r="J58" s="95"/>
      <c r="K58" s="95"/>
      <c r="L58" s="406"/>
      <c r="M58" s="95"/>
      <c r="N58" s="95"/>
      <c r="O58" s="95"/>
      <c r="P58" s="95"/>
      <c r="Q58" s="95"/>
      <c r="R58" s="95"/>
      <c r="S58" s="90"/>
      <c r="T58" s="416"/>
      <c r="U58" s="95"/>
    </row>
    <row r="59" spans="1:21" ht="17.25" customHeight="1" x14ac:dyDescent="0.3">
      <c r="A59" s="36" t="s">
        <v>258</v>
      </c>
      <c r="B59" s="264" t="s">
        <v>259</v>
      </c>
      <c r="C59" s="264"/>
      <c r="D59" s="95"/>
      <c r="E59" s="95"/>
      <c r="F59" s="95"/>
      <c r="G59" s="95"/>
      <c r="H59" s="95"/>
      <c r="I59" s="95"/>
      <c r="J59" s="95"/>
      <c r="K59" s="95"/>
      <c r="L59" s="406"/>
      <c r="M59" s="95"/>
      <c r="N59" s="95"/>
      <c r="O59" s="95"/>
      <c r="P59" s="95"/>
      <c r="Q59" s="95"/>
      <c r="R59" s="95"/>
      <c r="S59" s="90"/>
      <c r="T59" s="416"/>
      <c r="U59" s="95"/>
    </row>
    <row r="60" spans="1:21" s="66" customFormat="1" ht="17.25" customHeight="1" thickBot="1" x14ac:dyDescent="0.35">
      <c r="A60" s="127"/>
      <c r="B60" s="143" t="s">
        <v>319</v>
      </c>
      <c r="C60" s="143"/>
      <c r="D60" s="92">
        <f t="shared" ref="D60:K60" si="2">SUM(D41:D59)</f>
        <v>0</v>
      </c>
      <c r="E60" s="92">
        <f t="shared" si="2"/>
        <v>0</v>
      </c>
      <c r="F60" s="92">
        <f t="shared" si="2"/>
        <v>0</v>
      </c>
      <c r="G60" s="92">
        <f t="shared" si="2"/>
        <v>0</v>
      </c>
      <c r="H60" s="92">
        <f t="shared" si="2"/>
        <v>0</v>
      </c>
      <c r="I60" s="92">
        <f t="shared" si="2"/>
        <v>0</v>
      </c>
      <c r="J60" s="92">
        <f t="shared" si="2"/>
        <v>0</v>
      </c>
      <c r="K60" s="92">
        <f t="shared" si="2"/>
        <v>0</v>
      </c>
      <c r="L60" s="407"/>
      <c r="M60" s="92">
        <f t="shared" ref="M60:R60" si="3">SUM(M41:M59)</f>
        <v>0</v>
      </c>
      <c r="N60" s="92">
        <f t="shared" si="3"/>
        <v>0</v>
      </c>
      <c r="O60" s="92">
        <f t="shared" si="3"/>
        <v>0</v>
      </c>
      <c r="P60" s="92">
        <f t="shared" si="3"/>
        <v>0</v>
      </c>
      <c r="Q60" s="92">
        <f t="shared" si="3"/>
        <v>0</v>
      </c>
      <c r="R60" s="92">
        <f t="shared" si="3"/>
        <v>0</v>
      </c>
      <c r="S60" s="92">
        <f>SUM(S41:S59)</f>
        <v>0</v>
      </c>
      <c r="T60" s="417"/>
      <c r="U60" s="92">
        <f>SUM(U41:U59)</f>
        <v>0</v>
      </c>
    </row>
    <row r="61" spans="1:21" s="66" customFormat="1" ht="17.25" customHeight="1" thickTop="1" thickBot="1" x14ac:dyDescent="0.35">
      <c r="A61" s="137"/>
      <c r="B61" s="248" t="s">
        <v>516</v>
      </c>
      <c r="C61" s="144"/>
      <c r="D61" s="138">
        <f t="shared" ref="D61:E61" si="4">D39+D60</f>
        <v>0</v>
      </c>
      <c r="E61" s="138">
        <f t="shared" si="4"/>
        <v>0</v>
      </c>
      <c r="F61" s="138">
        <f>F39+F60</f>
        <v>0</v>
      </c>
      <c r="G61" s="138">
        <f>G39+G60</f>
        <v>0</v>
      </c>
      <c r="H61" s="138">
        <f t="shared" ref="H61:K61" si="5">H39+H60</f>
        <v>0</v>
      </c>
      <c r="I61" s="138">
        <f t="shared" si="5"/>
        <v>0</v>
      </c>
      <c r="J61" s="138">
        <f t="shared" si="5"/>
        <v>0</v>
      </c>
      <c r="K61" s="138">
        <f t="shared" si="5"/>
        <v>0</v>
      </c>
      <c r="L61" s="149"/>
      <c r="M61" s="138">
        <f t="shared" ref="M61:R61" si="6">M39+M60</f>
        <v>0</v>
      </c>
      <c r="N61" s="138">
        <f t="shared" si="6"/>
        <v>0</v>
      </c>
      <c r="O61" s="138">
        <f t="shared" si="6"/>
        <v>0</v>
      </c>
      <c r="P61" s="138">
        <f t="shared" si="6"/>
        <v>0</v>
      </c>
      <c r="Q61" s="138">
        <f t="shared" si="6"/>
        <v>0</v>
      </c>
      <c r="R61" s="138">
        <f t="shared" si="6"/>
        <v>0</v>
      </c>
      <c r="S61" s="138">
        <f>S39+S60</f>
        <v>0</v>
      </c>
      <c r="T61" s="256">
        <f>R61-S61</f>
        <v>0</v>
      </c>
      <c r="U61" s="138">
        <f>U39+U60</f>
        <v>0</v>
      </c>
    </row>
    <row r="62" spans="1:21" ht="17.25" customHeight="1" thickTop="1" x14ac:dyDescent="0.3">
      <c r="A62" s="1155" t="s">
        <v>473</v>
      </c>
      <c r="B62" s="1156"/>
      <c r="C62" s="290"/>
      <c r="D62" s="91"/>
      <c r="E62" s="91"/>
      <c r="F62" s="91"/>
      <c r="G62" s="91"/>
      <c r="H62" s="91"/>
      <c r="I62" s="91"/>
      <c r="J62" s="91"/>
      <c r="K62" s="91"/>
      <c r="L62" s="408"/>
      <c r="M62" s="91"/>
      <c r="N62" s="91"/>
      <c r="O62" s="91"/>
      <c r="P62" s="91"/>
      <c r="Q62" s="91"/>
      <c r="R62" s="91"/>
      <c r="S62" s="94"/>
      <c r="T62" s="408"/>
      <c r="U62" s="91"/>
    </row>
    <row r="63" spans="1:21" s="66" customFormat="1" ht="17.25" customHeight="1" x14ac:dyDescent="0.3">
      <c r="A63" s="141" t="s">
        <v>216</v>
      </c>
      <c r="B63" s="268" t="s">
        <v>289</v>
      </c>
      <c r="C63" s="142"/>
      <c r="D63" s="150"/>
      <c r="E63" s="150"/>
      <c r="F63" s="150"/>
      <c r="G63" s="150"/>
      <c r="H63" s="150"/>
      <c r="I63" s="150"/>
      <c r="J63" s="150"/>
      <c r="K63" s="150"/>
      <c r="L63" s="406"/>
      <c r="M63" s="150"/>
      <c r="N63" s="150"/>
      <c r="O63" s="150"/>
      <c r="P63" s="150"/>
      <c r="Q63" s="150"/>
      <c r="R63" s="150"/>
      <c r="S63" s="151"/>
      <c r="T63" s="406"/>
      <c r="U63" s="150"/>
    </row>
    <row r="64" spans="1:21" ht="17.25" customHeight="1" x14ac:dyDescent="0.3">
      <c r="A64" s="36" t="s">
        <v>161</v>
      </c>
      <c r="B64" s="222" t="s">
        <v>294</v>
      </c>
      <c r="C64" s="222"/>
      <c r="D64" s="95"/>
      <c r="E64" s="95"/>
      <c r="F64" s="95"/>
      <c r="G64" s="95"/>
      <c r="H64" s="95"/>
      <c r="I64" s="95"/>
      <c r="J64" s="95"/>
      <c r="K64" s="95"/>
      <c r="L64" s="406"/>
      <c r="M64" s="95"/>
      <c r="N64" s="95"/>
      <c r="O64" s="95"/>
      <c r="P64" s="95"/>
      <c r="Q64" s="95"/>
      <c r="R64" s="95"/>
      <c r="S64" s="90"/>
      <c r="T64" s="416"/>
      <c r="U64" s="95"/>
    </row>
    <row r="65" spans="1:21" ht="17.25" customHeight="1" x14ac:dyDescent="0.3">
      <c r="A65" s="36" t="s">
        <v>162</v>
      </c>
      <c r="B65" s="222" t="s">
        <v>295</v>
      </c>
      <c r="C65" s="222"/>
      <c r="D65" s="95"/>
      <c r="E65" s="95"/>
      <c r="F65" s="95"/>
      <c r="G65" s="95"/>
      <c r="H65" s="95"/>
      <c r="I65" s="95"/>
      <c r="J65" s="95"/>
      <c r="K65" s="95"/>
      <c r="L65" s="406"/>
      <c r="M65" s="95"/>
      <c r="N65" s="95"/>
      <c r="O65" s="95"/>
      <c r="P65" s="95"/>
      <c r="Q65" s="95"/>
      <c r="R65" s="95"/>
      <c r="S65" s="90"/>
      <c r="T65" s="416"/>
      <c r="U65" s="95"/>
    </row>
    <row r="66" spans="1:21" ht="17.25" customHeight="1" x14ac:dyDescent="0.3">
      <c r="A66" s="36" t="s">
        <v>163</v>
      </c>
      <c r="B66" s="222" t="s">
        <v>296</v>
      </c>
      <c r="C66" s="222"/>
      <c r="D66" s="95"/>
      <c r="E66" s="95"/>
      <c r="F66" s="95"/>
      <c r="G66" s="95"/>
      <c r="H66" s="95"/>
      <c r="I66" s="95"/>
      <c r="J66" s="95"/>
      <c r="K66" s="95"/>
      <c r="L66" s="406"/>
      <c r="M66" s="95"/>
      <c r="N66" s="95"/>
      <c r="O66" s="95"/>
      <c r="P66" s="95"/>
      <c r="Q66" s="95"/>
      <c r="R66" s="95"/>
      <c r="S66" s="90"/>
      <c r="T66" s="416"/>
      <c r="U66" s="95"/>
    </row>
    <row r="67" spans="1:21" ht="17.25" customHeight="1" x14ac:dyDescent="0.3">
      <c r="A67" s="36" t="s">
        <v>164</v>
      </c>
      <c r="B67" s="222" t="s">
        <v>297</v>
      </c>
      <c r="C67" s="222"/>
      <c r="D67" s="95"/>
      <c r="E67" s="95"/>
      <c r="F67" s="95"/>
      <c r="G67" s="95"/>
      <c r="H67" s="95"/>
      <c r="I67" s="95"/>
      <c r="J67" s="95"/>
      <c r="K67" s="95"/>
      <c r="L67" s="406"/>
      <c r="M67" s="95"/>
      <c r="N67" s="95"/>
      <c r="O67" s="95"/>
      <c r="P67" s="95"/>
      <c r="Q67" s="95"/>
      <c r="R67" s="95"/>
      <c r="S67" s="90"/>
      <c r="T67" s="416"/>
      <c r="U67" s="95"/>
    </row>
    <row r="68" spans="1:21" ht="17.25" customHeight="1" x14ac:dyDescent="0.3">
      <c r="A68" s="36" t="s">
        <v>175</v>
      </c>
      <c r="B68" s="222" t="s">
        <v>298</v>
      </c>
      <c r="C68" s="222"/>
      <c r="D68" s="95"/>
      <c r="E68" s="95"/>
      <c r="F68" s="95"/>
      <c r="G68" s="95"/>
      <c r="H68" s="95"/>
      <c r="I68" s="95"/>
      <c r="J68" s="95"/>
      <c r="K68" s="95"/>
      <c r="L68" s="406"/>
      <c r="M68" s="95"/>
      <c r="N68" s="95"/>
      <c r="O68" s="95"/>
      <c r="P68" s="95"/>
      <c r="Q68" s="95"/>
      <c r="R68" s="95"/>
      <c r="S68" s="90"/>
      <c r="T68" s="416"/>
      <c r="U68" s="95"/>
    </row>
    <row r="69" spans="1:21" ht="17.25" customHeight="1" x14ac:dyDescent="0.3">
      <c r="A69" s="36" t="s">
        <v>176</v>
      </c>
      <c r="B69" s="222" t="s">
        <v>299</v>
      </c>
      <c r="C69" s="222"/>
      <c r="D69" s="95"/>
      <c r="E69" s="95"/>
      <c r="F69" s="95"/>
      <c r="G69" s="95"/>
      <c r="H69" s="95"/>
      <c r="I69" s="95"/>
      <c r="J69" s="95"/>
      <c r="K69" s="95"/>
      <c r="L69" s="406"/>
      <c r="M69" s="95"/>
      <c r="N69" s="95"/>
      <c r="O69" s="95"/>
      <c r="P69" s="95"/>
      <c r="Q69" s="95"/>
      <c r="R69" s="95"/>
      <c r="S69" s="90"/>
      <c r="T69" s="416"/>
      <c r="U69" s="95"/>
    </row>
    <row r="70" spans="1:21" ht="17.25" customHeight="1" x14ac:dyDescent="0.3">
      <c r="A70" s="36" t="s">
        <v>177</v>
      </c>
      <c r="B70" s="222" t="s">
        <v>300</v>
      </c>
      <c r="C70" s="222"/>
      <c r="D70" s="95"/>
      <c r="E70" s="95"/>
      <c r="F70" s="95"/>
      <c r="G70" s="95"/>
      <c r="H70" s="95"/>
      <c r="I70" s="95"/>
      <c r="J70" s="95"/>
      <c r="K70" s="95"/>
      <c r="L70" s="406"/>
      <c r="M70" s="95"/>
      <c r="N70" s="95"/>
      <c r="O70" s="95"/>
      <c r="P70" s="95"/>
      <c r="Q70" s="95"/>
      <c r="R70" s="95"/>
      <c r="S70" s="90"/>
      <c r="T70" s="416"/>
      <c r="U70" s="95"/>
    </row>
    <row r="71" spans="1:21" ht="17.25" customHeight="1" x14ac:dyDescent="0.3">
      <c r="A71" s="36" t="s">
        <v>188</v>
      </c>
      <c r="B71" s="222" t="s">
        <v>301</v>
      </c>
      <c r="C71" s="222"/>
      <c r="D71" s="95"/>
      <c r="E71" s="95"/>
      <c r="F71" s="95"/>
      <c r="G71" s="95"/>
      <c r="H71" s="95"/>
      <c r="I71" s="95"/>
      <c r="J71" s="95"/>
      <c r="K71" s="95"/>
      <c r="L71" s="406"/>
      <c r="M71" s="95"/>
      <c r="N71" s="95"/>
      <c r="O71" s="95"/>
      <c r="P71" s="95"/>
      <c r="Q71" s="95"/>
      <c r="R71" s="95"/>
      <c r="S71" s="90"/>
      <c r="T71" s="416"/>
      <c r="U71" s="95"/>
    </row>
    <row r="72" spans="1:21" ht="17.25" customHeight="1" x14ac:dyDescent="0.3">
      <c r="A72" s="36" t="s">
        <v>189</v>
      </c>
      <c r="B72" s="222" t="s">
        <v>302</v>
      </c>
      <c r="C72" s="222"/>
      <c r="D72" s="95"/>
      <c r="E72" s="95"/>
      <c r="F72" s="95"/>
      <c r="G72" s="95"/>
      <c r="H72" s="95"/>
      <c r="I72" s="95"/>
      <c r="J72" s="95"/>
      <c r="K72" s="95"/>
      <c r="L72" s="406"/>
      <c r="M72" s="95"/>
      <c r="N72" s="95"/>
      <c r="O72" s="95"/>
      <c r="P72" s="95"/>
      <c r="Q72" s="95"/>
      <c r="R72" s="95"/>
      <c r="S72" s="90"/>
      <c r="T72" s="416"/>
      <c r="U72" s="95"/>
    </row>
    <row r="73" spans="1:21" ht="17.25" customHeight="1" x14ac:dyDescent="0.3">
      <c r="A73" s="36" t="s">
        <v>191</v>
      </c>
      <c r="B73" s="222" t="s">
        <v>303</v>
      </c>
      <c r="C73" s="222"/>
      <c r="D73" s="95"/>
      <c r="E73" s="95"/>
      <c r="F73" s="95"/>
      <c r="G73" s="95"/>
      <c r="H73" s="95"/>
      <c r="I73" s="95"/>
      <c r="J73" s="95"/>
      <c r="K73" s="95"/>
      <c r="L73" s="406"/>
      <c r="M73" s="95"/>
      <c r="N73" s="95"/>
      <c r="O73" s="95"/>
      <c r="P73" s="95"/>
      <c r="Q73" s="95"/>
      <c r="R73" s="95"/>
      <c r="S73" s="90"/>
      <c r="T73" s="416"/>
      <c r="U73" s="95"/>
    </row>
    <row r="74" spans="1:21" ht="17.25" customHeight="1" x14ac:dyDescent="0.3">
      <c r="A74" s="36" t="s">
        <v>193</v>
      </c>
      <c r="B74" s="222" t="s">
        <v>304</v>
      </c>
      <c r="C74" s="222"/>
      <c r="D74" s="95"/>
      <c r="E74" s="95"/>
      <c r="F74" s="95"/>
      <c r="G74" s="95"/>
      <c r="H74" s="95"/>
      <c r="I74" s="95"/>
      <c r="J74" s="95"/>
      <c r="K74" s="95"/>
      <c r="L74" s="406"/>
      <c r="M74" s="95"/>
      <c r="N74" s="95"/>
      <c r="O74" s="95"/>
      <c r="P74" s="95"/>
      <c r="Q74" s="95"/>
      <c r="R74" s="95"/>
      <c r="S74" s="90"/>
      <c r="T74" s="416"/>
      <c r="U74" s="95"/>
    </row>
    <row r="75" spans="1:21" ht="17.25" customHeight="1" x14ac:dyDescent="0.3">
      <c r="A75" s="36" t="s">
        <v>305</v>
      </c>
      <c r="B75" s="222" t="s">
        <v>306</v>
      </c>
      <c r="C75" s="222"/>
      <c r="D75" s="95"/>
      <c r="E75" s="95"/>
      <c r="F75" s="95"/>
      <c r="G75" s="95"/>
      <c r="H75" s="95"/>
      <c r="I75" s="95"/>
      <c r="J75" s="95"/>
      <c r="K75" s="95"/>
      <c r="L75" s="406"/>
      <c r="M75" s="95"/>
      <c r="N75" s="95"/>
      <c r="O75" s="95"/>
      <c r="P75" s="95"/>
      <c r="Q75" s="95"/>
      <c r="R75" s="95"/>
      <c r="S75" s="90"/>
      <c r="T75" s="416"/>
      <c r="U75" s="95"/>
    </row>
    <row r="76" spans="1:21" ht="17.25" customHeight="1" x14ac:dyDescent="0.3">
      <c r="A76" s="36" t="s">
        <v>307</v>
      </c>
      <c r="B76" s="222" t="s">
        <v>308</v>
      </c>
      <c r="C76" s="222"/>
      <c r="D76" s="95"/>
      <c r="E76" s="95"/>
      <c r="F76" s="95"/>
      <c r="G76" s="95"/>
      <c r="H76" s="95"/>
      <c r="I76" s="95"/>
      <c r="J76" s="95"/>
      <c r="K76" s="95"/>
      <c r="L76" s="406"/>
      <c r="M76" s="95"/>
      <c r="N76" s="95"/>
      <c r="O76" s="95"/>
      <c r="P76" s="95"/>
      <c r="Q76" s="95"/>
      <c r="R76" s="95"/>
      <c r="S76" s="90"/>
      <c r="T76" s="416"/>
      <c r="U76" s="95"/>
    </row>
    <row r="77" spans="1:21" ht="17.25" customHeight="1" x14ac:dyDescent="0.3">
      <c r="A77" s="36" t="s">
        <v>309</v>
      </c>
      <c r="B77" s="222" t="s">
        <v>310</v>
      </c>
      <c r="C77" s="222"/>
      <c r="D77" s="95"/>
      <c r="E77" s="95"/>
      <c r="F77" s="95"/>
      <c r="G77" s="95"/>
      <c r="H77" s="95"/>
      <c r="I77" s="95"/>
      <c r="J77" s="95"/>
      <c r="K77" s="95"/>
      <c r="L77" s="406"/>
      <c r="M77" s="95"/>
      <c r="N77" s="95"/>
      <c r="O77" s="95"/>
      <c r="P77" s="95"/>
      <c r="Q77" s="95"/>
      <c r="R77" s="95"/>
      <c r="S77" s="90"/>
      <c r="T77" s="416"/>
      <c r="U77" s="95"/>
    </row>
    <row r="78" spans="1:21" ht="17.25" customHeight="1" x14ac:dyDescent="0.3">
      <c r="A78" s="36" t="s">
        <v>311</v>
      </c>
      <c r="B78" s="222" t="s">
        <v>312</v>
      </c>
      <c r="C78" s="222"/>
      <c r="D78" s="95"/>
      <c r="E78" s="95"/>
      <c r="F78" s="95"/>
      <c r="G78" s="95"/>
      <c r="H78" s="95"/>
      <c r="I78" s="95"/>
      <c r="J78" s="95"/>
      <c r="K78" s="95"/>
      <c r="L78" s="406"/>
      <c r="M78" s="95"/>
      <c r="N78" s="95"/>
      <c r="O78" s="95"/>
      <c r="P78" s="95"/>
      <c r="Q78" s="95"/>
      <c r="R78" s="95"/>
      <c r="S78" s="90"/>
      <c r="T78" s="416"/>
      <c r="U78" s="95"/>
    </row>
    <row r="79" spans="1:21" ht="17.25" customHeight="1" x14ac:dyDescent="0.3">
      <c r="A79" s="36" t="s">
        <v>313</v>
      </c>
      <c r="B79" s="222" t="s">
        <v>314</v>
      </c>
      <c r="C79" s="222"/>
      <c r="D79" s="95"/>
      <c r="E79" s="95"/>
      <c r="F79" s="95"/>
      <c r="G79" s="95"/>
      <c r="H79" s="95"/>
      <c r="I79" s="95"/>
      <c r="J79" s="95"/>
      <c r="K79" s="95"/>
      <c r="L79" s="406"/>
      <c r="M79" s="95"/>
      <c r="N79" s="95"/>
      <c r="O79" s="95"/>
      <c r="P79" s="95"/>
      <c r="Q79" s="95"/>
      <c r="R79" s="95"/>
      <c r="S79" s="90"/>
      <c r="T79" s="416"/>
      <c r="U79" s="95"/>
    </row>
    <row r="80" spans="1:21" ht="17.25" customHeight="1" x14ac:dyDescent="0.3">
      <c r="A80" s="36" t="s">
        <v>315</v>
      </c>
      <c r="B80" s="222" t="s">
        <v>316</v>
      </c>
      <c r="C80" s="222"/>
      <c r="D80" s="95"/>
      <c r="E80" s="95"/>
      <c r="F80" s="95"/>
      <c r="G80" s="95"/>
      <c r="H80" s="95"/>
      <c r="I80" s="95"/>
      <c r="J80" s="95"/>
      <c r="K80" s="95"/>
      <c r="L80" s="406"/>
      <c r="M80" s="95"/>
      <c r="N80" s="95"/>
      <c r="O80" s="95"/>
      <c r="P80" s="95"/>
      <c r="Q80" s="95"/>
      <c r="R80" s="95"/>
      <c r="S80" s="90"/>
      <c r="T80" s="416"/>
      <c r="U80" s="95"/>
    </row>
    <row r="81" spans="1:21" ht="17.25" customHeight="1" x14ac:dyDescent="0.3">
      <c r="A81" s="36" t="s">
        <v>317</v>
      </c>
      <c r="B81" s="222" t="s">
        <v>318</v>
      </c>
      <c r="C81" s="222"/>
      <c r="D81" s="95"/>
      <c r="E81" s="95"/>
      <c r="F81" s="95"/>
      <c r="G81" s="95"/>
      <c r="H81" s="95"/>
      <c r="I81" s="95"/>
      <c r="J81" s="95"/>
      <c r="K81" s="95"/>
      <c r="L81" s="406"/>
      <c r="M81" s="95"/>
      <c r="N81" s="95"/>
      <c r="O81" s="95"/>
      <c r="P81" s="95"/>
      <c r="Q81" s="95"/>
      <c r="R81" s="95"/>
      <c r="S81" s="90"/>
      <c r="T81" s="416"/>
      <c r="U81" s="95"/>
    </row>
    <row r="82" spans="1:21" ht="17.25" customHeight="1" x14ac:dyDescent="0.3">
      <c r="A82" s="36" t="s">
        <v>258</v>
      </c>
      <c r="B82" s="264" t="s">
        <v>259</v>
      </c>
      <c r="C82" s="264"/>
      <c r="D82" s="95"/>
      <c r="E82" s="95"/>
      <c r="F82" s="95"/>
      <c r="G82" s="95"/>
      <c r="H82" s="95"/>
      <c r="I82" s="95"/>
      <c r="J82" s="95"/>
      <c r="K82" s="95"/>
      <c r="L82" s="406"/>
      <c r="M82" s="95"/>
      <c r="N82" s="95"/>
      <c r="O82" s="95"/>
      <c r="P82" s="95"/>
      <c r="Q82" s="95"/>
      <c r="R82" s="95"/>
      <c r="S82" s="90"/>
      <c r="T82" s="416"/>
      <c r="U82" s="95"/>
    </row>
    <row r="83" spans="1:21" s="66" customFormat="1" ht="17.25" customHeight="1" thickBot="1" x14ac:dyDescent="0.35">
      <c r="A83" s="127"/>
      <c r="B83" s="143" t="s">
        <v>319</v>
      </c>
      <c r="C83" s="143"/>
      <c r="D83" s="92">
        <f t="shared" ref="D83:J83" si="7">SUM(D64:D82)</f>
        <v>0</v>
      </c>
      <c r="E83" s="92">
        <f t="shared" si="7"/>
        <v>0</v>
      </c>
      <c r="F83" s="92">
        <f t="shared" si="7"/>
        <v>0</v>
      </c>
      <c r="G83" s="92">
        <f t="shared" si="7"/>
        <v>0</v>
      </c>
      <c r="H83" s="92">
        <f t="shared" si="7"/>
        <v>0</v>
      </c>
      <c r="I83" s="92">
        <f t="shared" si="7"/>
        <v>0</v>
      </c>
      <c r="J83" s="92">
        <f t="shared" si="7"/>
        <v>0</v>
      </c>
      <c r="K83" s="92">
        <f>SUM(K64:K82)</f>
        <v>0</v>
      </c>
      <c r="L83" s="407"/>
      <c r="M83" s="92">
        <f t="shared" ref="M83:R83" si="8">SUM(M64:M82)</f>
        <v>0</v>
      </c>
      <c r="N83" s="92">
        <f t="shared" si="8"/>
        <v>0</v>
      </c>
      <c r="O83" s="92">
        <f t="shared" si="8"/>
        <v>0</v>
      </c>
      <c r="P83" s="92">
        <f t="shared" si="8"/>
        <v>0</v>
      </c>
      <c r="Q83" s="92">
        <f t="shared" si="8"/>
        <v>0</v>
      </c>
      <c r="R83" s="92">
        <f t="shared" si="8"/>
        <v>0</v>
      </c>
      <c r="S83" s="92">
        <f>SUM(S64:S82)</f>
        <v>0</v>
      </c>
      <c r="T83" s="417"/>
      <c r="U83" s="92">
        <f>SUM(U64:U82)</f>
        <v>0</v>
      </c>
    </row>
    <row r="84" spans="1:21" s="66" customFormat="1" ht="17.25" customHeight="1" thickTop="1" x14ac:dyDescent="0.3">
      <c r="A84" s="141" t="s">
        <v>217</v>
      </c>
      <c r="B84" s="265" t="s">
        <v>290</v>
      </c>
      <c r="C84" s="142"/>
      <c r="D84" s="150"/>
      <c r="E84" s="150"/>
      <c r="F84" s="150"/>
      <c r="G84" s="150"/>
      <c r="H84" s="150"/>
      <c r="I84" s="150"/>
      <c r="J84" s="150"/>
      <c r="K84" s="150"/>
      <c r="L84" s="406"/>
      <c r="M84" s="150"/>
      <c r="N84" s="150"/>
      <c r="O84" s="150"/>
      <c r="P84" s="150"/>
      <c r="Q84" s="150"/>
      <c r="R84" s="150"/>
      <c r="S84" s="151"/>
      <c r="T84" s="416"/>
      <c r="U84" s="150"/>
    </row>
    <row r="85" spans="1:21" ht="17.25" customHeight="1" x14ac:dyDescent="0.3">
      <c r="A85" s="36" t="s">
        <v>161</v>
      </c>
      <c r="B85" s="222" t="s">
        <v>294</v>
      </c>
      <c r="C85" s="222"/>
      <c r="D85" s="95"/>
      <c r="E85" s="95"/>
      <c r="F85" s="95"/>
      <c r="G85" s="95"/>
      <c r="H85" s="95"/>
      <c r="I85" s="95"/>
      <c r="J85" s="95"/>
      <c r="K85" s="95"/>
      <c r="L85" s="406"/>
      <c r="M85" s="95"/>
      <c r="N85" s="95"/>
      <c r="O85" s="95"/>
      <c r="P85" s="95"/>
      <c r="Q85" s="95"/>
      <c r="R85" s="95"/>
      <c r="S85" s="90"/>
      <c r="T85" s="416"/>
      <c r="U85" s="95"/>
    </row>
    <row r="86" spans="1:21" ht="17.25" customHeight="1" x14ac:dyDescent="0.3">
      <c r="A86" s="36" t="s">
        <v>162</v>
      </c>
      <c r="B86" s="222" t="s">
        <v>295</v>
      </c>
      <c r="C86" s="222"/>
      <c r="D86" s="95"/>
      <c r="E86" s="95"/>
      <c r="F86" s="95"/>
      <c r="G86" s="95"/>
      <c r="H86" s="95"/>
      <c r="I86" s="95"/>
      <c r="J86" s="95"/>
      <c r="K86" s="95"/>
      <c r="L86" s="406"/>
      <c r="M86" s="95"/>
      <c r="N86" s="95"/>
      <c r="O86" s="95"/>
      <c r="P86" s="95"/>
      <c r="Q86" s="95"/>
      <c r="R86" s="95"/>
      <c r="S86" s="90"/>
      <c r="T86" s="416"/>
      <c r="U86" s="95"/>
    </row>
    <row r="87" spans="1:21" ht="17.25" customHeight="1" x14ac:dyDescent="0.3">
      <c r="A87" s="36" t="s">
        <v>163</v>
      </c>
      <c r="B87" s="222" t="s">
        <v>296</v>
      </c>
      <c r="C87" s="222"/>
      <c r="D87" s="95"/>
      <c r="E87" s="95"/>
      <c r="F87" s="95"/>
      <c r="G87" s="95"/>
      <c r="H87" s="95"/>
      <c r="I87" s="95"/>
      <c r="J87" s="95"/>
      <c r="K87" s="95"/>
      <c r="L87" s="406"/>
      <c r="M87" s="95"/>
      <c r="N87" s="95"/>
      <c r="O87" s="95"/>
      <c r="P87" s="95"/>
      <c r="Q87" s="95"/>
      <c r="R87" s="95"/>
      <c r="S87" s="90"/>
      <c r="T87" s="416"/>
      <c r="U87" s="95"/>
    </row>
    <row r="88" spans="1:21" ht="17.25" customHeight="1" x14ac:dyDescent="0.3">
      <c r="A88" s="36" t="s">
        <v>164</v>
      </c>
      <c r="B88" s="222" t="s">
        <v>297</v>
      </c>
      <c r="C88" s="222"/>
      <c r="D88" s="95"/>
      <c r="E88" s="95"/>
      <c r="F88" s="95"/>
      <c r="G88" s="95"/>
      <c r="H88" s="95"/>
      <c r="I88" s="95"/>
      <c r="J88" s="95"/>
      <c r="K88" s="95"/>
      <c r="L88" s="406"/>
      <c r="M88" s="95"/>
      <c r="N88" s="95"/>
      <c r="O88" s="95"/>
      <c r="P88" s="95"/>
      <c r="Q88" s="95"/>
      <c r="R88" s="95"/>
      <c r="S88" s="90"/>
      <c r="T88" s="416"/>
      <c r="U88" s="95"/>
    </row>
    <row r="89" spans="1:21" ht="17.25" customHeight="1" x14ac:dyDescent="0.3">
      <c r="A89" s="36" t="s">
        <v>175</v>
      </c>
      <c r="B89" s="222" t="s">
        <v>298</v>
      </c>
      <c r="C89" s="222"/>
      <c r="D89" s="95"/>
      <c r="E89" s="95"/>
      <c r="F89" s="95"/>
      <c r="G89" s="95"/>
      <c r="H89" s="95"/>
      <c r="I89" s="95"/>
      <c r="J89" s="95"/>
      <c r="K89" s="95"/>
      <c r="L89" s="406"/>
      <c r="M89" s="95"/>
      <c r="N89" s="95"/>
      <c r="O89" s="95"/>
      <c r="P89" s="95"/>
      <c r="Q89" s="95"/>
      <c r="R89" s="95"/>
      <c r="S89" s="90"/>
      <c r="T89" s="416"/>
      <c r="U89" s="95"/>
    </row>
    <row r="90" spans="1:21" ht="17.25" customHeight="1" x14ac:dyDescent="0.3">
      <c r="A90" s="36" t="s">
        <v>176</v>
      </c>
      <c r="B90" s="222" t="s">
        <v>299</v>
      </c>
      <c r="C90" s="222"/>
      <c r="D90" s="95"/>
      <c r="E90" s="95"/>
      <c r="F90" s="95"/>
      <c r="G90" s="95"/>
      <c r="H90" s="95"/>
      <c r="I90" s="95"/>
      <c r="J90" s="95"/>
      <c r="K90" s="95"/>
      <c r="L90" s="406"/>
      <c r="M90" s="95"/>
      <c r="N90" s="95"/>
      <c r="O90" s="95"/>
      <c r="P90" s="95"/>
      <c r="Q90" s="95"/>
      <c r="R90" s="95"/>
      <c r="S90" s="90"/>
      <c r="T90" s="416"/>
      <c r="U90" s="95"/>
    </row>
    <row r="91" spans="1:21" ht="17.25" customHeight="1" x14ac:dyDescent="0.3">
      <c r="A91" s="36" t="s">
        <v>177</v>
      </c>
      <c r="B91" s="222" t="s">
        <v>300</v>
      </c>
      <c r="C91" s="222"/>
      <c r="D91" s="95"/>
      <c r="E91" s="95"/>
      <c r="F91" s="95"/>
      <c r="G91" s="95"/>
      <c r="H91" s="95"/>
      <c r="I91" s="95"/>
      <c r="J91" s="95"/>
      <c r="K91" s="95"/>
      <c r="L91" s="406"/>
      <c r="M91" s="95"/>
      <c r="N91" s="95"/>
      <c r="O91" s="95"/>
      <c r="P91" s="95"/>
      <c r="Q91" s="95"/>
      <c r="R91" s="95"/>
      <c r="S91" s="90"/>
      <c r="T91" s="416"/>
      <c r="U91" s="95"/>
    </row>
    <row r="92" spans="1:21" ht="17.25" customHeight="1" x14ac:dyDescent="0.3">
      <c r="A92" s="36" t="s">
        <v>188</v>
      </c>
      <c r="B92" s="222" t="s">
        <v>301</v>
      </c>
      <c r="C92" s="222"/>
      <c r="D92" s="95"/>
      <c r="E92" s="95"/>
      <c r="F92" s="95"/>
      <c r="G92" s="95"/>
      <c r="H92" s="95"/>
      <c r="I92" s="95"/>
      <c r="J92" s="95"/>
      <c r="K92" s="95"/>
      <c r="L92" s="406"/>
      <c r="M92" s="95"/>
      <c r="N92" s="95"/>
      <c r="O92" s="95"/>
      <c r="P92" s="95"/>
      <c r="Q92" s="95"/>
      <c r="R92" s="95"/>
      <c r="S92" s="90"/>
      <c r="T92" s="416"/>
      <c r="U92" s="95"/>
    </row>
    <row r="93" spans="1:21" ht="17.25" customHeight="1" x14ac:dyDescent="0.3">
      <c r="A93" s="36" t="s">
        <v>189</v>
      </c>
      <c r="B93" s="222" t="s">
        <v>302</v>
      </c>
      <c r="C93" s="222"/>
      <c r="D93" s="95"/>
      <c r="E93" s="95"/>
      <c r="F93" s="95"/>
      <c r="G93" s="95"/>
      <c r="H93" s="95"/>
      <c r="I93" s="95"/>
      <c r="J93" s="95"/>
      <c r="K93" s="95"/>
      <c r="L93" s="406"/>
      <c r="M93" s="95"/>
      <c r="N93" s="95"/>
      <c r="O93" s="95"/>
      <c r="P93" s="95"/>
      <c r="Q93" s="95"/>
      <c r="R93" s="95"/>
      <c r="S93" s="90"/>
      <c r="T93" s="416"/>
      <c r="U93" s="95"/>
    </row>
    <row r="94" spans="1:21" ht="17.25" customHeight="1" x14ac:dyDescent="0.3">
      <c r="A94" s="36" t="s">
        <v>191</v>
      </c>
      <c r="B94" s="222" t="s">
        <v>303</v>
      </c>
      <c r="C94" s="222"/>
      <c r="D94" s="95"/>
      <c r="E94" s="95"/>
      <c r="F94" s="95"/>
      <c r="G94" s="95"/>
      <c r="H94" s="95"/>
      <c r="I94" s="95"/>
      <c r="J94" s="95"/>
      <c r="K94" s="95"/>
      <c r="L94" s="406"/>
      <c r="M94" s="95"/>
      <c r="N94" s="95"/>
      <c r="O94" s="95"/>
      <c r="P94" s="95"/>
      <c r="Q94" s="95"/>
      <c r="R94" s="95"/>
      <c r="S94" s="90"/>
      <c r="T94" s="416"/>
      <c r="U94" s="95"/>
    </row>
    <row r="95" spans="1:21" ht="17.25" customHeight="1" x14ac:dyDescent="0.3">
      <c r="A95" s="36" t="s">
        <v>193</v>
      </c>
      <c r="B95" s="222" t="s">
        <v>304</v>
      </c>
      <c r="C95" s="222"/>
      <c r="D95" s="95"/>
      <c r="E95" s="95"/>
      <c r="F95" s="95"/>
      <c r="G95" s="95"/>
      <c r="H95" s="95"/>
      <c r="I95" s="95"/>
      <c r="J95" s="95"/>
      <c r="K95" s="95"/>
      <c r="L95" s="406"/>
      <c r="M95" s="95"/>
      <c r="N95" s="95"/>
      <c r="O95" s="95"/>
      <c r="P95" s="95"/>
      <c r="Q95" s="95"/>
      <c r="R95" s="95"/>
      <c r="S95" s="90"/>
      <c r="T95" s="416"/>
      <c r="U95" s="95"/>
    </row>
    <row r="96" spans="1:21" ht="17.25" customHeight="1" x14ac:dyDescent="0.3">
      <c r="A96" s="36" t="s">
        <v>305</v>
      </c>
      <c r="B96" s="222" t="s">
        <v>306</v>
      </c>
      <c r="C96" s="222"/>
      <c r="D96" s="95"/>
      <c r="E96" s="95"/>
      <c r="F96" s="95"/>
      <c r="G96" s="95"/>
      <c r="H96" s="95"/>
      <c r="I96" s="95"/>
      <c r="J96" s="95"/>
      <c r="K96" s="95"/>
      <c r="L96" s="406"/>
      <c r="M96" s="95"/>
      <c r="N96" s="95"/>
      <c r="O96" s="95"/>
      <c r="P96" s="95"/>
      <c r="Q96" s="95"/>
      <c r="R96" s="95"/>
      <c r="S96" s="90"/>
      <c r="T96" s="416"/>
      <c r="U96" s="95"/>
    </row>
    <row r="97" spans="1:21" ht="17.25" customHeight="1" x14ac:dyDescent="0.3">
      <c r="A97" s="36" t="s">
        <v>307</v>
      </c>
      <c r="B97" s="222" t="s">
        <v>308</v>
      </c>
      <c r="C97" s="222"/>
      <c r="D97" s="95"/>
      <c r="E97" s="95"/>
      <c r="F97" s="95"/>
      <c r="G97" s="95"/>
      <c r="H97" s="95"/>
      <c r="I97" s="95"/>
      <c r="J97" s="95"/>
      <c r="K97" s="95"/>
      <c r="L97" s="406"/>
      <c r="M97" s="95"/>
      <c r="N97" s="95"/>
      <c r="O97" s="95"/>
      <c r="P97" s="95"/>
      <c r="Q97" s="95"/>
      <c r="R97" s="95"/>
      <c r="S97" s="90"/>
      <c r="T97" s="416"/>
      <c r="U97" s="95"/>
    </row>
    <row r="98" spans="1:21" ht="17.25" customHeight="1" x14ac:dyDescent="0.3">
      <c r="A98" s="36" t="s">
        <v>309</v>
      </c>
      <c r="B98" s="222" t="s">
        <v>310</v>
      </c>
      <c r="C98" s="222"/>
      <c r="D98" s="95"/>
      <c r="E98" s="95"/>
      <c r="F98" s="95"/>
      <c r="G98" s="95"/>
      <c r="H98" s="95"/>
      <c r="I98" s="95"/>
      <c r="J98" s="95"/>
      <c r="K98" s="95"/>
      <c r="L98" s="406"/>
      <c r="M98" s="95"/>
      <c r="N98" s="95"/>
      <c r="O98" s="95"/>
      <c r="P98" s="95"/>
      <c r="Q98" s="95"/>
      <c r="R98" s="95"/>
      <c r="S98" s="90"/>
      <c r="T98" s="416"/>
      <c r="U98" s="95"/>
    </row>
    <row r="99" spans="1:21" ht="17.25" customHeight="1" x14ac:dyDescent="0.3">
      <c r="A99" s="36" t="s">
        <v>311</v>
      </c>
      <c r="B99" s="222" t="s">
        <v>312</v>
      </c>
      <c r="C99" s="222"/>
      <c r="D99" s="95"/>
      <c r="E99" s="95"/>
      <c r="F99" s="95"/>
      <c r="G99" s="95"/>
      <c r="H99" s="95"/>
      <c r="I99" s="95"/>
      <c r="J99" s="95"/>
      <c r="K99" s="95"/>
      <c r="L99" s="406"/>
      <c r="M99" s="95"/>
      <c r="N99" s="95"/>
      <c r="O99" s="95"/>
      <c r="P99" s="95"/>
      <c r="Q99" s="95"/>
      <c r="R99" s="95"/>
      <c r="S99" s="90"/>
      <c r="T99" s="416"/>
      <c r="U99" s="95"/>
    </row>
    <row r="100" spans="1:21" ht="17.25" customHeight="1" x14ac:dyDescent="0.3">
      <c r="A100" s="36" t="s">
        <v>313</v>
      </c>
      <c r="B100" s="222" t="s">
        <v>314</v>
      </c>
      <c r="C100" s="222"/>
      <c r="D100" s="95"/>
      <c r="E100" s="95"/>
      <c r="F100" s="95"/>
      <c r="G100" s="95"/>
      <c r="H100" s="95"/>
      <c r="I100" s="95"/>
      <c r="J100" s="95"/>
      <c r="K100" s="95"/>
      <c r="L100" s="406"/>
      <c r="M100" s="95"/>
      <c r="N100" s="95"/>
      <c r="O100" s="95"/>
      <c r="P100" s="95"/>
      <c r="Q100" s="95"/>
      <c r="R100" s="95"/>
      <c r="S100" s="90"/>
      <c r="T100" s="416"/>
      <c r="U100" s="95"/>
    </row>
    <row r="101" spans="1:21" ht="17.25" customHeight="1" x14ac:dyDescent="0.3">
      <c r="A101" s="36" t="s">
        <v>315</v>
      </c>
      <c r="B101" s="222" t="s">
        <v>316</v>
      </c>
      <c r="C101" s="222"/>
      <c r="D101" s="95"/>
      <c r="E101" s="95"/>
      <c r="F101" s="95"/>
      <c r="G101" s="95"/>
      <c r="H101" s="95"/>
      <c r="I101" s="95"/>
      <c r="J101" s="95"/>
      <c r="K101" s="95"/>
      <c r="L101" s="406"/>
      <c r="M101" s="95"/>
      <c r="N101" s="95"/>
      <c r="O101" s="95"/>
      <c r="P101" s="95"/>
      <c r="Q101" s="95"/>
      <c r="R101" s="95"/>
      <c r="S101" s="90"/>
      <c r="T101" s="416"/>
      <c r="U101" s="95"/>
    </row>
    <row r="102" spans="1:21" ht="17.25" customHeight="1" x14ac:dyDescent="0.3">
      <c r="A102" s="36" t="s">
        <v>317</v>
      </c>
      <c r="B102" s="222" t="s">
        <v>318</v>
      </c>
      <c r="C102" s="222"/>
      <c r="D102" s="95"/>
      <c r="E102" s="95"/>
      <c r="F102" s="95"/>
      <c r="G102" s="95"/>
      <c r="H102" s="95"/>
      <c r="I102" s="95"/>
      <c r="J102" s="95"/>
      <c r="K102" s="95"/>
      <c r="L102" s="406"/>
      <c r="M102" s="95"/>
      <c r="N102" s="95"/>
      <c r="O102" s="95"/>
      <c r="P102" s="95"/>
      <c r="Q102" s="95"/>
      <c r="R102" s="95"/>
      <c r="S102" s="90"/>
      <c r="T102" s="416"/>
      <c r="U102" s="95"/>
    </row>
    <row r="103" spans="1:21" ht="17.25" customHeight="1" x14ac:dyDescent="0.3">
      <c r="A103" s="36" t="s">
        <v>258</v>
      </c>
      <c r="B103" s="264" t="s">
        <v>259</v>
      </c>
      <c r="C103" s="264"/>
      <c r="D103" s="95"/>
      <c r="E103" s="95"/>
      <c r="F103" s="95"/>
      <c r="G103" s="95"/>
      <c r="H103" s="95"/>
      <c r="I103" s="95"/>
      <c r="J103" s="95"/>
      <c r="K103" s="95"/>
      <c r="L103" s="406"/>
      <c r="M103" s="95"/>
      <c r="N103" s="95"/>
      <c r="O103" s="95"/>
      <c r="P103" s="95"/>
      <c r="Q103" s="95"/>
      <c r="R103" s="95"/>
      <c r="S103" s="90"/>
      <c r="T103" s="416"/>
      <c r="U103" s="95"/>
    </row>
    <row r="104" spans="1:21" s="66" customFormat="1" ht="17.25" customHeight="1" thickBot="1" x14ac:dyDescent="0.35">
      <c r="A104" s="127"/>
      <c r="B104" s="143" t="s">
        <v>319</v>
      </c>
      <c r="C104" s="143"/>
      <c r="D104" s="92">
        <f t="shared" ref="D104:K104" si="9">SUM(D85:D103)</f>
        <v>0</v>
      </c>
      <c r="E104" s="92">
        <f t="shared" si="9"/>
        <v>0</v>
      </c>
      <c r="F104" s="92">
        <f t="shared" si="9"/>
        <v>0</v>
      </c>
      <c r="G104" s="92">
        <f t="shared" si="9"/>
        <v>0</v>
      </c>
      <c r="H104" s="92">
        <f t="shared" si="9"/>
        <v>0</v>
      </c>
      <c r="I104" s="92">
        <f t="shared" si="9"/>
        <v>0</v>
      </c>
      <c r="J104" s="92">
        <f t="shared" si="9"/>
        <v>0</v>
      </c>
      <c r="K104" s="92">
        <f t="shared" si="9"/>
        <v>0</v>
      </c>
      <c r="L104" s="407"/>
      <c r="M104" s="92">
        <f t="shared" ref="M104:R104" si="10">SUM(M85:M103)</f>
        <v>0</v>
      </c>
      <c r="N104" s="92">
        <f t="shared" si="10"/>
        <v>0</v>
      </c>
      <c r="O104" s="92">
        <f t="shared" si="10"/>
        <v>0</v>
      </c>
      <c r="P104" s="92">
        <f t="shared" si="10"/>
        <v>0</v>
      </c>
      <c r="Q104" s="92">
        <f t="shared" si="10"/>
        <v>0</v>
      </c>
      <c r="R104" s="92">
        <f t="shared" si="10"/>
        <v>0</v>
      </c>
      <c r="S104" s="92">
        <f>SUM(S85:S103)</f>
        <v>0</v>
      </c>
      <c r="T104" s="417"/>
      <c r="U104" s="92">
        <f>SUM(U85:U103)</f>
        <v>0</v>
      </c>
    </row>
    <row r="105" spans="1:21" s="66" customFormat="1" ht="17.25" customHeight="1" thickTop="1" thickBot="1" x14ac:dyDescent="0.35">
      <c r="A105" s="137"/>
      <c r="B105" s="248" t="s">
        <v>517</v>
      </c>
      <c r="C105" s="144"/>
      <c r="D105" s="138">
        <f t="shared" ref="D105:K105" si="11">D83+D104</f>
        <v>0</v>
      </c>
      <c r="E105" s="138">
        <f t="shared" si="11"/>
        <v>0</v>
      </c>
      <c r="F105" s="138">
        <f>F83+F104</f>
        <v>0</v>
      </c>
      <c r="G105" s="138">
        <f>G83+G104</f>
        <v>0</v>
      </c>
      <c r="H105" s="138">
        <f t="shared" si="11"/>
        <v>0</v>
      </c>
      <c r="I105" s="138">
        <f t="shared" si="11"/>
        <v>0</v>
      </c>
      <c r="J105" s="138">
        <f t="shared" si="11"/>
        <v>0</v>
      </c>
      <c r="K105" s="138">
        <f t="shared" si="11"/>
        <v>0</v>
      </c>
      <c r="L105" s="149"/>
      <c r="M105" s="138">
        <f t="shared" ref="M105:R105" si="12">M83+M104</f>
        <v>0</v>
      </c>
      <c r="N105" s="138">
        <f t="shared" si="12"/>
        <v>0</v>
      </c>
      <c r="O105" s="138">
        <f t="shared" si="12"/>
        <v>0</v>
      </c>
      <c r="P105" s="138">
        <f t="shared" si="12"/>
        <v>0</v>
      </c>
      <c r="Q105" s="138">
        <f t="shared" si="12"/>
        <v>0</v>
      </c>
      <c r="R105" s="138">
        <f t="shared" si="12"/>
        <v>0</v>
      </c>
      <c r="S105" s="138">
        <f>S83+S104</f>
        <v>0</v>
      </c>
      <c r="T105" s="256">
        <f>R105-S105</f>
        <v>0</v>
      </c>
      <c r="U105" s="138">
        <f>U83+U104</f>
        <v>0</v>
      </c>
    </row>
    <row r="106" spans="1:21" ht="17.25" customHeight="1" thickTop="1" x14ac:dyDescent="0.3">
      <c r="A106" s="1155" t="s">
        <v>472</v>
      </c>
      <c r="B106" s="1156"/>
      <c r="C106" s="290"/>
      <c r="D106" s="91"/>
      <c r="E106" s="91"/>
      <c r="F106" s="91"/>
      <c r="G106" s="91"/>
      <c r="H106" s="91"/>
      <c r="I106" s="91"/>
      <c r="J106" s="91"/>
      <c r="K106" s="91"/>
      <c r="L106" s="410"/>
      <c r="M106" s="91"/>
      <c r="N106" s="91"/>
      <c r="O106" s="91"/>
      <c r="P106" s="91"/>
      <c r="Q106" s="91"/>
      <c r="R106" s="91"/>
      <c r="S106" s="94"/>
      <c r="T106" s="411"/>
      <c r="U106" s="91"/>
    </row>
    <row r="107" spans="1:21" s="66" customFormat="1" ht="17.25" customHeight="1" x14ac:dyDescent="0.3">
      <c r="A107" s="141" t="s">
        <v>218</v>
      </c>
      <c r="B107" s="266" t="s">
        <v>291</v>
      </c>
      <c r="C107" s="142"/>
      <c r="D107" s="150"/>
      <c r="E107" s="150"/>
      <c r="F107" s="150"/>
      <c r="G107" s="150"/>
      <c r="H107" s="150"/>
      <c r="I107" s="150"/>
      <c r="J107" s="150"/>
      <c r="K107" s="150"/>
      <c r="L107" s="406"/>
      <c r="M107" s="150"/>
      <c r="N107" s="150"/>
      <c r="O107" s="150"/>
      <c r="P107" s="150"/>
      <c r="Q107" s="150"/>
      <c r="R107" s="150"/>
      <c r="S107" s="151"/>
      <c r="T107" s="416"/>
      <c r="U107" s="150"/>
    </row>
    <row r="108" spans="1:21" ht="17.25" customHeight="1" x14ac:dyDescent="0.3">
      <c r="A108" s="118" t="s">
        <v>161</v>
      </c>
      <c r="B108" s="85" t="s">
        <v>320</v>
      </c>
      <c r="C108" s="85"/>
      <c r="D108" s="95"/>
      <c r="E108" s="95"/>
      <c r="F108" s="95"/>
      <c r="G108" s="95"/>
      <c r="H108" s="95"/>
      <c r="I108" s="95"/>
      <c r="J108" s="95"/>
      <c r="K108" s="95"/>
      <c r="L108" s="406"/>
      <c r="M108" s="95"/>
      <c r="N108" s="95"/>
      <c r="O108" s="95"/>
      <c r="P108" s="95"/>
      <c r="Q108" s="95"/>
      <c r="R108" s="95"/>
      <c r="S108" s="90"/>
      <c r="T108" s="416"/>
      <c r="U108" s="95"/>
    </row>
    <row r="109" spans="1:21" ht="17.25" customHeight="1" x14ac:dyDescent="0.3">
      <c r="A109" s="118" t="s">
        <v>162</v>
      </c>
      <c r="B109" s="85" t="s">
        <v>321</v>
      </c>
      <c r="C109" s="85"/>
      <c r="D109" s="95"/>
      <c r="E109" s="95"/>
      <c r="F109" s="95"/>
      <c r="G109" s="95"/>
      <c r="H109" s="95"/>
      <c r="I109" s="95"/>
      <c r="J109" s="95"/>
      <c r="K109" s="95"/>
      <c r="L109" s="406"/>
      <c r="M109" s="95"/>
      <c r="N109" s="95"/>
      <c r="O109" s="95"/>
      <c r="P109" s="95"/>
      <c r="Q109" s="95"/>
      <c r="R109" s="95"/>
      <c r="S109" s="90"/>
      <c r="T109" s="416"/>
      <c r="U109" s="95"/>
    </row>
    <row r="110" spans="1:21" ht="17.25" customHeight="1" x14ac:dyDescent="0.3">
      <c r="A110" s="118" t="s">
        <v>163</v>
      </c>
      <c r="B110" s="264" t="s">
        <v>259</v>
      </c>
      <c r="C110" s="85"/>
      <c r="D110" s="95"/>
      <c r="E110" s="95"/>
      <c r="F110" s="95"/>
      <c r="G110" s="95"/>
      <c r="H110" s="95"/>
      <c r="I110" s="95"/>
      <c r="J110" s="95"/>
      <c r="K110" s="95"/>
      <c r="L110" s="406"/>
      <c r="M110" s="95"/>
      <c r="N110" s="95"/>
      <c r="O110" s="95"/>
      <c r="P110" s="95"/>
      <c r="Q110" s="95"/>
      <c r="R110" s="95"/>
      <c r="S110" s="90"/>
      <c r="T110" s="416"/>
      <c r="U110" s="95"/>
    </row>
    <row r="111" spans="1:21" s="66" customFormat="1" ht="17.25" customHeight="1" thickBot="1" x14ac:dyDescent="0.35">
      <c r="A111" s="127"/>
      <c r="B111" s="143" t="s">
        <v>319</v>
      </c>
      <c r="C111" s="143"/>
      <c r="D111" s="92">
        <f t="shared" ref="D111:J111" si="13">SUM(D108:D110)</f>
        <v>0</v>
      </c>
      <c r="E111" s="92">
        <f t="shared" si="13"/>
        <v>0</v>
      </c>
      <c r="F111" s="92">
        <f t="shared" si="13"/>
        <v>0</v>
      </c>
      <c r="G111" s="92">
        <f t="shared" si="13"/>
        <v>0</v>
      </c>
      <c r="H111" s="92">
        <f t="shared" si="13"/>
        <v>0</v>
      </c>
      <c r="I111" s="92">
        <f t="shared" si="13"/>
        <v>0</v>
      </c>
      <c r="J111" s="92">
        <f t="shared" si="13"/>
        <v>0</v>
      </c>
      <c r="K111" s="92">
        <f>SUM(K108:K110)</f>
        <v>0</v>
      </c>
      <c r="L111" s="406"/>
      <c r="M111" s="92">
        <f t="shared" ref="M111:R111" si="14">SUM(M108:M110)</f>
        <v>0</v>
      </c>
      <c r="N111" s="92">
        <f t="shared" si="14"/>
        <v>0</v>
      </c>
      <c r="O111" s="92">
        <f t="shared" si="14"/>
        <v>0</v>
      </c>
      <c r="P111" s="92">
        <f t="shared" si="14"/>
        <v>0</v>
      </c>
      <c r="Q111" s="92">
        <f t="shared" si="14"/>
        <v>0</v>
      </c>
      <c r="R111" s="92">
        <f t="shared" si="14"/>
        <v>0</v>
      </c>
      <c r="S111" s="92">
        <f>SUM(S108:S110)</f>
        <v>0</v>
      </c>
      <c r="T111" s="416"/>
      <c r="U111" s="92">
        <f>SUM(U108:U110)</f>
        <v>0</v>
      </c>
    </row>
    <row r="112" spans="1:21" s="66" customFormat="1" ht="17.25" customHeight="1" thickTop="1" x14ac:dyDescent="0.3">
      <c r="A112" s="141" t="s">
        <v>219</v>
      </c>
      <c r="B112" s="265" t="s">
        <v>292</v>
      </c>
      <c r="C112" s="142"/>
      <c r="D112" s="150"/>
      <c r="E112" s="150"/>
      <c r="F112" s="150"/>
      <c r="G112" s="150"/>
      <c r="H112" s="150"/>
      <c r="I112" s="150"/>
      <c r="J112" s="150"/>
      <c r="K112" s="150"/>
      <c r="L112" s="406"/>
      <c r="M112" s="150"/>
      <c r="N112" s="150"/>
      <c r="O112" s="150"/>
      <c r="P112" s="150"/>
      <c r="Q112" s="150"/>
      <c r="R112" s="150"/>
      <c r="S112" s="151"/>
      <c r="T112" s="416"/>
      <c r="U112" s="150"/>
    </row>
    <row r="113" spans="1:21" ht="17.25" customHeight="1" x14ac:dyDescent="0.3">
      <c r="A113" s="118" t="s">
        <v>161</v>
      </c>
      <c r="B113" s="223" t="s">
        <v>320</v>
      </c>
      <c r="C113" s="85"/>
      <c r="D113" s="95"/>
      <c r="E113" s="95"/>
      <c r="F113" s="95"/>
      <c r="G113" s="95"/>
      <c r="H113" s="95"/>
      <c r="I113" s="95"/>
      <c r="J113" s="95"/>
      <c r="K113" s="95"/>
      <c r="L113" s="406"/>
      <c r="M113" s="95"/>
      <c r="N113" s="95"/>
      <c r="O113" s="95"/>
      <c r="P113" s="95"/>
      <c r="Q113" s="95"/>
      <c r="R113" s="95"/>
      <c r="S113" s="90"/>
      <c r="T113" s="416"/>
      <c r="U113" s="95"/>
    </row>
    <row r="114" spans="1:21" ht="17.25" customHeight="1" x14ac:dyDescent="0.3">
      <c r="A114" s="118" t="s">
        <v>162</v>
      </c>
      <c r="B114" s="223" t="s">
        <v>321</v>
      </c>
      <c r="C114" s="85"/>
      <c r="D114" s="95"/>
      <c r="E114" s="95"/>
      <c r="F114" s="95"/>
      <c r="G114" s="95"/>
      <c r="H114" s="95"/>
      <c r="I114" s="95"/>
      <c r="J114" s="95"/>
      <c r="K114" s="95"/>
      <c r="L114" s="406"/>
      <c r="M114" s="95"/>
      <c r="N114" s="95"/>
      <c r="O114" s="95"/>
      <c r="P114" s="95"/>
      <c r="Q114" s="95"/>
      <c r="R114" s="95"/>
      <c r="S114" s="90"/>
      <c r="T114" s="416"/>
      <c r="U114" s="95"/>
    </row>
    <row r="115" spans="1:21" ht="17.25" customHeight="1" x14ac:dyDescent="0.3">
      <c r="A115" s="118" t="s">
        <v>163</v>
      </c>
      <c r="B115" s="522" t="s">
        <v>259</v>
      </c>
      <c r="C115" s="85"/>
      <c r="D115" s="95"/>
      <c r="E115" s="95"/>
      <c r="F115" s="95"/>
      <c r="G115" s="95"/>
      <c r="H115" s="95"/>
      <c r="I115" s="95"/>
      <c r="J115" s="95"/>
      <c r="K115" s="95"/>
      <c r="L115" s="406"/>
      <c r="M115" s="95"/>
      <c r="N115" s="95"/>
      <c r="O115" s="95"/>
      <c r="P115" s="95"/>
      <c r="Q115" s="95"/>
      <c r="R115" s="95"/>
      <c r="S115" s="90"/>
      <c r="T115" s="416"/>
      <c r="U115" s="95"/>
    </row>
    <row r="116" spans="1:21" s="66" customFormat="1" ht="17.25" customHeight="1" thickBot="1" x14ac:dyDescent="0.35">
      <c r="A116" s="127"/>
      <c r="B116" s="143" t="s">
        <v>319</v>
      </c>
      <c r="C116" s="143"/>
      <c r="D116" s="92">
        <f t="shared" ref="D116:J116" si="15">SUM(D113:D115)</f>
        <v>0</v>
      </c>
      <c r="E116" s="92">
        <f t="shared" si="15"/>
        <v>0</v>
      </c>
      <c r="F116" s="92">
        <f t="shared" si="15"/>
        <v>0</v>
      </c>
      <c r="G116" s="92">
        <f t="shared" si="15"/>
        <v>0</v>
      </c>
      <c r="H116" s="92">
        <f t="shared" si="15"/>
        <v>0</v>
      </c>
      <c r="I116" s="92">
        <f t="shared" si="15"/>
        <v>0</v>
      </c>
      <c r="J116" s="92">
        <f t="shared" si="15"/>
        <v>0</v>
      </c>
      <c r="K116" s="92">
        <f>SUM(K113:K115)</f>
        <v>0</v>
      </c>
      <c r="L116" s="407"/>
      <c r="M116" s="92">
        <f t="shared" ref="M116:R116" si="16">SUM(M113:M115)</f>
        <v>0</v>
      </c>
      <c r="N116" s="92">
        <f t="shared" si="16"/>
        <v>0</v>
      </c>
      <c r="O116" s="92">
        <f t="shared" si="16"/>
        <v>0</v>
      </c>
      <c r="P116" s="92">
        <f t="shared" si="16"/>
        <v>0</v>
      </c>
      <c r="Q116" s="92">
        <f t="shared" si="16"/>
        <v>0</v>
      </c>
      <c r="R116" s="92">
        <f t="shared" si="16"/>
        <v>0</v>
      </c>
      <c r="S116" s="92">
        <f>SUM(S113:S115)</f>
        <v>0</v>
      </c>
      <c r="T116" s="417"/>
      <c r="U116" s="92">
        <f>SUM(U113:U115)</f>
        <v>0</v>
      </c>
    </row>
    <row r="117" spans="1:21" s="66" customFormat="1" ht="17.25" customHeight="1" thickTop="1" thickBot="1" x14ac:dyDescent="0.35">
      <c r="A117" s="127"/>
      <c r="B117" s="143" t="s">
        <v>518</v>
      </c>
      <c r="C117" s="143"/>
      <c r="D117" s="92">
        <f t="shared" ref="D117:E117" si="17">D111+D116</f>
        <v>0</v>
      </c>
      <c r="E117" s="92">
        <f t="shared" si="17"/>
        <v>0</v>
      </c>
      <c r="F117" s="92">
        <f>F111+F116</f>
        <v>0</v>
      </c>
      <c r="G117" s="92">
        <f>G111+G116</f>
        <v>0</v>
      </c>
      <c r="H117" s="92">
        <f t="shared" ref="H117:K117" si="18">H111+H116</f>
        <v>0</v>
      </c>
      <c r="I117" s="92">
        <f t="shared" si="18"/>
        <v>0</v>
      </c>
      <c r="J117" s="92">
        <f t="shared" si="18"/>
        <v>0</v>
      </c>
      <c r="K117" s="92">
        <f t="shared" si="18"/>
        <v>0</v>
      </c>
      <c r="L117" s="149"/>
      <c r="M117" s="92">
        <f t="shared" ref="M117:R117" si="19">M111+M116</f>
        <v>0</v>
      </c>
      <c r="N117" s="92">
        <f t="shared" si="19"/>
        <v>0</v>
      </c>
      <c r="O117" s="92">
        <f t="shared" si="19"/>
        <v>0</v>
      </c>
      <c r="P117" s="92">
        <f t="shared" si="19"/>
        <v>0</v>
      </c>
      <c r="Q117" s="92">
        <f t="shared" si="19"/>
        <v>0</v>
      </c>
      <c r="R117" s="92">
        <f t="shared" si="19"/>
        <v>0</v>
      </c>
      <c r="S117" s="92">
        <f>S111+S116</f>
        <v>0</v>
      </c>
      <c r="T117" s="256">
        <f>R117-S117</f>
        <v>0</v>
      </c>
      <c r="U117" s="92">
        <f>U111+U116</f>
        <v>0</v>
      </c>
    </row>
    <row r="118" spans="1:21" ht="17.25" customHeight="1" thickTop="1" x14ac:dyDescent="0.3">
      <c r="A118" s="1155" t="s">
        <v>473</v>
      </c>
      <c r="B118" s="1156"/>
      <c r="C118" s="290"/>
      <c r="D118" s="91"/>
      <c r="E118" s="91"/>
      <c r="F118" s="91"/>
      <c r="G118" s="91"/>
      <c r="H118" s="91"/>
      <c r="I118" s="91"/>
      <c r="J118" s="91"/>
      <c r="K118" s="91"/>
      <c r="L118" s="410"/>
      <c r="M118" s="91"/>
      <c r="N118" s="91"/>
      <c r="O118" s="91"/>
      <c r="P118" s="91"/>
      <c r="Q118" s="91"/>
      <c r="R118" s="91"/>
      <c r="S118" s="94"/>
      <c r="T118" s="411"/>
      <c r="U118" s="91"/>
    </row>
    <row r="119" spans="1:21" s="66" customFormat="1" ht="17.25" customHeight="1" x14ac:dyDescent="0.3">
      <c r="A119" s="141" t="s">
        <v>511</v>
      </c>
      <c r="B119" s="266" t="s">
        <v>291</v>
      </c>
      <c r="C119" s="142"/>
      <c r="D119" s="150"/>
      <c r="E119" s="150"/>
      <c r="F119" s="150"/>
      <c r="G119" s="150"/>
      <c r="H119" s="150"/>
      <c r="I119" s="150"/>
      <c r="J119" s="150"/>
      <c r="K119" s="150"/>
      <c r="L119" s="406"/>
      <c r="M119" s="150"/>
      <c r="N119" s="150"/>
      <c r="O119" s="150"/>
      <c r="P119" s="150"/>
      <c r="Q119" s="150"/>
      <c r="R119" s="150"/>
      <c r="S119" s="151"/>
      <c r="T119" s="416"/>
      <c r="U119" s="150"/>
    </row>
    <row r="120" spans="1:21" ht="17.25" customHeight="1" x14ac:dyDescent="0.3">
      <c r="A120" s="118" t="s">
        <v>161</v>
      </c>
      <c r="B120" s="85" t="s">
        <v>320</v>
      </c>
      <c r="C120" s="85"/>
      <c r="D120" s="95"/>
      <c r="E120" s="95"/>
      <c r="F120" s="95"/>
      <c r="G120" s="95"/>
      <c r="H120" s="95"/>
      <c r="I120" s="95"/>
      <c r="J120" s="95"/>
      <c r="K120" s="95"/>
      <c r="L120" s="406"/>
      <c r="M120" s="95"/>
      <c r="N120" s="95"/>
      <c r="O120" s="95"/>
      <c r="P120" s="95"/>
      <c r="Q120" s="95"/>
      <c r="R120" s="95"/>
      <c r="S120" s="90"/>
      <c r="T120" s="416"/>
      <c r="U120" s="95"/>
    </row>
    <row r="121" spans="1:21" ht="17.25" customHeight="1" x14ac:dyDescent="0.3">
      <c r="A121" s="118" t="s">
        <v>162</v>
      </c>
      <c r="B121" s="85" t="s">
        <v>321</v>
      </c>
      <c r="C121" s="85"/>
      <c r="D121" s="95"/>
      <c r="E121" s="95"/>
      <c r="F121" s="95"/>
      <c r="G121" s="95"/>
      <c r="H121" s="95"/>
      <c r="I121" s="95"/>
      <c r="J121" s="95"/>
      <c r="K121" s="95"/>
      <c r="L121" s="406"/>
      <c r="M121" s="95"/>
      <c r="N121" s="95"/>
      <c r="O121" s="95"/>
      <c r="P121" s="95"/>
      <c r="Q121" s="95"/>
      <c r="R121" s="95"/>
      <c r="S121" s="90"/>
      <c r="T121" s="416"/>
      <c r="U121" s="95"/>
    </row>
    <row r="122" spans="1:21" ht="17.25" customHeight="1" x14ac:dyDescent="0.3">
      <c r="A122" s="118" t="s">
        <v>163</v>
      </c>
      <c r="B122" s="264" t="s">
        <v>259</v>
      </c>
      <c r="C122" s="85"/>
      <c r="D122" s="95"/>
      <c r="E122" s="95"/>
      <c r="F122" s="95"/>
      <c r="G122" s="95"/>
      <c r="H122" s="95"/>
      <c r="I122" s="95"/>
      <c r="J122" s="95"/>
      <c r="K122" s="95"/>
      <c r="L122" s="406"/>
      <c r="M122" s="95"/>
      <c r="N122" s="95"/>
      <c r="O122" s="95"/>
      <c r="P122" s="95"/>
      <c r="Q122" s="95"/>
      <c r="R122" s="95"/>
      <c r="S122" s="90"/>
      <c r="T122" s="416"/>
      <c r="U122" s="95"/>
    </row>
    <row r="123" spans="1:21" s="66" customFormat="1" ht="17.25" customHeight="1" thickBot="1" x14ac:dyDescent="0.35">
      <c r="A123" s="127"/>
      <c r="B123" s="143" t="s">
        <v>319</v>
      </c>
      <c r="C123" s="143"/>
      <c r="D123" s="92">
        <f t="shared" ref="D123:J123" si="20">SUM(D120:D122)</f>
        <v>0</v>
      </c>
      <c r="E123" s="92">
        <f t="shared" si="20"/>
        <v>0</v>
      </c>
      <c r="F123" s="92">
        <f t="shared" si="20"/>
        <v>0</v>
      </c>
      <c r="G123" s="92">
        <f t="shared" si="20"/>
        <v>0</v>
      </c>
      <c r="H123" s="92">
        <f t="shared" si="20"/>
        <v>0</v>
      </c>
      <c r="I123" s="92">
        <f t="shared" si="20"/>
        <v>0</v>
      </c>
      <c r="J123" s="92">
        <f t="shared" si="20"/>
        <v>0</v>
      </c>
      <c r="K123" s="92">
        <f>SUM(K120:K122)</f>
        <v>0</v>
      </c>
      <c r="L123" s="406"/>
      <c r="M123" s="92">
        <f t="shared" ref="M123:R123" si="21">SUM(M120:M122)</f>
        <v>0</v>
      </c>
      <c r="N123" s="92">
        <f t="shared" si="21"/>
        <v>0</v>
      </c>
      <c r="O123" s="92">
        <f t="shared" si="21"/>
        <v>0</v>
      </c>
      <c r="P123" s="92">
        <f t="shared" si="21"/>
        <v>0</v>
      </c>
      <c r="Q123" s="92">
        <f t="shared" si="21"/>
        <v>0</v>
      </c>
      <c r="R123" s="92">
        <f t="shared" si="21"/>
        <v>0</v>
      </c>
      <c r="S123" s="92">
        <f>SUM(S120:S122)</f>
        <v>0</v>
      </c>
      <c r="T123" s="416"/>
      <c r="U123" s="92">
        <f>SUM(U120:U122)</f>
        <v>0</v>
      </c>
    </row>
    <row r="124" spans="1:21" s="66" customFormat="1" ht="17.25" customHeight="1" thickTop="1" x14ac:dyDescent="0.3">
      <c r="A124" s="141" t="s">
        <v>519</v>
      </c>
      <c r="B124" s="265" t="s">
        <v>292</v>
      </c>
      <c r="C124" s="142"/>
      <c r="D124" s="150"/>
      <c r="E124" s="150"/>
      <c r="F124" s="150"/>
      <c r="G124" s="150"/>
      <c r="H124" s="150"/>
      <c r="I124" s="150"/>
      <c r="J124" s="150"/>
      <c r="K124" s="150"/>
      <c r="L124" s="406"/>
      <c r="M124" s="150"/>
      <c r="N124" s="150"/>
      <c r="O124" s="150"/>
      <c r="P124" s="150"/>
      <c r="Q124" s="150"/>
      <c r="R124" s="150"/>
      <c r="S124" s="151"/>
      <c r="T124" s="416"/>
      <c r="U124" s="150"/>
    </row>
    <row r="125" spans="1:21" ht="17.25" customHeight="1" x14ac:dyDescent="0.3">
      <c r="A125" s="118" t="s">
        <v>161</v>
      </c>
      <c r="B125" s="223" t="s">
        <v>320</v>
      </c>
      <c r="C125" s="85"/>
      <c r="D125" s="95"/>
      <c r="E125" s="95"/>
      <c r="F125" s="95"/>
      <c r="G125" s="95"/>
      <c r="H125" s="95"/>
      <c r="I125" s="95"/>
      <c r="J125" s="95"/>
      <c r="K125" s="95"/>
      <c r="L125" s="406"/>
      <c r="M125" s="95"/>
      <c r="N125" s="95"/>
      <c r="O125" s="95"/>
      <c r="P125" s="95"/>
      <c r="Q125" s="95"/>
      <c r="R125" s="95"/>
      <c r="S125" s="90"/>
      <c r="T125" s="416"/>
      <c r="U125" s="95"/>
    </row>
    <row r="126" spans="1:21" ht="17.25" customHeight="1" x14ac:dyDescent="0.3">
      <c r="A126" s="118" t="s">
        <v>162</v>
      </c>
      <c r="B126" s="223" t="s">
        <v>321</v>
      </c>
      <c r="C126" s="85"/>
      <c r="D126" s="95"/>
      <c r="E126" s="95"/>
      <c r="F126" s="95"/>
      <c r="G126" s="95"/>
      <c r="H126" s="95"/>
      <c r="I126" s="95"/>
      <c r="J126" s="95"/>
      <c r="K126" s="95"/>
      <c r="L126" s="406"/>
      <c r="M126" s="95"/>
      <c r="N126" s="95"/>
      <c r="O126" s="95"/>
      <c r="P126" s="95"/>
      <c r="Q126" s="95"/>
      <c r="R126" s="95"/>
      <c r="S126" s="90"/>
      <c r="T126" s="416"/>
      <c r="U126" s="95"/>
    </row>
    <row r="127" spans="1:21" ht="17.25" customHeight="1" x14ac:dyDescent="0.3">
      <c r="A127" s="118" t="s">
        <v>163</v>
      </c>
      <c r="B127" s="522" t="s">
        <v>259</v>
      </c>
      <c r="C127" s="85"/>
      <c r="D127" s="95"/>
      <c r="E127" s="95"/>
      <c r="F127" s="95"/>
      <c r="G127" s="95"/>
      <c r="H127" s="95"/>
      <c r="I127" s="95"/>
      <c r="J127" s="95"/>
      <c r="K127" s="95"/>
      <c r="L127" s="406"/>
      <c r="M127" s="95"/>
      <c r="N127" s="95"/>
      <c r="O127" s="95"/>
      <c r="P127" s="95"/>
      <c r="Q127" s="95"/>
      <c r="R127" s="95"/>
      <c r="S127" s="90"/>
      <c r="T127" s="416"/>
      <c r="U127" s="95"/>
    </row>
    <row r="128" spans="1:21" s="66" customFormat="1" ht="17.25" customHeight="1" thickBot="1" x14ac:dyDescent="0.35">
      <c r="A128" s="127"/>
      <c r="B128" s="143" t="s">
        <v>319</v>
      </c>
      <c r="C128" s="143"/>
      <c r="D128" s="92">
        <f t="shared" ref="D128:J128" si="22">SUM(D125:D127)</f>
        <v>0</v>
      </c>
      <c r="E128" s="92">
        <f t="shared" si="22"/>
        <v>0</v>
      </c>
      <c r="F128" s="92">
        <f t="shared" si="22"/>
        <v>0</v>
      </c>
      <c r="G128" s="92">
        <f t="shared" si="22"/>
        <v>0</v>
      </c>
      <c r="H128" s="92">
        <f t="shared" si="22"/>
        <v>0</v>
      </c>
      <c r="I128" s="92">
        <f t="shared" si="22"/>
        <v>0</v>
      </c>
      <c r="J128" s="92">
        <f t="shared" si="22"/>
        <v>0</v>
      </c>
      <c r="K128" s="92">
        <f>SUM(K125:K127)</f>
        <v>0</v>
      </c>
      <c r="L128" s="407"/>
      <c r="M128" s="92">
        <f t="shared" ref="M128:R128" si="23">SUM(M125:M127)</f>
        <v>0</v>
      </c>
      <c r="N128" s="92">
        <f t="shared" si="23"/>
        <v>0</v>
      </c>
      <c r="O128" s="92">
        <f t="shared" si="23"/>
        <v>0</v>
      </c>
      <c r="P128" s="92">
        <f t="shared" si="23"/>
        <v>0</v>
      </c>
      <c r="Q128" s="92">
        <f t="shared" si="23"/>
        <v>0</v>
      </c>
      <c r="R128" s="92">
        <f t="shared" si="23"/>
        <v>0</v>
      </c>
      <c r="S128" s="92">
        <f>SUM(S125:S127)</f>
        <v>0</v>
      </c>
      <c r="T128" s="417"/>
      <c r="U128" s="92">
        <f>SUM(U125:U127)</f>
        <v>0</v>
      </c>
    </row>
    <row r="129" spans="1:21" s="66" customFormat="1" ht="17.25" customHeight="1" thickTop="1" thickBot="1" x14ac:dyDescent="0.35">
      <c r="A129" s="127"/>
      <c r="B129" s="143" t="s">
        <v>520</v>
      </c>
      <c r="C129" s="143"/>
      <c r="D129" s="92">
        <f t="shared" ref="D129:K129" si="24">D123+D128</f>
        <v>0</v>
      </c>
      <c r="E129" s="92">
        <f t="shared" si="24"/>
        <v>0</v>
      </c>
      <c r="F129" s="92">
        <f>F123+F128</f>
        <v>0</v>
      </c>
      <c r="G129" s="92">
        <f>G123+G128</f>
        <v>0</v>
      </c>
      <c r="H129" s="92">
        <f t="shared" si="24"/>
        <v>0</v>
      </c>
      <c r="I129" s="92">
        <f t="shared" si="24"/>
        <v>0</v>
      </c>
      <c r="J129" s="92">
        <f t="shared" si="24"/>
        <v>0</v>
      </c>
      <c r="K129" s="92">
        <f t="shared" si="24"/>
        <v>0</v>
      </c>
      <c r="L129" s="149"/>
      <c r="M129" s="92">
        <f t="shared" ref="M129:R129" si="25">M123+M128</f>
        <v>0</v>
      </c>
      <c r="N129" s="92">
        <f t="shared" si="25"/>
        <v>0</v>
      </c>
      <c r="O129" s="92">
        <f t="shared" si="25"/>
        <v>0</v>
      </c>
      <c r="P129" s="92">
        <f t="shared" si="25"/>
        <v>0</v>
      </c>
      <c r="Q129" s="92">
        <f t="shared" si="25"/>
        <v>0</v>
      </c>
      <c r="R129" s="92">
        <f t="shared" si="25"/>
        <v>0</v>
      </c>
      <c r="S129" s="92">
        <f>S123+S128</f>
        <v>0</v>
      </c>
      <c r="T129" s="256">
        <f>R129-S129</f>
        <v>0</v>
      </c>
      <c r="U129" s="92">
        <f>U123+U128</f>
        <v>0</v>
      </c>
    </row>
    <row r="130" spans="1:21" ht="17.25" customHeight="1" thickTop="1" x14ac:dyDescent="0.3">
      <c r="A130" s="1157" t="s">
        <v>293</v>
      </c>
      <c r="B130" s="1158"/>
      <c r="C130" s="290"/>
      <c r="D130" s="91"/>
      <c r="E130" s="91"/>
      <c r="F130" s="91"/>
      <c r="G130" s="91"/>
      <c r="H130" s="91"/>
      <c r="I130" s="91"/>
      <c r="J130" s="91"/>
      <c r="K130" s="91"/>
      <c r="L130" s="406"/>
      <c r="M130" s="91"/>
      <c r="N130" s="91"/>
      <c r="O130" s="91"/>
      <c r="P130" s="91"/>
      <c r="Q130" s="91"/>
      <c r="R130" s="91"/>
      <c r="S130" s="94"/>
      <c r="T130" s="416"/>
      <c r="U130" s="91"/>
    </row>
    <row r="131" spans="1:21" s="66" customFormat="1" ht="17.25" customHeight="1" x14ac:dyDescent="0.3">
      <c r="A131" s="141" t="s">
        <v>521</v>
      </c>
      <c r="B131" s="251" t="s">
        <v>128</v>
      </c>
      <c r="C131" s="251"/>
      <c r="D131" s="150"/>
      <c r="E131" s="150"/>
      <c r="F131" s="150"/>
      <c r="G131" s="150"/>
      <c r="H131" s="150"/>
      <c r="I131" s="150"/>
      <c r="J131" s="150"/>
      <c r="K131" s="150"/>
      <c r="L131" s="406"/>
      <c r="M131" s="150"/>
      <c r="N131" s="150"/>
      <c r="O131" s="150"/>
      <c r="P131" s="150"/>
      <c r="Q131" s="150"/>
      <c r="R131" s="150"/>
      <c r="S131" s="151"/>
      <c r="T131" s="416"/>
      <c r="U131" s="150"/>
    </row>
    <row r="132" spans="1:21" ht="17.25" customHeight="1" x14ac:dyDescent="0.3">
      <c r="A132" s="36" t="s">
        <v>161</v>
      </c>
      <c r="B132" s="222" t="s">
        <v>294</v>
      </c>
      <c r="C132" s="222"/>
      <c r="D132" s="95"/>
      <c r="E132" s="95"/>
      <c r="F132" s="95"/>
      <c r="G132" s="95"/>
      <c r="H132" s="95"/>
      <c r="I132" s="95"/>
      <c r="J132" s="95"/>
      <c r="K132" s="95"/>
      <c r="L132" s="406"/>
      <c r="M132" s="95"/>
      <c r="N132" s="95"/>
      <c r="O132" s="95"/>
      <c r="P132" s="95"/>
      <c r="Q132" s="95"/>
      <c r="R132" s="95"/>
      <c r="S132" s="90"/>
      <c r="T132" s="416"/>
      <c r="U132" s="95"/>
    </row>
    <row r="133" spans="1:21" ht="17.25" customHeight="1" x14ac:dyDescent="0.3">
      <c r="A133" s="36" t="s">
        <v>162</v>
      </c>
      <c r="B133" s="222" t="s">
        <v>295</v>
      </c>
      <c r="C133" s="222"/>
      <c r="D133" s="95"/>
      <c r="E133" s="95"/>
      <c r="F133" s="95"/>
      <c r="G133" s="95"/>
      <c r="H133" s="95"/>
      <c r="I133" s="95"/>
      <c r="J133" s="95"/>
      <c r="K133" s="95"/>
      <c r="L133" s="406"/>
      <c r="M133" s="95"/>
      <c r="N133" s="95"/>
      <c r="O133" s="95"/>
      <c r="P133" s="95"/>
      <c r="Q133" s="95"/>
      <c r="R133" s="95"/>
      <c r="S133" s="90"/>
      <c r="T133" s="416"/>
      <c r="U133" s="95"/>
    </row>
    <row r="134" spans="1:21" ht="17.25" customHeight="1" x14ac:dyDescent="0.3">
      <c r="A134" s="36" t="s">
        <v>163</v>
      </c>
      <c r="B134" s="222" t="s">
        <v>296</v>
      </c>
      <c r="C134" s="222"/>
      <c r="D134" s="95"/>
      <c r="E134" s="95"/>
      <c r="F134" s="95"/>
      <c r="G134" s="95"/>
      <c r="H134" s="95"/>
      <c r="I134" s="95"/>
      <c r="J134" s="95"/>
      <c r="K134" s="95"/>
      <c r="L134" s="406"/>
      <c r="M134" s="95"/>
      <c r="N134" s="95"/>
      <c r="O134" s="95"/>
      <c r="P134" s="95"/>
      <c r="Q134" s="95"/>
      <c r="R134" s="95"/>
      <c r="S134" s="90"/>
      <c r="T134" s="416"/>
      <c r="U134" s="95"/>
    </row>
    <row r="135" spans="1:21" ht="17.25" customHeight="1" x14ac:dyDescent="0.3">
      <c r="A135" s="36" t="s">
        <v>164</v>
      </c>
      <c r="B135" s="222" t="s">
        <v>297</v>
      </c>
      <c r="C135" s="222"/>
      <c r="D135" s="95"/>
      <c r="E135" s="95"/>
      <c r="F135" s="95"/>
      <c r="G135" s="95"/>
      <c r="H135" s="95"/>
      <c r="I135" s="95"/>
      <c r="J135" s="95"/>
      <c r="K135" s="95"/>
      <c r="L135" s="406"/>
      <c r="M135" s="95"/>
      <c r="N135" s="95"/>
      <c r="O135" s="95"/>
      <c r="P135" s="95"/>
      <c r="Q135" s="95"/>
      <c r="R135" s="95"/>
      <c r="S135" s="90"/>
      <c r="T135" s="416"/>
      <c r="U135" s="95"/>
    </row>
    <row r="136" spans="1:21" ht="17.25" customHeight="1" x14ac:dyDescent="0.3">
      <c r="A136" s="36" t="s">
        <v>175</v>
      </c>
      <c r="B136" s="222" t="s">
        <v>298</v>
      </c>
      <c r="C136" s="222"/>
      <c r="D136" s="95"/>
      <c r="E136" s="95"/>
      <c r="F136" s="95"/>
      <c r="G136" s="95"/>
      <c r="H136" s="95"/>
      <c r="I136" s="95"/>
      <c r="J136" s="95"/>
      <c r="K136" s="95"/>
      <c r="L136" s="406"/>
      <c r="M136" s="95"/>
      <c r="N136" s="95"/>
      <c r="O136" s="95"/>
      <c r="P136" s="95"/>
      <c r="Q136" s="95"/>
      <c r="R136" s="95"/>
      <c r="S136" s="90"/>
      <c r="T136" s="416"/>
      <c r="U136" s="95"/>
    </row>
    <row r="137" spans="1:21" ht="17.25" customHeight="1" x14ac:dyDescent="0.3">
      <c r="A137" s="36" t="s">
        <v>176</v>
      </c>
      <c r="B137" s="222" t="s">
        <v>299</v>
      </c>
      <c r="C137" s="222"/>
      <c r="D137" s="95"/>
      <c r="E137" s="95"/>
      <c r="F137" s="95"/>
      <c r="G137" s="95"/>
      <c r="H137" s="95"/>
      <c r="I137" s="95"/>
      <c r="J137" s="95"/>
      <c r="K137" s="95"/>
      <c r="L137" s="406"/>
      <c r="M137" s="95"/>
      <c r="N137" s="95"/>
      <c r="O137" s="95"/>
      <c r="P137" s="95"/>
      <c r="Q137" s="95"/>
      <c r="R137" s="95"/>
      <c r="S137" s="90"/>
      <c r="T137" s="416"/>
      <c r="U137" s="95"/>
    </row>
    <row r="138" spans="1:21" ht="17.25" customHeight="1" x14ac:dyDescent="0.3">
      <c r="A138" s="36" t="s">
        <v>177</v>
      </c>
      <c r="B138" s="222" t="s">
        <v>300</v>
      </c>
      <c r="C138" s="222"/>
      <c r="D138" s="95"/>
      <c r="E138" s="95"/>
      <c r="F138" s="95"/>
      <c r="G138" s="95"/>
      <c r="H138" s="95"/>
      <c r="I138" s="95"/>
      <c r="J138" s="95"/>
      <c r="K138" s="95"/>
      <c r="L138" s="406"/>
      <c r="M138" s="95"/>
      <c r="N138" s="95"/>
      <c r="O138" s="95"/>
      <c r="P138" s="95"/>
      <c r="Q138" s="95"/>
      <c r="R138" s="95"/>
      <c r="S138" s="90"/>
      <c r="T138" s="416"/>
      <c r="U138" s="95"/>
    </row>
    <row r="139" spans="1:21" ht="17.25" customHeight="1" x14ac:dyDescent="0.3">
      <c r="A139" s="36" t="s">
        <v>188</v>
      </c>
      <c r="B139" s="222" t="s">
        <v>301</v>
      </c>
      <c r="C139" s="222"/>
      <c r="D139" s="95"/>
      <c r="E139" s="95"/>
      <c r="F139" s="95"/>
      <c r="G139" s="95"/>
      <c r="H139" s="95"/>
      <c r="I139" s="95"/>
      <c r="J139" s="95"/>
      <c r="K139" s="95"/>
      <c r="L139" s="406"/>
      <c r="M139" s="95"/>
      <c r="N139" s="95"/>
      <c r="O139" s="95"/>
      <c r="P139" s="95"/>
      <c r="Q139" s="95"/>
      <c r="R139" s="95"/>
      <c r="S139" s="90"/>
      <c r="T139" s="416"/>
      <c r="U139" s="95"/>
    </row>
    <row r="140" spans="1:21" ht="17.25" customHeight="1" x14ac:dyDescent="0.3">
      <c r="A140" s="36" t="s">
        <v>189</v>
      </c>
      <c r="B140" s="222" t="s">
        <v>302</v>
      </c>
      <c r="C140" s="222"/>
      <c r="D140" s="95"/>
      <c r="E140" s="95"/>
      <c r="F140" s="95"/>
      <c r="G140" s="95"/>
      <c r="H140" s="95"/>
      <c r="I140" s="95"/>
      <c r="J140" s="95"/>
      <c r="K140" s="95"/>
      <c r="L140" s="406"/>
      <c r="M140" s="95"/>
      <c r="N140" s="95"/>
      <c r="O140" s="95"/>
      <c r="P140" s="95"/>
      <c r="Q140" s="95"/>
      <c r="R140" s="95"/>
      <c r="S140" s="90"/>
      <c r="T140" s="416"/>
      <c r="U140" s="95"/>
    </row>
    <row r="141" spans="1:21" ht="17.25" customHeight="1" x14ac:dyDescent="0.3">
      <c r="A141" s="36" t="s">
        <v>191</v>
      </c>
      <c r="B141" s="222" t="s">
        <v>303</v>
      </c>
      <c r="C141" s="222"/>
      <c r="D141" s="95"/>
      <c r="E141" s="95"/>
      <c r="F141" s="95"/>
      <c r="G141" s="95"/>
      <c r="H141" s="95"/>
      <c r="I141" s="95"/>
      <c r="J141" s="95"/>
      <c r="K141" s="95"/>
      <c r="L141" s="406"/>
      <c r="M141" s="95"/>
      <c r="N141" s="95"/>
      <c r="O141" s="95"/>
      <c r="P141" s="95"/>
      <c r="Q141" s="95"/>
      <c r="R141" s="95"/>
      <c r="S141" s="90"/>
      <c r="T141" s="416"/>
      <c r="U141" s="95"/>
    </row>
    <row r="142" spans="1:21" ht="17.25" customHeight="1" x14ac:dyDescent="0.3">
      <c r="A142" s="36" t="s">
        <v>193</v>
      </c>
      <c r="B142" s="222" t="s">
        <v>304</v>
      </c>
      <c r="C142" s="222"/>
      <c r="D142" s="95"/>
      <c r="E142" s="95"/>
      <c r="F142" s="95"/>
      <c r="G142" s="95"/>
      <c r="H142" s="95"/>
      <c r="I142" s="95"/>
      <c r="J142" s="95"/>
      <c r="K142" s="95"/>
      <c r="L142" s="406"/>
      <c r="M142" s="95"/>
      <c r="N142" s="95"/>
      <c r="O142" s="95"/>
      <c r="P142" s="95"/>
      <c r="Q142" s="95"/>
      <c r="R142" s="95"/>
      <c r="S142" s="90"/>
      <c r="T142" s="416"/>
      <c r="U142" s="95"/>
    </row>
    <row r="143" spans="1:21" ht="17.25" customHeight="1" x14ac:dyDescent="0.3">
      <c r="A143" s="36" t="s">
        <v>305</v>
      </c>
      <c r="B143" s="222" t="s">
        <v>306</v>
      </c>
      <c r="C143" s="222"/>
      <c r="D143" s="95"/>
      <c r="E143" s="95"/>
      <c r="F143" s="95"/>
      <c r="G143" s="95"/>
      <c r="H143" s="95"/>
      <c r="I143" s="95"/>
      <c r="J143" s="95"/>
      <c r="K143" s="95"/>
      <c r="L143" s="406"/>
      <c r="M143" s="95"/>
      <c r="N143" s="95"/>
      <c r="O143" s="95"/>
      <c r="P143" s="95"/>
      <c r="Q143" s="95"/>
      <c r="R143" s="95"/>
      <c r="S143" s="90"/>
      <c r="T143" s="416"/>
      <c r="U143" s="95"/>
    </row>
    <row r="144" spans="1:21" ht="17.25" customHeight="1" x14ac:dyDescent="0.3">
      <c r="A144" s="36" t="s">
        <v>307</v>
      </c>
      <c r="B144" s="222" t="s">
        <v>308</v>
      </c>
      <c r="C144" s="222"/>
      <c r="D144" s="95"/>
      <c r="E144" s="95"/>
      <c r="F144" s="95"/>
      <c r="G144" s="95"/>
      <c r="H144" s="95"/>
      <c r="I144" s="95"/>
      <c r="J144" s="95"/>
      <c r="K144" s="95"/>
      <c r="L144" s="406"/>
      <c r="M144" s="95"/>
      <c r="N144" s="95"/>
      <c r="O144" s="95"/>
      <c r="P144" s="95"/>
      <c r="Q144" s="95"/>
      <c r="R144" s="95"/>
      <c r="S144" s="90"/>
      <c r="T144" s="416"/>
      <c r="U144" s="95"/>
    </row>
    <row r="145" spans="1:21" ht="17.25" customHeight="1" x14ac:dyDescent="0.3">
      <c r="A145" s="36" t="s">
        <v>309</v>
      </c>
      <c r="B145" s="222" t="s">
        <v>310</v>
      </c>
      <c r="C145" s="222"/>
      <c r="D145" s="95"/>
      <c r="E145" s="95"/>
      <c r="F145" s="95"/>
      <c r="G145" s="95"/>
      <c r="H145" s="95"/>
      <c r="I145" s="95"/>
      <c r="J145" s="95"/>
      <c r="K145" s="95"/>
      <c r="L145" s="406"/>
      <c r="M145" s="95"/>
      <c r="N145" s="95"/>
      <c r="O145" s="95"/>
      <c r="P145" s="95"/>
      <c r="Q145" s="95"/>
      <c r="R145" s="95"/>
      <c r="S145" s="90"/>
      <c r="T145" s="416"/>
      <c r="U145" s="95"/>
    </row>
    <row r="146" spans="1:21" ht="17.25" customHeight="1" x14ac:dyDescent="0.3">
      <c r="A146" s="36" t="s">
        <v>311</v>
      </c>
      <c r="B146" s="222" t="s">
        <v>312</v>
      </c>
      <c r="C146" s="222"/>
      <c r="D146" s="95"/>
      <c r="E146" s="95"/>
      <c r="F146" s="95"/>
      <c r="G146" s="95"/>
      <c r="H146" s="95"/>
      <c r="I146" s="95"/>
      <c r="J146" s="95"/>
      <c r="K146" s="95"/>
      <c r="L146" s="406"/>
      <c r="M146" s="95"/>
      <c r="N146" s="95"/>
      <c r="O146" s="95"/>
      <c r="P146" s="95"/>
      <c r="Q146" s="95"/>
      <c r="R146" s="95"/>
      <c r="S146" s="90"/>
      <c r="T146" s="416"/>
      <c r="U146" s="95"/>
    </row>
    <row r="147" spans="1:21" ht="17.25" customHeight="1" x14ac:dyDescent="0.3">
      <c r="A147" s="36" t="s">
        <v>313</v>
      </c>
      <c r="B147" s="222" t="s">
        <v>314</v>
      </c>
      <c r="C147" s="222"/>
      <c r="D147" s="95"/>
      <c r="E147" s="95"/>
      <c r="F147" s="95"/>
      <c r="G147" s="95"/>
      <c r="H147" s="95"/>
      <c r="I147" s="95"/>
      <c r="J147" s="95"/>
      <c r="K147" s="95"/>
      <c r="L147" s="406"/>
      <c r="M147" s="95"/>
      <c r="N147" s="95"/>
      <c r="O147" s="95"/>
      <c r="P147" s="95"/>
      <c r="Q147" s="95"/>
      <c r="R147" s="95"/>
      <c r="S147" s="90"/>
      <c r="T147" s="416"/>
      <c r="U147" s="95"/>
    </row>
    <row r="148" spans="1:21" ht="17.25" customHeight="1" x14ac:dyDescent="0.3">
      <c r="A148" s="36" t="s">
        <v>315</v>
      </c>
      <c r="B148" s="222" t="s">
        <v>316</v>
      </c>
      <c r="C148" s="222"/>
      <c r="D148" s="95"/>
      <c r="E148" s="95"/>
      <c r="F148" s="95"/>
      <c r="G148" s="95"/>
      <c r="H148" s="95"/>
      <c r="I148" s="95"/>
      <c r="J148" s="95"/>
      <c r="K148" s="95"/>
      <c r="L148" s="406"/>
      <c r="M148" s="95"/>
      <c r="N148" s="95"/>
      <c r="O148" s="95"/>
      <c r="P148" s="95"/>
      <c r="Q148" s="95"/>
      <c r="R148" s="95"/>
      <c r="S148" s="90"/>
      <c r="T148" s="416"/>
      <c r="U148" s="95"/>
    </row>
    <row r="149" spans="1:21" ht="17.25" customHeight="1" x14ac:dyDescent="0.3">
      <c r="A149" s="36" t="s">
        <v>317</v>
      </c>
      <c r="B149" s="222" t="s">
        <v>318</v>
      </c>
      <c r="C149" s="222"/>
      <c r="D149" s="95"/>
      <c r="E149" s="95"/>
      <c r="F149" s="95"/>
      <c r="G149" s="95"/>
      <c r="H149" s="95"/>
      <c r="I149" s="95"/>
      <c r="J149" s="95"/>
      <c r="K149" s="95"/>
      <c r="L149" s="406"/>
      <c r="M149" s="95"/>
      <c r="N149" s="95"/>
      <c r="O149" s="95"/>
      <c r="P149" s="95"/>
      <c r="Q149" s="95"/>
      <c r="R149" s="95"/>
      <c r="S149" s="90"/>
      <c r="T149" s="416"/>
      <c r="U149" s="95"/>
    </row>
    <row r="150" spans="1:21" ht="17.25" customHeight="1" x14ac:dyDescent="0.3">
      <c r="A150" s="36" t="s">
        <v>258</v>
      </c>
      <c r="B150" s="264" t="s">
        <v>259</v>
      </c>
      <c r="C150" s="264"/>
      <c r="D150" s="95"/>
      <c r="E150" s="95"/>
      <c r="F150" s="95"/>
      <c r="G150" s="95"/>
      <c r="H150" s="95"/>
      <c r="I150" s="95"/>
      <c r="J150" s="95"/>
      <c r="K150" s="95"/>
      <c r="L150" s="406"/>
      <c r="M150" s="95"/>
      <c r="N150" s="95"/>
      <c r="O150" s="95"/>
      <c r="P150" s="95"/>
      <c r="Q150" s="95"/>
      <c r="R150" s="95"/>
      <c r="S150" s="90"/>
      <c r="T150" s="416"/>
      <c r="U150" s="95"/>
    </row>
    <row r="151" spans="1:21" s="66" customFormat="1" ht="17.25" customHeight="1" thickBot="1" x14ac:dyDescent="0.35">
      <c r="A151" s="127"/>
      <c r="B151" s="143" t="s">
        <v>319</v>
      </c>
      <c r="C151" s="143"/>
      <c r="D151" s="92">
        <f t="shared" ref="D151:K151" si="26">SUM(D132:D150)</f>
        <v>0</v>
      </c>
      <c r="E151" s="92">
        <f t="shared" si="26"/>
        <v>0</v>
      </c>
      <c r="F151" s="92">
        <f t="shared" si="26"/>
        <v>0</v>
      </c>
      <c r="G151" s="92">
        <f t="shared" si="26"/>
        <v>0</v>
      </c>
      <c r="H151" s="92">
        <f t="shared" si="26"/>
        <v>0</v>
      </c>
      <c r="I151" s="92">
        <f t="shared" si="26"/>
        <v>0</v>
      </c>
      <c r="J151" s="92">
        <f t="shared" si="26"/>
        <v>0</v>
      </c>
      <c r="K151" s="92">
        <f t="shared" si="26"/>
        <v>0</v>
      </c>
      <c r="L151" s="406"/>
      <c r="M151" s="92">
        <f t="shared" ref="M151:R151" si="27">SUM(M132:M150)</f>
        <v>0</v>
      </c>
      <c r="N151" s="92">
        <f t="shared" si="27"/>
        <v>0</v>
      </c>
      <c r="O151" s="92">
        <f t="shared" si="27"/>
        <v>0</v>
      </c>
      <c r="P151" s="92">
        <f t="shared" si="27"/>
        <v>0</v>
      </c>
      <c r="Q151" s="92">
        <f t="shared" si="27"/>
        <v>0</v>
      </c>
      <c r="R151" s="92">
        <f t="shared" si="27"/>
        <v>0</v>
      </c>
      <c r="S151" s="92">
        <f>SUM(S132:S150)</f>
        <v>0</v>
      </c>
      <c r="T151" s="416"/>
      <c r="U151" s="92">
        <f>SUM(U132:U150)</f>
        <v>0</v>
      </c>
    </row>
    <row r="152" spans="1:21" s="66" customFormat="1" ht="17.25" customHeight="1" thickTop="1" x14ac:dyDescent="0.3">
      <c r="A152" s="145" t="s">
        <v>522</v>
      </c>
      <c r="B152" s="250" t="s">
        <v>129</v>
      </c>
      <c r="C152" s="251"/>
      <c r="D152" s="150"/>
      <c r="E152" s="150"/>
      <c r="F152" s="150"/>
      <c r="G152" s="150"/>
      <c r="H152" s="150"/>
      <c r="I152" s="150"/>
      <c r="J152" s="150"/>
      <c r="K152" s="150"/>
      <c r="L152" s="406"/>
      <c r="M152" s="150"/>
      <c r="N152" s="150"/>
      <c r="O152" s="150"/>
      <c r="P152" s="150"/>
      <c r="Q152" s="150"/>
      <c r="R152" s="150"/>
      <c r="S152" s="151"/>
      <c r="T152" s="416"/>
      <c r="U152" s="150"/>
    </row>
    <row r="153" spans="1:21" ht="17.25" customHeight="1" x14ac:dyDescent="0.3">
      <c r="A153" s="36" t="s">
        <v>161</v>
      </c>
      <c r="B153" s="222" t="s">
        <v>294</v>
      </c>
      <c r="C153" s="222"/>
      <c r="D153" s="95"/>
      <c r="E153" s="95"/>
      <c r="F153" s="95"/>
      <c r="G153" s="95"/>
      <c r="H153" s="95"/>
      <c r="I153" s="95"/>
      <c r="J153" s="95"/>
      <c r="K153" s="95"/>
      <c r="L153" s="406"/>
      <c r="M153" s="95"/>
      <c r="N153" s="95"/>
      <c r="O153" s="95"/>
      <c r="P153" s="95"/>
      <c r="Q153" s="95"/>
      <c r="R153" s="95"/>
      <c r="S153" s="90"/>
      <c r="T153" s="416"/>
      <c r="U153" s="95"/>
    </row>
    <row r="154" spans="1:21" ht="17.25" customHeight="1" x14ac:dyDescent="0.3">
      <c r="A154" s="36" t="s">
        <v>162</v>
      </c>
      <c r="B154" s="222" t="s">
        <v>295</v>
      </c>
      <c r="C154" s="222"/>
      <c r="D154" s="95"/>
      <c r="E154" s="95"/>
      <c r="F154" s="95"/>
      <c r="G154" s="95"/>
      <c r="H154" s="95"/>
      <c r="I154" s="95"/>
      <c r="J154" s="95"/>
      <c r="K154" s="95"/>
      <c r="L154" s="406"/>
      <c r="M154" s="95"/>
      <c r="N154" s="95"/>
      <c r="O154" s="95"/>
      <c r="P154" s="95"/>
      <c r="Q154" s="95"/>
      <c r="R154" s="95"/>
      <c r="S154" s="90"/>
      <c r="T154" s="416"/>
      <c r="U154" s="95"/>
    </row>
    <row r="155" spans="1:21" ht="17.25" customHeight="1" x14ac:dyDescent="0.3">
      <c r="A155" s="36" t="s">
        <v>163</v>
      </c>
      <c r="B155" s="222" t="s">
        <v>296</v>
      </c>
      <c r="C155" s="222"/>
      <c r="D155" s="95"/>
      <c r="E155" s="95"/>
      <c r="F155" s="95"/>
      <c r="G155" s="95"/>
      <c r="H155" s="95"/>
      <c r="I155" s="95"/>
      <c r="J155" s="95"/>
      <c r="K155" s="95"/>
      <c r="L155" s="406"/>
      <c r="M155" s="95"/>
      <c r="N155" s="95"/>
      <c r="O155" s="95"/>
      <c r="P155" s="95"/>
      <c r="Q155" s="95"/>
      <c r="R155" s="95"/>
      <c r="S155" s="90"/>
      <c r="T155" s="416"/>
      <c r="U155" s="95"/>
    </row>
    <row r="156" spans="1:21" ht="17.25" customHeight="1" x14ac:dyDescent="0.3">
      <c r="A156" s="36" t="s">
        <v>164</v>
      </c>
      <c r="B156" s="222" t="s">
        <v>297</v>
      </c>
      <c r="C156" s="222"/>
      <c r="D156" s="95"/>
      <c r="E156" s="95"/>
      <c r="F156" s="95"/>
      <c r="G156" s="95"/>
      <c r="H156" s="95"/>
      <c r="I156" s="95"/>
      <c r="J156" s="95"/>
      <c r="K156" s="95"/>
      <c r="L156" s="406"/>
      <c r="M156" s="95"/>
      <c r="N156" s="95"/>
      <c r="O156" s="95"/>
      <c r="P156" s="95"/>
      <c r="Q156" s="95"/>
      <c r="R156" s="95"/>
      <c r="S156" s="90"/>
      <c r="T156" s="416"/>
      <c r="U156" s="95"/>
    </row>
    <row r="157" spans="1:21" ht="17.25" customHeight="1" x14ac:dyDescent="0.3">
      <c r="A157" s="36" t="s">
        <v>175</v>
      </c>
      <c r="B157" s="222" t="s">
        <v>298</v>
      </c>
      <c r="C157" s="222"/>
      <c r="D157" s="95"/>
      <c r="E157" s="95"/>
      <c r="F157" s="95"/>
      <c r="G157" s="95"/>
      <c r="H157" s="95"/>
      <c r="I157" s="95"/>
      <c r="J157" s="95"/>
      <c r="K157" s="95"/>
      <c r="L157" s="406"/>
      <c r="M157" s="95"/>
      <c r="N157" s="95"/>
      <c r="O157" s="95"/>
      <c r="P157" s="95"/>
      <c r="Q157" s="95"/>
      <c r="R157" s="95"/>
      <c r="S157" s="90"/>
      <c r="T157" s="416"/>
      <c r="U157" s="95"/>
    </row>
    <row r="158" spans="1:21" ht="17.25" customHeight="1" x14ac:dyDescent="0.3">
      <c r="A158" s="36" t="s">
        <v>176</v>
      </c>
      <c r="B158" s="222" t="s">
        <v>299</v>
      </c>
      <c r="C158" s="222"/>
      <c r="D158" s="95"/>
      <c r="E158" s="95"/>
      <c r="F158" s="95"/>
      <c r="G158" s="95"/>
      <c r="H158" s="95"/>
      <c r="I158" s="95"/>
      <c r="J158" s="95"/>
      <c r="K158" s="95"/>
      <c r="L158" s="406"/>
      <c r="M158" s="95"/>
      <c r="N158" s="95"/>
      <c r="O158" s="95"/>
      <c r="P158" s="95"/>
      <c r="Q158" s="95"/>
      <c r="R158" s="95"/>
      <c r="S158" s="90"/>
      <c r="T158" s="416"/>
      <c r="U158" s="95"/>
    </row>
    <row r="159" spans="1:21" ht="17.25" customHeight="1" x14ac:dyDescent="0.3">
      <c r="A159" s="36" t="s">
        <v>177</v>
      </c>
      <c r="B159" s="222" t="s">
        <v>300</v>
      </c>
      <c r="C159" s="222"/>
      <c r="D159" s="95"/>
      <c r="E159" s="95"/>
      <c r="F159" s="95"/>
      <c r="G159" s="95"/>
      <c r="H159" s="95"/>
      <c r="I159" s="95"/>
      <c r="J159" s="95"/>
      <c r="K159" s="95"/>
      <c r="L159" s="406"/>
      <c r="M159" s="95"/>
      <c r="N159" s="95"/>
      <c r="O159" s="95"/>
      <c r="P159" s="95"/>
      <c r="Q159" s="95"/>
      <c r="R159" s="95"/>
      <c r="S159" s="90"/>
      <c r="T159" s="416"/>
      <c r="U159" s="95"/>
    </row>
    <row r="160" spans="1:21" ht="17.25" customHeight="1" x14ac:dyDescent="0.3">
      <c r="A160" s="36" t="s">
        <v>188</v>
      </c>
      <c r="B160" s="222" t="s">
        <v>301</v>
      </c>
      <c r="C160" s="222"/>
      <c r="D160" s="95"/>
      <c r="E160" s="95"/>
      <c r="F160" s="95"/>
      <c r="G160" s="95"/>
      <c r="H160" s="95"/>
      <c r="I160" s="95"/>
      <c r="J160" s="95"/>
      <c r="K160" s="95"/>
      <c r="L160" s="406"/>
      <c r="M160" s="95"/>
      <c r="N160" s="95"/>
      <c r="O160" s="95"/>
      <c r="P160" s="95"/>
      <c r="Q160" s="95"/>
      <c r="R160" s="95"/>
      <c r="S160" s="90"/>
      <c r="T160" s="416"/>
      <c r="U160" s="95"/>
    </row>
    <row r="161" spans="1:21" ht="17.25" customHeight="1" x14ac:dyDescent="0.3">
      <c r="A161" s="36" t="s">
        <v>189</v>
      </c>
      <c r="B161" s="222" t="s">
        <v>302</v>
      </c>
      <c r="C161" s="222"/>
      <c r="D161" s="95"/>
      <c r="E161" s="95"/>
      <c r="F161" s="95"/>
      <c r="G161" s="95"/>
      <c r="H161" s="95"/>
      <c r="I161" s="95"/>
      <c r="J161" s="95"/>
      <c r="K161" s="95"/>
      <c r="L161" s="406"/>
      <c r="M161" s="95"/>
      <c r="N161" s="95"/>
      <c r="O161" s="95"/>
      <c r="P161" s="95"/>
      <c r="Q161" s="95"/>
      <c r="R161" s="95"/>
      <c r="S161" s="90"/>
      <c r="T161" s="416"/>
      <c r="U161" s="95"/>
    </row>
    <row r="162" spans="1:21" ht="17.25" customHeight="1" x14ac:dyDescent="0.3">
      <c r="A162" s="36" t="s">
        <v>191</v>
      </c>
      <c r="B162" s="222" t="s">
        <v>303</v>
      </c>
      <c r="C162" s="222"/>
      <c r="D162" s="95"/>
      <c r="E162" s="95"/>
      <c r="F162" s="95"/>
      <c r="G162" s="95"/>
      <c r="H162" s="95"/>
      <c r="I162" s="95"/>
      <c r="J162" s="95"/>
      <c r="K162" s="95"/>
      <c r="L162" s="406"/>
      <c r="M162" s="95"/>
      <c r="N162" s="95"/>
      <c r="O162" s="95"/>
      <c r="P162" s="95"/>
      <c r="Q162" s="95"/>
      <c r="R162" s="95"/>
      <c r="S162" s="90"/>
      <c r="T162" s="416"/>
      <c r="U162" s="95"/>
    </row>
    <row r="163" spans="1:21" ht="17.25" customHeight="1" x14ac:dyDescent="0.3">
      <c r="A163" s="36" t="s">
        <v>193</v>
      </c>
      <c r="B163" s="222" t="s">
        <v>304</v>
      </c>
      <c r="C163" s="222"/>
      <c r="D163" s="95"/>
      <c r="E163" s="95"/>
      <c r="F163" s="95"/>
      <c r="G163" s="95"/>
      <c r="H163" s="95"/>
      <c r="I163" s="95"/>
      <c r="J163" s="95"/>
      <c r="K163" s="95"/>
      <c r="L163" s="406"/>
      <c r="M163" s="95"/>
      <c r="N163" s="95"/>
      <c r="O163" s="95"/>
      <c r="P163" s="95"/>
      <c r="Q163" s="95"/>
      <c r="R163" s="95"/>
      <c r="S163" s="90"/>
      <c r="T163" s="416"/>
      <c r="U163" s="95"/>
    </row>
    <row r="164" spans="1:21" ht="17.25" customHeight="1" x14ac:dyDescent="0.3">
      <c r="A164" s="36" t="s">
        <v>305</v>
      </c>
      <c r="B164" s="222" t="s">
        <v>306</v>
      </c>
      <c r="C164" s="222"/>
      <c r="D164" s="95"/>
      <c r="E164" s="95"/>
      <c r="F164" s="95"/>
      <c r="G164" s="95"/>
      <c r="H164" s="95"/>
      <c r="I164" s="95"/>
      <c r="J164" s="95"/>
      <c r="K164" s="95"/>
      <c r="L164" s="406"/>
      <c r="M164" s="95"/>
      <c r="N164" s="95"/>
      <c r="O164" s="95"/>
      <c r="P164" s="95"/>
      <c r="Q164" s="95"/>
      <c r="R164" s="95"/>
      <c r="S164" s="90"/>
      <c r="T164" s="416"/>
      <c r="U164" s="95"/>
    </row>
    <row r="165" spans="1:21" ht="17.25" customHeight="1" x14ac:dyDescent="0.3">
      <c r="A165" s="36" t="s">
        <v>307</v>
      </c>
      <c r="B165" s="222" t="s">
        <v>308</v>
      </c>
      <c r="C165" s="222"/>
      <c r="D165" s="95"/>
      <c r="E165" s="95"/>
      <c r="F165" s="95"/>
      <c r="G165" s="95"/>
      <c r="H165" s="95"/>
      <c r="I165" s="95"/>
      <c r="J165" s="95"/>
      <c r="K165" s="95"/>
      <c r="L165" s="406"/>
      <c r="M165" s="95"/>
      <c r="N165" s="95"/>
      <c r="O165" s="95"/>
      <c r="P165" s="95"/>
      <c r="Q165" s="95"/>
      <c r="R165" s="95"/>
      <c r="S165" s="90"/>
      <c r="T165" s="416"/>
      <c r="U165" s="95"/>
    </row>
    <row r="166" spans="1:21" ht="17.25" customHeight="1" x14ac:dyDescent="0.3">
      <c r="A166" s="36" t="s">
        <v>309</v>
      </c>
      <c r="B166" s="222" t="s">
        <v>310</v>
      </c>
      <c r="C166" s="222"/>
      <c r="D166" s="95"/>
      <c r="E166" s="95"/>
      <c r="F166" s="95"/>
      <c r="G166" s="95"/>
      <c r="H166" s="95"/>
      <c r="I166" s="95"/>
      <c r="J166" s="95"/>
      <c r="K166" s="95"/>
      <c r="L166" s="406"/>
      <c r="M166" s="95"/>
      <c r="N166" s="95"/>
      <c r="O166" s="95"/>
      <c r="P166" s="95"/>
      <c r="Q166" s="95"/>
      <c r="R166" s="95"/>
      <c r="S166" s="90"/>
      <c r="T166" s="416"/>
      <c r="U166" s="95"/>
    </row>
    <row r="167" spans="1:21" ht="17.25" customHeight="1" x14ac:dyDescent="0.3">
      <c r="A167" s="36" t="s">
        <v>311</v>
      </c>
      <c r="B167" s="222" t="s">
        <v>312</v>
      </c>
      <c r="C167" s="222"/>
      <c r="D167" s="95"/>
      <c r="E167" s="95"/>
      <c r="F167" s="95"/>
      <c r="G167" s="95"/>
      <c r="H167" s="95"/>
      <c r="I167" s="95"/>
      <c r="J167" s="95"/>
      <c r="K167" s="95"/>
      <c r="L167" s="406"/>
      <c r="M167" s="95"/>
      <c r="N167" s="95"/>
      <c r="O167" s="95"/>
      <c r="P167" s="95"/>
      <c r="Q167" s="95"/>
      <c r="R167" s="95"/>
      <c r="S167" s="90"/>
      <c r="T167" s="416"/>
      <c r="U167" s="95"/>
    </row>
    <row r="168" spans="1:21" ht="17.25" customHeight="1" x14ac:dyDescent="0.3">
      <c r="A168" s="36" t="s">
        <v>313</v>
      </c>
      <c r="B168" s="222" t="s">
        <v>314</v>
      </c>
      <c r="C168" s="222"/>
      <c r="D168" s="95"/>
      <c r="E168" s="95"/>
      <c r="F168" s="95"/>
      <c r="G168" s="95"/>
      <c r="H168" s="95"/>
      <c r="I168" s="95"/>
      <c r="J168" s="95"/>
      <c r="K168" s="95"/>
      <c r="L168" s="406"/>
      <c r="M168" s="95"/>
      <c r="N168" s="95"/>
      <c r="O168" s="95"/>
      <c r="P168" s="95"/>
      <c r="Q168" s="95"/>
      <c r="R168" s="95"/>
      <c r="S168" s="90"/>
      <c r="T168" s="416"/>
      <c r="U168" s="95"/>
    </row>
    <row r="169" spans="1:21" ht="17.25" customHeight="1" x14ac:dyDescent="0.3">
      <c r="A169" s="36" t="s">
        <v>315</v>
      </c>
      <c r="B169" s="222" t="s">
        <v>316</v>
      </c>
      <c r="C169" s="222"/>
      <c r="D169" s="95"/>
      <c r="E169" s="95"/>
      <c r="F169" s="95"/>
      <c r="G169" s="95"/>
      <c r="H169" s="95"/>
      <c r="I169" s="95"/>
      <c r="J169" s="95"/>
      <c r="K169" s="95"/>
      <c r="L169" s="406"/>
      <c r="M169" s="95"/>
      <c r="N169" s="95"/>
      <c r="O169" s="95"/>
      <c r="P169" s="95"/>
      <c r="Q169" s="95"/>
      <c r="R169" s="95"/>
      <c r="S169" s="90"/>
      <c r="T169" s="416"/>
      <c r="U169" s="95"/>
    </row>
    <row r="170" spans="1:21" ht="17.25" customHeight="1" x14ac:dyDescent="0.3">
      <c r="A170" s="36" t="s">
        <v>317</v>
      </c>
      <c r="B170" s="222" t="s">
        <v>318</v>
      </c>
      <c r="C170" s="222"/>
      <c r="D170" s="95"/>
      <c r="E170" s="95"/>
      <c r="F170" s="95"/>
      <c r="G170" s="95"/>
      <c r="H170" s="95"/>
      <c r="I170" s="95"/>
      <c r="J170" s="95"/>
      <c r="K170" s="95"/>
      <c r="L170" s="406"/>
      <c r="M170" s="95"/>
      <c r="N170" s="95"/>
      <c r="O170" s="95"/>
      <c r="P170" s="95"/>
      <c r="Q170" s="95"/>
      <c r="R170" s="95"/>
      <c r="S170" s="90"/>
      <c r="T170" s="416"/>
      <c r="U170" s="95"/>
    </row>
    <row r="171" spans="1:21" ht="17.25" customHeight="1" x14ac:dyDescent="0.3">
      <c r="A171" s="36" t="s">
        <v>258</v>
      </c>
      <c r="B171" s="264" t="s">
        <v>259</v>
      </c>
      <c r="C171" s="264"/>
      <c r="D171" s="95"/>
      <c r="E171" s="95"/>
      <c r="F171" s="95"/>
      <c r="G171" s="95"/>
      <c r="H171" s="95"/>
      <c r="I171" s="95"/>
      <c r="J171" s="95"/>
      <c r="K171" s="95"/>
      <c r="L171" s="406"/>
      <c r="M171" s="95"/>
      <c r="N171" s="95"/>
      <c r="O171" s="95"/>
      <c r="P171" s="95"/>
      <c r="Q171" s="95"/>
      <c r="R171" s="95"/>
      <c r="S171" s="90"/>
      <c r="T171" s="416"/>
      <c r="U171" s="293"/>
    </row>
    <row r="172" spans="1:21" s="66" customFormat="1" ht="17.25" customHeight="1" thickBot="1" x14ac:dyDescent="0.35">
      <c r="A172" s="127"/>
      <c r="B172" s="143" t="s">
        <v>319</v>
      </c>
      <c r="C172" s="143"/>
      <c r="D172" s="92">
        <f t="shared" ref="D172:K172" si="28">SUM(D153:D171)</f>
        <v>0</v>
      </c>
      <c r="E172" s="92">
        <f t="shared" si="28"/>
        <v>0</v>
      </c>
      <c r="F172" s="92">
        <f t="shared" si="28"/>
        <v>0</v>
      </c>
      <c r="G172" s="92">
        <f t="shared" si="28"/>
        <v>0</v>
      </c>
      <c r="H172" s="92">
        <f t="shared" si="28"/>
        <v>0</v>
      </c>
      <c r="I172" s="92">
        <f t="shared" si="28"/>
        <v>0</v>
      </c>
      <c r="J172" s="92">
        <f t="shared" si="28"/>
        <v>0</v>
      </c>
      <c r="K172" s="92">
        <f t="shared" si="28"/>
        <v>0</v>
      </c>
      <c r="L172" s="407"/>
      <c r="M172" s="92">
        <f t="shared" ref="M172:R172" si="29">SUM(M153:M171)</f>
        <v>0</v>
      </c>
      <c r="N172" s="92">
        <f t="shared" si="29"/>
        <v>0</v>
      </c>
      <c r="O172" s="92">
        <f t="shared" si="29"/>
        <v>0</v>
      </c>
      <c r="P172" s="92">
        <f t="shared" si="29"/>
        <v>0</v>
      </c>
      <c r="Q172" s="92">
        <f t="shared" si="29"/>
        <v>0</v>
      </c>
      <c r="R172" s="92">
        <f t="shared" si="29"/>
        <v>0</v>
      </c>
      <c r="S172" s="92">
        <f>SUM(S153:S171)</f>
        <v>0</v>
      </c>
      <c r="T172" s="417"/>
      <c r="U172" s="92">
        <f>SUM(U153:U171)</f>
        <v>0</v>
      </c>
    </row>
    <row r="173" spans="1:21" s="66" customFormat="1" ht="17.25" customHeight="1" thickTop="1" thickBot="1" x14ac:dyDescent="0.35">
      <c r="A173" s="127"/>
      <c r="B173" s="143" t="s">
        <v>322</v>
      </c>
      <c r="C173" s="143"/>
      <c r="D173" s="92">
        <f t="shared" ref="D173:K173" si="30">D151+D172</f>
        <v>0</v>
      </c>
      <c r="E173" s="92">
        <f t="shared" si="30"/>
        <v>0</v>
      </c>
      <c r="F173" s="92">
        <f>F151+F172</f>
        <v>0</v>
      </c>
      <c r="G173" s="92">
        <f>G151+G172</f>
        <v>0</v>
      </c>
      <c r="H173" s="92">
        <f t="shared" si="30"/>
        <v>0</v>
      </c>
      <c r="I173" s="92">
        <f t="shared" si="30"/>
        <v>0</v>
      </c>
      <c r="J173" s="92">
        <f t="shared" si="30"/>
        <v>0</v>
      </c>
      <c r="K173" s="92">
        <f t="shared" si="30"/>
        <v>0</v>
      </c>
      <c r="L173" s="149"/>
      <c r="M173" s="92">
        <f t="shared" ref="M173:R173" si="31">M151+M172</f>
        <v>0</v>
      </c>
      <c r="N173" s="92">
        <f t="shared" si="31"/>
        <v>0</v>
      </c>
      <c r="O173" s="92">
        <f t="shared" si="31"/>
        <v>0</v>
      </c>
      <c r="P173" s="92">
        <f t="shared" si="31"/>
        <v>0</v>
      </c>
      <c r="Q173" s="92">
        <f t="shared" si="31"/>
        <v>0</v>
      </c>
      <c r="R173" s="92">
        <f t="shared" si="31"/>
        <v>0</v>
      </c>
      <c r="S173" s="92">
        <f>S151+S172</f>
        <v>0</v>
      </c>
      <c r="T173" s="256">
        <f>R173-S173</f>
        <v>0</v>
      </c>
      <c r="U173" s="92">
        <f>U151+U172</f>
        <v>0</v>
      </c>
    </row>
    <row r="174" spans="1:21" ht="17.25" customHeight="1" thickTop="1" thickBot="1" x14ac:dyDescent="0.35">
      <c r="A174" s="1153" t="s">
        <v>524</v>
      </c>
      <c r="B174" s="1154"/>
      <c r="C174" s="258"/>
      <c r="D174" s="139">
        <f>SUM(D61,D105,D117,D129,D173)</f>
        <v>0</v>
      </c>
      <c r="E174" s="139">
        <f t="shared" ref="E174:K174" si="32">SUM(E61,E105,E117,E129,E173)</f>
        <v>0</v>
      </c>
      <c r="F174" s="139">
        <f t="shared" si="32"/>
        <v>0</v>
      </c>
      <c r="G174" s="139">
        <f t="shared" si="32"/>
        <v>0</v>
      </c>
      <c r="H174" s="139">
        <f t="shared" si="32"/>
        <v>0</v>
      </c>
      <c r="I174" s="139">
        <f t="shared" si="32"/>
        <v>0</v>
      </c>
      <c r="J174" s="139">
        <f t="shared" si="32"/>
        <v>0</v>
      </c>
      <c r="K174" s="139">
        <f t="shared" si="32"/>
        <v>0</v>
      </c>
      <c r="L174" s="139">
        <f t="shared" ref="L174" si="33">SUM(L61,L105,L117,L129,L173)</f>
        <v>0</v>
      </c>
      <c r="M174" s="139">
        <f t="shared" ref="M174" si="34">SUM(M61,M105,M117,M129,M173)</f>
        <v>0</v>
      </c>
      <c r="N174" s="139">
        <f t="shared" ref="N174" si="35">SUM(N61,N105,N117,N129,N173)</f>
        <v>0</v>
      </c>
      <c r="O174" s="139">
        <f t="shared" ref="O174" si="36">SUM(O61,O105,O117,O129,O173)</f>
        <v>0</v>
      </c>
      <c r="P174" s="139">
        <f t="shared" ref="P174" si="37">SUM(P61,P105,P117,P129,P173)</f>
        <v>0</v>
      </c>
      <c r="Q174" s="139">
        <f t="shared" ref="Q174" si="38">SUM(Q61,Q105,Q117,Q129,Q173)</f>
        <v>0</v>
      </c>
      <c r="R174" s="139">
        <f t="shared" ref="R174" si="39">SUM(R61,R105,R117,R129,R173)</f>
        <v>0</v>
      </c>
      <c r="S174" s="139">
        <f t="shared" ref="S174" si="40">SUM(S61,S105,S117,S129,S173)</f>
        <v>0</v>
      </c>
      <c r="T174" s="139">
        <f t="shared" ref="T174" si="41">SUM(T61,T105,T117,T129,T173)</f>
        <v>0</v>
      </c>
      <c r="U174" s="139">
        <f t="shared" ref="U174" si="42">SUM(U61,U105,U117,U129,U173)</f>
        <v>0</v>
      </c>
    </row>
    <row r="175" spans="1:21" ht="17.25" customHeight="1" thickTop="1" thickBot="1" x14ac:dyDescent="0.35">
      <c r="A175" s="1159" t="s">
        <v>525</v>
      </c>
      <c r="B175" s="1160"/>
      <c r="C175" s="1160"/>
      <c r="D175" s="246"/>
      <c r="E175" s="104"/>
      <c r="F175" s="104"/>
      <c r="G175" s="104"/>
      <c r="H175" s="104"/>
      <c r="I175" s="104"/>
      <c r="J175" s="104"/>
      <c r="K175" s="105"/>
      <c r="L175" s="105"/>
      <c r="M175" s="106"/>
      <c r="N175" s="106"/>
      <c r="O175" s="106"/>
      <c r="P175" s="106"/>
      <c r="Q175" s="106"/>
      <c r="R175" s="106"/>
      <c r="S175" s="106"/>
      <c r="T175" s="134"/>
      <c r="U175" s="259"/>
    </row>
    <row r="176" spans="1:21" ht="17.25" customHeight="1" thickTop="1" x14ac:dyDescent="0.3">
      <c r="A176" s="1155" t="s">
        <v>472</v>
      </c>
      <c r="B176" s="1156"/>
      <c r="C176" s="290"/>
      <c r="D176" s="91"/>
      <c r="E176" s="91"/>
      <c r="F176" s="91"/>
      <c r="G176" s="91"/>
      <c r="H176" s="91"/>
      <c r="I176" s="91"/>
      <c r="J176" s="91"/>
      <c r="K176" s="91"/>
      <c r="L176" s="406"/>
      <c r="M176" s="91"/>
      <c r="N176" s="91"/>
      <c r="O176" s="91"/>
      <c r="P176" s="91"/>
      <c r="Q176" s="91"/>
      <c r="R176" s="91"/>
      <c r="S176" s="94"/>
      <c r="T176" s="406"/>
      <c r="U176" s="91"/>
    </row>
    <row r="177" spans="1:21" s="66" customFormat="1" ht="17.25" customHeight="1" x14ac:dyDescent="0.3">
      <c r="A177" s="141" t="s">
        <v>211</v>
      </c>
      <c r="B177" s="266" t="s">
        <v>289</v>
      </c>
      <c r="C177" s="142"/>
      <c r="D177" s="150"/>
      <c r="E177" s="150"/>
      <c r="F177" s="150"/>
      <c r="G177" s="150"/>
      <c r="H177" s="150"/>
      <c r="I177" s="150"/>
      <c r="J177" s="150"/>
      <c r="K177" s="150"/>
      <c r="L177" s="406"/>
      <c r="M177" s="150"/>
      <c r="N177" s="150"/>
      <c r="O177" s="150"/>
      <c r="P177" s="150"/>
      <c r="Q177" s="150"/>
      <c r="R177" s="150"/>
      <c r="S177" s="151"/>
      <c r="T177" s="406"/>
      <c r="U177" s="150"/>
    </row>
    <row r="178" spans="1:21" ht="17.25" customHeight="1" x14ac:dyDescent="0.3">
      <c r="A178" s="36" t="s">
        <v>161</v>
      </c>
      <c r="B178" s="222" t="s">
        <v>294</v>
      </c>
      <c r="C178" s="222"/>
      <c r="D178" s="95"/>
      <c r="E178" s="95"/>
      <c r="F178" s="95"/>
      <c r="G178" s="95"/>
      <c r="H178" s="95"/>
      <c r="I178" s="95"/>
      <c r="J178" s="95"/>
      <c r="K178" s="95"/>
      <c r="L178" s="406"/>
      <c r="M178" s="95"/>
      <c r="N178" s="95"/>
      <c r="O178" s="95"/>
      <c r="P178" s="95"/>
      <c r="Q178" s="95"/>
      <c r="R178" s="95"/>
      <c r="S178" s="90"/>
      <c r="T178" s="416"/>
      <c r="U178" s="95"/>
    </row>
    <row r="179" spans="1:21" ht="17.25" customHeight="1" x14ac:dyDescent="0.3">
      <c r="A179" s="36" t="s">
        <v>162</v>
      </c>
      <c r="B179" s="222" t="s">
        <v>295</v>
      </c>
      <c r="C179" s="222"/>
      <c r="D179" s="95"/>
      <c r="E179" s="95"/>
      <c r="F179" s="95"/>
      <c r="G179" s="95"/>
      <c r="H179" s="95"/>
      <c r="I179" s="95"/>
      <c r="J179" s="95"/>
      <c r="K179" s="95"/>
      <c r="L179" s="406"/>
      <c r="M179" s="95"/>
      <c r="N179" s="95"/>
      <c r="O179" s="95"/>
      <c r="P179" s="95"/>
      <c r="Q179" s="95"/>
      <c r="R179" s="95"/>
      <c r="S179" s="90"/>
      <c r="T179" s="416"/>
      <c r="U179" s="95"/>
    </row>
    <row r="180" spans="1:21" ht="17.25" customHeight="1" x14ac:dyDescent="0.3">
      <c r="A180" s="36" t="s">
        <v>163</v>
      </c>
      <c r="B180" s="222" t="s">
        <v>296</v>
      </c>
      <c r="C180" s="222"/>
      <c r="D180" s="95"/>
      <c r="E180" s="95"/>
      <c r="F180" s="95"/>
      <c r="G180" s="95"/>
      <c r="H180" s="95"/>
      <c r="I180" s="95"/>
      <c r="J180" s="95"/>
      <c r="K180" s="95"/>
      <c r="L180" s="406"/>
      <c r="M180" s="95"/>
      <c r="N180" s="95"/>
      <c r="O180" s="95"/>
      <c r="P180" s="95"/>
      <c r="Q180" s="95"/>
      <c r="R180" s="95"/>
      <c r="S180" s="90"/>
      <c r="T180" s="416"/>
      <c r="U180" s="95"/>
    </row>
    <row r="181" spans="1:21" ht="17.25" customHeight="1" x14ac:dyDescent="0.3">
      <c r="A181" s="36" t="s">
        <v>164</v>
      </c>
      <c r="B181" s="222" t="s">
        <v>297</v>
      </c>
      <c r="C181" s="222"/>
      <c r="D181" s="95"/>
      <c r="E181" s="95"/>
      <c r="F181" s="95"/>
      <c r="G181" s="95"/>
      <c r="H181" s="95"/>
      <c r="I181" s="95"/>
      <c r="J181" s="95"/>
      <c r="K181" s="95"/>
      <c r="L181" s="406"/>
      <c r="M181" s="95"/>
      <c r="N181" s="95"/>
      <c r="O181" s="95"/>
      <c r="P181" s="95"/>
      <c r="Q181" s="95"/>
      <c r="R181" s="95"/>
      <c r="S181" s="90"/>
      <c r="T181" s="416"/>
      <c r="U181" s="95"/>
    </row>
    <row r="182" spans="1:21" ht="17.25" customHeight="1" x14ac:dyDescent="0.3">
      <c r="A182" s="36" t="s">
        <v>175</v>
      </c>
      <c r="B182" s="222" t="s">
        <v>298</v>
      </c>
      <c r="C182" s="222"/>
      <c r="D182" s="95"/>
      <c r="E182" s="95"/>
      <c r="F182" s="95"/>
      <c r="G182" s="95"/>
      <c r="H182" s="95"/>
      <c r="I182" s="95"/>
      <c r="J182" s="95"/>
      <c r="K182" s="95"/>
      <c r="L182" s="406"/>
      <c r="M182" s="95"/>
      <c r="N182" s="95"/>
      <c r="O182" s="95"/>
      <c r="P182" s="95"/>
      <c r="Q182" s="95"/>
      <c r="R182" s="95"/>
      <c r="S182" s="90"/>
      <c r="T182" s="416"/>
      <c r="U182" s="95"/>
    </row>
    <row r="183" spans="1:21" ht="17.25" customHeight="1" x14ac:dyDescent="0.3">
      <c r="A183" s="36" t="s">
        <v>176</v>
      </c>
      <c r="B183" s="222" t="s">
        <v>299</v>
      </c>
      <c r="C183" s="222"/>
      <c r="D183" s="95"/>
      <c r="E183" s="95"/>
      <c r="F183" s="95"/>
      <c r="G183" s="95"/>
      <c r="H183" s="95"/>
      <c r="I183" s="95"/>
      <c r="J183" s="95"/>
      <c r="K183" s="95"/>
      <c r="L183" s="406"/>
      <c r="M183" s="95"/>
      <c r="N183" s="95"/>
      <c r="O183" s="95"/>
      <c r="P183" s="95"/>
      <c r="Q183" s="95"/>
      <c r="R183" s="95"/>
      <c r="S183" s="90"/>
      <c r="T183" s="416"/>
      <c r="U183" s="95"/>
    </row>
    <row r="184" spans="1:21" ht="17.25" customHeight="1" x14ac:dyDescent="0.3">
      <c r="A184" s="36" t="s">
        <v>177</v>
      </c>
      <c r="B184" s="222" t="s">
        <v>300</v>
      </c>
      <c r="C184" s="222"/>
      <c r="D184" s="95"/>
      <c r="E184" s="95"/>
      <c r="F184" s="95"/>
      <c r="G184" s="95"/>
      <c r="H184" s="95"/>
      <c r="I184" s="95"/>
      <c r="J184" s="95"/>
      <c r="K184" s="95"/>
      <c r="L184" s="406"/>
      <c r="M184" s="95"/>
      <c r="N184" s="95"/>
      <c r="O184" s="95"/>
      <c r="P184" s="95"/>
      <c r="Q184" s="95"/>
      <c r="R184" s="95"/>
      <c r="S184" s="90"/>
      <c r="T184" s="416"/>
      <c r="U184" s="95"/>
    </row>
    <row r="185" spans="1:21" ht="17.25" customHeight="1" x14ac:dyDescent="0.3">
      <c r="A185" s="36" t="s">
        <v>188</v>
      </c>
      <c r="B185" s="222" t="s">
        <v>301</v>
      </c>
      <c r="C185" s="222"/>
      <c r="D185" s="95"/>
      <c r="E185" s="95"/>
      <c r="F185" s="95"/>
      <c r="G185" s="95"/>
      <c r="H185" s="95"/>
      <c r="I185" s="95"/>
      <c r="J185" s="95"/>
      <c r="K185" s="95"/>
      <c r="L185" s="406"/>
      <c r="M185" s="95"/>
      <c r="N185" s="95"/>
      <c r="O185" s="95"/>
      <c r="P185" s="95"/>
      <c r="Q185" s="95"/>
      <c r="R185" s="95"/>
      <c r="S185" s="90"/>
      <c r="T185" s="416"/>
      <c r="U185" s="95"/>
    </row>
    <row r="186" spans="1:21" ht="17.25" customHeight="1" x14ac:dyDescent="0.3">
      <c r="A186" s="36" t="s">
        <v>189</v>
      </c>
      <c r="B186" s="222" t="s">
        <v>302</v>
      </c>
      <c r="C186" s="222"/>
      <c r="D186" s="95"/>
      <c r="E186" s="95"/>
      <c r="F186" s="95"/>
      <c r="G186" s="95"/>
      <c r="H186" s="95"/>
      <c r="I186" s="95"/>
      <c r="J186" s="95"/>
      <c r="K186" s="95"/>
      <c r="L186" s="406"/>
      <c r="M186" s="95"/>
      <c r="N186" s="95"/>
      <c r="O186" s="95"/>
      <c r="P186" s="95"/>
      <c r="Q186" s="95"/>
      <c r="R186" s="95"/>
      <c r="S186" s="90"/>
      <c r="T186" s="416"/>
      <c r="U186" s="95"/>
    </row>
    <row r="187" spans="1:21" ht="17.25" customHeight="1" x14ac:dyDescent="0.3">
      <c r="A187" s="36" t="s">
        <v>191</v>
      </c>
      <c r="B187" s="222" t="s">
        <v>303</v>
      </c>
      <c r="C187" s="222"/>
      <c r="D187" s="95"/>
      <c r="E187" s="95"/>
      <c r="F187" s="95"/>
      <c r="G187" s="95"/>
      <c r="H187" s="95"/>
      <c r="I187" s="95"/>
      <c r="J187" s="95"/>
      <c r="K187" s="95"/>
      <c r="L187" s="406"/>
      <c r="M187" s="95"/>
      <c r="N187" s="95"/>
      <c r="O187" s="95"/>
      <c r="P187" s="95"/>
      <c r="Q187" s="95"/>
      <c r="R187" s="95"/>
      <c r="S187" s="90"/>
      <c r="T187" s="416"/>
      <c r="U187" s="95"/>
    </row>
    <row r="188" spans="1:21" ht="17.25" customHeight="1" x14ac:dyDescent="0.3">
      <c r="A188" s="36" t="s">
        <v>193</v>
      </c>
      <c r="B188" s="222" t="s">
        <v>304</v>
      </c>
      <c r="C188" s="222"/>
      <c r="D188" s="95"/>
      <c r="E188" s="95"/>
      <c r="F188" s="95"/>
      <c r="G188" s="95"/>
      <c r="H188" s="95"/>
      <c r="I188" s="95"/>
      <c r="J188" s="95"/>
      <c r="K188" s="95"/>
      <c r="L188" s="406"/>
      <c r="M188" s="95"/>
      <c r="N188" s="95"/>
      <c r="O188" s="95"/>
      <c r="P188" s="95"/>
      <c r="Q188" s="95"/>
      <c r="R188" s="95"/>
      <c r="S188" s="90"/>
      <c r="T188" s="416"/>
      <c r="U188" s="95"/>
    </row>
    <row r="189" spans="1:21" ht="17.25" customHeight="1" x14ac:dyDescent="0.3">
      <c r="A189" s="36" t="s">
        <v>305</v>
      </c>
      <c r="B189" s="222" t="s">
        <v>306</v>
      </c>
      <c r="C189" s="222"/>
      <c r="D189" s="95"/>
      <c r="E189" s="95"/>
      <c r="F189" s="95"/>
      <c r="G189" s="95"/>
      <c r="H189" s="95"/>
      <c r="I189" s="95"/>
      <c r="J189" s="95"/>
      <c r="K189" s="95"/>
      <c r="L189" s="406"/>
      <c r="M189" s="95"/>
      <c r="N189" s="95"/>
      <c r="O189" s="95"/>
      <c r="P189" s="95"/>
      <c r="Q189" s="95"/>
      <c r="R189" s="95"/>
      <c r="S189" s="90"/>
      <c r="T189" s="416"/>
      <c r="U189" s="95"/>
    </row>
    <row r="190" spans="1:21" ht="17.25" customHeight="1" x14ac:dyDescent="0.3">
      <c r="A190" s="36" t="s">
        <v>307</v>
      </c>
      <c r="B190" s="222" t="s">
        <v>308</v>
      </c>
      <c r="C190" s="222"/>
      <c r="D190" s="95"/>
      <c r="E190" s="95"/>
      <c r="F190" s="95"/>
      <c r="G190" s="95"/>
      <c r="H190" s="95"/>
      <c r="I190" s="95"/>
      <c r="J190" s="95"/>
      <c r="K190" s="95"/>
      <c r="L190" s="406"/>
      <c r="M190" s="95"/>
      <c r="N190" s="95"/>
      <c r="O190" s="95"/>
      <c r="P190" s="95"/>
      <c r="Q190" s="95"/>
      <c r="R190" s="95"/>
      <c r="S190" s="90"/>
      <c r="T190" s="416"/>
      <c r="U190" s="95"/>
    </row>
    <row r="191" spans="1:21" ht="17.25" customHeight="1" x14ac:dyDescent="0.3">
      <c r="A191" s="36" t="s">
        <v>309</v>
      </c>
      <c r="B191" s="222" t="s">
        <v>310</v>
      </c>
      <c r="C191" s="222"/>
      <c r="D191" s="95"/>
      <c r="E191" s="95"/>
      <c r="F191" s="95"/>
      <c r="G191" s="95"/>
      <c r="H191" s="95"/>
      <c r="I191" s="95"/>
      <c r="J191" s="95"/>
      <c r="K191" s="95"/>
      <c r="L191" s="406"/>
      <c r="M191" s="95"/>
      <c r="N191" s="95"/>
      <c r="O191" s="95"/>
      <c r="P191" s="95"/>
      <c r="Q191" s="95"/>
      <c r="R191" s="95"/>
      <c r="S191" s="90"/>
      <c r="T191" s="416"/>
      <c r="U191" s="95"/>
    </row>
    <row r="192" spans="1:21" ht="17.25" customHeight="1" x14ac:dyDescent="0.3">
      <c r="A192" s="36" t="s">
        <v>311</v>
      </c>
      <c r="B192" s="222" t="s">
        <v>312</v>
      </c>
      <c r="C192" s="222"/>
      <c r="D192" s="95"/>
      <c r="E192" s="95"/>
      <c r="F192" s="95"/>
      <c r="G192" s="95"/>
      <c r="H192" s="95"/>
      <c r="I192" s="95"/>
      <c r="J192" s="95"/>
      <c r="K192" s="95"/>
      <c r="L192" s="406"/>
      <c r="M192" s="95"/>
      <c r="N192" s="95"/>
      <c r="O192" s="95"/>
      <c r="P192" s="95"/>
      <c r="Q192" s="95"/>
      <c r="R192" s="95"/>
      <c r="S192" s="90"/>
      <c r="T192" s="416"/>
      <c r="U192" s="95"/>
    </row>
    <row r="193" spans="1:21" ht="17.25" customHeight="1" x14ac:dyDescent="0.3">
      <c r="A193" s="36" t="s">
        <v>313</v>
      </c>
      <c r="B193" s="222" t="s">
        <v>314</v>
      </c>
      <c r="C193" s="222"/>
      <c r="D193" s="95"/>
      <c r="E193" s="95"/>
      <c r="F193" s="95"/>
      <c r="G193" s="95"/>
      <c r="H193" s="95"/>
      <c r="I193" s="95"/>
      <c r="J193" s="95"/>
      <c r="K193" s="95"/>
      <c r="L193" s="406"/>
      <c r="M193" s="95"/>
      <c r="N193" s="95"/>
      <c r="O193" s="95"/>
      <c r="P193" s="95"/>
      <c r="Q193" s="95"/>
      <c r="R193" s="95"/>
      <c r="S193" s="90"/>
      <c r="T193" s="416"/>
      <c r="U193" s="95"/>
    </row>
    <row r="194" spans="1:21" ht="17.25" customHeight="1" x14ac:dyDescent="0.3">
      <c r="A194" s="36" t="s">
        <v>315</v>
      </c>
      <c r="B194" s="222" t="s">
        <v>316</v>
      </c>
      <c r="C194" s="222"/>
      <c r="D194" s="95"/>
      <c r="E194" s="95"/>
      <c r="F194" s="95"/>
      <c r="G194" s="95"/>
      <c r="H194" s="95"/>
      <c r="I194" s="95"/>
      <c r="J194" s="95"/>
      <c r="K194" s="95"/>
      <c r="L194" s="406"/>
      <c r="M194" s="95"/>
      <c r="N194" s="95"/>
      <c r="O194" s="95"/>
      <c r="P194" s="95"/>
      <c r="Q194" s="95"/>
      <c r="R194" s="95"/>
      <c r="S194" s="90"/>
      <c r="T194" s="416"/>
      <c r="U194" s="95"/>
    </row>
    <row r="195" spans="1:21" ht="17.25" customHeight="1" x14ac:dyDescent="0.3">
      <c r="A195" s="36" t="s">
        <v>317</v>
      </c>
      <c r="B195" s="222" t="s">
        <v>318</v>
      </c>
      <c r="C195" s="222"/>
      <c r="D195" s="95"/>
      <c r="E195" s="95"/>
      <c r="F195" s="95"/>
      <c r="G195" s="95"/>
      <c r="H195" s="95"/>
      <c r="I195" s="95"/>
      <c r="J195" s="95"/>
      <c r="K195" s="95"/>
      <c r="L195" s="406"/>
      <c r="M195" s="95"/>
      <c r="N195" s="95"/>
      <c r="O195" s="95"/>
      <c r="P195" s="95"/>
      <c r="Q195" s="95"/>
      <c r="R195" s="95"/>
      <c r="S195" s="90"/>
      <c r="T195" s="416"/>
      <c r="U195" s="95"/>
    </row>
    <row r="196" spans="1:21" ht="17.25" customHeight="1" x14ac:dyDescent="0.3">
      <c r="A196" s="36" t="s">
        <v>258</v>
      </c>
      <c r="B196" s="264" t="s">
        <v>259</v>
      </c>
      <c r="C196" s="264"/>
      <c r="D196" s="95"/>
      <c r="E196" s="95"/>
      <c r="F196" s="95"/>
      <c r="G196" s="95"/>
      <c r="H196" s="95"/>
      <c r="I196" s="95"/>
      <c r="J196" s="95"/>
      <c r="K196" s="95"/>
      <c r="L196" s="406"/>
      <c r="M196" s="95"/>
      <c r="N196" s="95"/>
      <c r="O196" s="95"/>
      <c r="P196" s="95"/>
      <c r="Q196" s="95"/>
      <c r="R196" s="95"/>
      <c r="S196" s="90"/>
      <c r="T196" s="416"/>
      <c r="U196" s="95"/>
    </row>
    <row r="197" spans="1:21" s="66" customFormat="1" ht="17.25" customHeight="1" thickBot="1" x14ac:dyDescent="0.35">
      <c r="A197" s="127"/>
      <c r="B197" s="143" t="s">
        <v>319</v>
      </c>
      <c r="C197" s="143"/>
      <c r="D197" s="92">
        <f t="shared" ref="D197:J197" si="43">SUM(D178:D196)</f>
        <v>0</v>
      </c>
      <c r="E197" s="92">
        <f t="shared" si="43"/>
        <v>0</v>
      </c>
      <c r="F197" s="92">
        <f t="shared" si="43"/>
        <v>0</v>
      </c>
      <c r="G197" s="92">
        <f t="shared" si="43"/>
        <v>0</v>
      </c>
      <c r="H197" s="92">
        <f t="shared" si="43"/>
        <v>0</v>
      </c>
      <c r="I197" s="92">
        <f t="shared" si="43"/>
        <v>0</v>
      </c>
      <c r="J197" s="92">
        <f t="shared" si="43"/>
        <v>0</v>
      </c>
      <c r="K197" s="92">
        <f>SUM(K178:K196)</f>
        <v>0</v>
      </c>
      <c r="L197" s="406"/>
      <c r="M197" s="92">
        <f t="shared" ref="M197:R197" si="44">SUM(M178:M196)</f>
        <v>0</v>
      </c>
      <c r="N197" s="92">
        <f t="shared" si="44"/>
        <v>0</v>
      </c>
      <c r="O197" s="92">
        <f t="shared" si="44"/>
        <v>0</v>
      </c>
      <c r="P197" s="92">
        <f t="shared" si="44"/>
        <v>0</v>
      </c>
      <c r="Q197" s="92">
        <f t="shared" si="44"/>
        <v>0</v>
      </c>
      <c r="R197" s="92">
        <f t="shared" si="44"/>
        <v>0</v>
      </c>
      <c r="S197" s="92">
        <f>SUM(S178:S196)</f>
        <v>0</v>
      </c>
      <c r="T197" s="416"/>
      <c r="U197" s="92">
        <f>SUM(U178:U196)</f>
        <v>0</v>
      </c>
    </row>
    <row r="198" spans="1:21" s="66" customFormat="1" ht="17.25" customHeight="1" thickTop="1" x14ac:dyDescent="0.3">
      <c r="A198" s="141" t="s">
        <v>215</v>
      </c>
      <c r="B198" s="142" t="s">
        <v>290</v>
      </c>
      <c r="C198" s="142"/>
      <c r="D198" s="150"/>
      <c r="E198" s="150"/>
      <c r="F198" s="150"/>
      <c r="G198" s="150"/>
      <c r="H198" s="150"/>
      <c r="I198" s="150"/>
      <c r="J198" s="150"/>
      <c r="K198" s="150"/>
      <c r="L198" s="406"/>
      <c r="M198" s="150"/>
      <c r="N198" s="150"/>
      <c r="O198" s="150"/>
      <c r="P198" s="150"/>
      <c r="Q198" s="150"/>
      <c r="R198" s="150"/>
      <c r="S198" s="151"/>
      <c r="T198" s="406"/>
      <c r="U198" s="150"/>
    </row>
    <row r="199" spans="1:21" ht="17.25" customHeight="1" x14ac:dyDescent="0.3">
      <c r="A199" s="36" t="s">
        <v>161</v>
      </c>
      <c r="B199" s="222" t="s">
        <v>294</v>
      </c>
      <c r="C199" s="222"/>
      <c r="D199" s="95"/>
      <c r="E199" s="95"/>
      <c r="F199" s="95"/>
      <c r="G199" s="95"/>
      <c r="H199" s="95"/>
      <c r="I199" s="95"/>
      <c r="J199" s="95"/>
      <c r="K199" s="95"/>
      <c r="L199" s="406"/>
      <c r="M199" s="95"/>
      <c r="N199" s="95"/>
      <c r="O199" s="95"/>
      <c r="P199" s="95"/>
      <c r="Q199" s="95"/>
      <c r="R199" s="95"/>
      <c r="S199" s="90"/>
      <c r="T199" s="416"/>
      <c r="U199" s="95"/>
    </row>
    <row r="200" spans="1:21" ht="17.25" customHeight="1" x14ac:dyDescent="0.3">
      <c r="A200" s="36" t="s">
        <v>162</v>
      </c>
      <c r="B200" s="222" t="s">
        <v>295</v>
      </c>
      <c r="C200" s="222"/>
      <c r="D200" s="95"/>
      <c r="E200" s="95"/>
      <c r="F200" s="95"/>
      <c r="G200" s="95"/>
      <c r="H200" s="95"/>
      <c r="I200" s="95"/>
      <c r="J200" s="95"/>
      <c r="K200" s="95"/>
      <c r="L200" s="406"/>
      <c r="M200" s="95"/>
      <c r="N200" s="95"/>
      <c r="O200" s="95"/>
      <c r="P200" s="95"/>
      <c r="Q200" s="95"/>
      <c r="R200" s="95"/>
      <c r="S200" s="90"/>
      <c r="T200" s="416"/>
      <c r="U200" s="95"/>
    </row>
    <row r="201" spans="1:21" ht="17.25" customHeight="1" x14ac:dyDescent="0.3">
      <c r="A201" s="36" t="s">
        <v>163</v>
      </c>
      <c r="B201" s="222" t="s">
        <v>296</v>
      </c>
      <c r="C201" s="222"/>
      <c r="D201" s="95"/>
      <c r="E201" s="95"/>
      <c r="F201" s="95"/>
      <c r="G201" s="95"/>
      <c r="H201" s="95"/>
      <c r="I201" s="95"/>
      <c r="J201" s="95"/>
      <c r="K201" s="95"/>
      <c r="L201" s="406"/>
      <c r="M201" s="95"/>
      <c r="N201" s="95"/>
      <c r="O201" s="95"/>
      <c r="P201" s="95"/>
      <c r="Q201" s="95"/>
      <c r="R201" s="95"/>
      <c r="S201" s="90"/>
      <c r="T201" s="416"/>
      <c r="U201" s="95"/>
    </row>
    <row r="202" spans="1:21" ht="17.25" customHeight="1" x14ac:dyDescent="0.3">
      <c r="A202" s="36" t="s">
        <v>164</v>
      </c>
      <c r="B202" s="222" t="s">
        <v>297</v>
      </c>
      <c r="C202" s="222"/>
      <c r="D202" s="95"/>
      <c r="E202" s="95"/>
      <c r="F202" s="95"/>
      <c r="G202" s="95"/>
      <c r="H202" s="95"/>
      <c r="I202" s="95"/>
      <c r="J202" s="95"/>
      <c r="K202" s="95"/>
      <c r="L202" s="406"/>
      <c r="M202" s="95"/>
      <c r="N202" s="95"/>
      <c r="O202" s="95"/>
      <c r="P202" s="95"/>
      <c r="Q202" s="95"/>
      <c r="R202" s="95"/>
      <c r="S202" s="90"/>
      <c r="T202" s="416"/>
      <c r="U202" s="95"/>
    </row>
    <row r="203" spans="1:21" ht="17.25" customHeight="1" x14ac:dyDescent="0.3">
      <c r="A203" s="36" t="s">
        <v>175</v>
      </c>
      <c r="B203" s="222" t="s">
        <v>298</v>
      </c>
      <c r="C203" s="222"/>
      <c r="D203" s="95"/>
      <c r="E203" s="95"/>
      <c r="F203" s="95"/>
      <c r="G203" s="95"/>
      <c r="H203" s="95"/>
      <c r="I203" s="95"/>
      <c r="J203" s="95"/>
      <c r="K203" s="95"/>
      <c r="L203" s="406"/>
      <c r="M203" s="95"/>
      <c r="N203" s="95"/>
      <c r="O203" s="95"/>
      <c r="P203" s="95"/>
      <c r="Q203" s="95"/>
      <c r="R203" s="95"/>
      <c r="S203" s="90"/>
      <c r="T203" s="416"/>
      <c r="U203" s="95"/>
    </row>
    <row r="204" spans="1:21" ht="17.25" customHeight="1" x14ac:dyDescent="0.3">
      <c r="A204" s="36" t="s">
        <v>176</v>
      </c>
      <c r="B204" s="222" t="s">
        <v>299</v>
      </c>
      <c r="C204" s="222"/>
      <c r="D204" s="95"/>
      <c r="E204" s="95"/>
      <c r="F204" s="95"/>
      <c r="G204" s="95"/>
      <c r="H204" s="95"/>
      <c r="I204" s="95"/>
      <c r="J204" s="95"/>
      <c r="K204" s="95"/>
      <c r="L204" s="406"/>
      <c r="M204" s="95"/>
      <c r="N204" s="95"/>
      <c r="O204" s="95"/>
      <c r="P204" s="95"/>
      <c r="Q204" s="95"/>
      <c r="R204" s="95"/>
      <c r="S204" s="90"/>
      <c r="T204" s="416"/>
      <c r="U204" s="95"/>
    </row>
    <row r="205" spans="1:21" ht="17.25" customHeight="1" x14ac:dyDescent="0.3">
      <c r="A205" s="36" t="s">
        <v>177</v>
      </c>
      <c r="B205" s="222" t="s">
        <v>300</v>
      </c>
      <c r="C205" s="222"/>
      <c r="D205" s="95"/>
      <c r="E205" s="95"/>
      <c r="F205" s="95"/>
      <c r="G205" s="95"/>
      <c r="H205" s="95"/>
      <c r="I205" s="95"/>
      <c r="J205" s="95"/>
      <c r="K205" s="95"/>
      <c r="L205" s="406"/>
      <c r="M205" s="95"/>
      <c r="N205" s="95"/>
      <c r="O205" s="95"/>
      <c r="P205" s="95"/>
      <c r="Q205" s="95"/>
      <c r="R205" s="95"/>
      <c r="S205" s="90"/>
      <c r="T205" s="416"/>
      <c r="U205" s="95"/>
    </row>
    <row r="206" spans="1:21" ht="17.25" customHeight="1" x14ac:dyDescent="0.3">
      <c r="A206" s="36" t="s">
        <v>188</v>
      </c>
      <c r="B206" s="222" t="s">
        <v>301</v>
      </c>
      <c r="C206" s="222"/>
      <c r="D206" s="95"/>
      <c r="E206" s="95"/>
      <c r="F206" s="95"/>
      <c r="G206" s="95"/>
      <c r="H206" s="95"/>
      <c r="I206" s="95"/>
      <c r="J206" s="95"/>
      <c r="K206" s="95"/>
      <c r="L206" s="406"/>
      <c r="M206" s="95"/>
      <c r="N206" s="95"/>
      <c r="O206" s="95"/>
      <c r="P206" s="95"/>
      <c r="Q206" s="95"/>
      <c r="R206" s="95"/>
      <c r="S206" s="90"/>
      <c r="T206" s="416"/>
      <c r="U206" s="95"/>
    </row>
    <row r="207" spans="1:21" ht="17.25" customHeight="1" x14ac:dyDescent="0.3">
      <c r="A207" s="36" t="s">
        <v>189</v>
      </c>
      <c r="B207" s="222" t="s">
        <v>302</v>
      </c>
      <c r="C207" s="222"/>
      <c r="D207" s="95"/>
      <c r="E207" s="95"/>
      <c r="F207" s="95"/>
      <c r="G207" s="95"/>
      <c r="H207" s="95"/>
      <c r="I207" s="95"/>
      <c r="J207" s="95"/>
      <c r="K207" s="95"/>
      <c r="L207" s="406"/>
      <c r="M207" s="95"/>
      <c r="N207" s="95"/>
      <c r="O207" s="95"/>
      <c r="P207" s="95"/>
      <c r="Q207" s="95"/>
      <c r="R207" s="95"/>
      <c r="S207" s="90"/>
      <c r="T207" s="416"/>
      <c r="U207" s="95"/>
    </row>
    <row r="208" spans="1:21" ht="17.25" customHeight="1" x14ac:dyDescent="0.3">
      <c r="A208" s="36" t="s">
        <v>191</v>
      </c>
      <c r="B208" s="222" t="s">
        <v>303</v>
      </c>
      <c r="C208" s="222"/>
      <c r="D208" s="95"/>
      <c r="E208" s="95"/>
      <c r="F208" s="95"/>
      <c r="G208" s="95"/>
      <c r="H208" s="95"/>
      <c r="I208" s="95"/>
      <c r="J208" s="95"/>
      <c r="K208" s="95"/>
      <c r="L208" s="406"/>
      <c r="M208" s="95"/>
      <c r="N208" s="95"/>
      <c r="O208" s="95"/>
      <c r="P208" s="95"/>
      <c r="Q208" s="95"/>
      <c r="R208" s="95"/>
      <c r="S208" s="90"/>
      <c r="T208" s="416"/>
      <c r="U208" s="95"/>
    </row>
    <row r="209" spans="1:21" ht="17.25" customHeight="1" x14ac:dyDescent="0.3">
      <c r="A209" s="36" t="s">
        <v>193</v>
      </c>
      <c r="B209" s="222" t="s">
        <v>304</v>
      </c>
      <c r="C209" s="222"/>
      <c r="D209" s="95"/>
      <c r="E209" s="95"/>
      <c r="F209" s="95"/>
      <c r="G209" s="95"/>
      <c r="H209" s="95"/>
      <c r="I209" s="95"/>
      <c r="J209" s="95"/>
      <c r="K209" s="95"/>
      <c r="L209" s="406"/>
      <c r="M209" s="95"/>
      <c r="N209" s="95"/>
      <c r="O209" s="95"/>
      <c r="P209" s="95"/>
      <c r="Q209" s="95"/>
      <c r="R209" s="95"/>
      <c r="S209" s="90"/>
      <c r="T209" s="416"/>
      <c r="U209" s="95"/>
    </row>
    <row r="210" spans="1:21" ht="17.25" customHeight="1" x14ac:dyDescent="0.3">
      <c r="A210" s="36" t="s">
        <v>305</v>
      </c>
      <c r="B210" s="222" t="s">
        <v>306</v>
      </c>
      <c r="C210" s="222"/>
      <c r="D210" s="95"/>
      <c r="E210" s="95"/>
      <c r="F210" s="95"/>
      <c r="G210" s="95"/>
      <c r="H210" s="95"/>
      <c r="I210" s="95"/>
      <c r="J210" s="95"/>
      <c r="K210" s="95"/>
      <c r="L210" s="406"/>
      <c r="M210" s="95"/>
      <c r="N210" s="95"/>
      <c r="O210" s="95"/>
      <c r="P210" s="95"/>
      <c r="Q210" s="95"/>
      <c r="R210" s="95"/>
      <c r="S210" s="90"/>
      <c r="T210" s="416"/>
      <c r="U210" s="95"/>
    </row>
    <row r="211" spans="1:21" ht="17.25" customHeight="1" x14ac:dyDescent="0.3">
      <c r="A211" s="36" t="s">
        <v>307</v>
      </c>
      <c r="B211" s="222" t="s">
        <v>308</v>
      </c>
      <c r="C211" s="222"/>
      <c r="D211" s="95"/>
      <c r="E211" s="95"/>
      <c r="F211" s="95"/>
      <c r="G211" s="95"/>
      <c r="H211" s="95"/>
      <c r="I211" s="95"/>
      <c r="J211" s="95"/>
      <c r="K211" s="95"/>
      <c r="L211" s="406"/>
      <c r="M211" s="95"/>
      <c r="N211" s="95"/>
      <c r="O211" s="95"/>
      <c r="P211" s="95"/>
      <c r="Q211" s="95"/>
      <c r="R211" s="95"/>
      <c r="S211" s="90"/>
      <c r="T211" s="416"/>
      <c r="U211" s="95"/>
    </row>
    <row r="212" spans="1:21" ht="17.25" customHeight="1" x14ac:dyDescent="0.3">
      <c r="A212" s="36" t="s">
        <v>309</v>
      </c>
      <c r="B212" s="222" t="s">
        <v>310</v>
      </c>
      <c r="C212" s="222"/>
      <c r="D212" s="95"/>
      <c r="E212" s="95"/>
      <c r="F212" s="95"/>
      <c r="G212" s="95"/>
      <c r="H212" s="95"/>
      <c r="I212" s="95"/>
      <c r="J212" s="95"/>
      <c r="K212" s="95"/>
      <c r="L212" s="406"/>
      <c r="M212" s="95"/>
      <c r="N212" s="95"/>
      <c r="O212" s="95"/>
      <c r="P212" s="95"/>
      <c r="Q212" s="95"/>
      <c r="R212" s="95"/>
      <c r="S212" s="90"/>
      <c r="T212" s="416"/>
      <c r="U212" s="95"/>
    </row>
    <row r="213" spans="1:21" ht="17.25" customHeight="1" x14ac:dyDescent="0.3">
      <c r="A213" s="36" t="s">
        <v>311</v>
      </c>
      <c r="B213" s="222" t="s">
        <v>312</v>
      </c>
      <c r="C213" s="222"/>
      <c r="D213" s="95"/>
      <c r="E213" s="95"/>
      <c r="F213" s="95"/>
      <c r="G213" s="95"/>
      <c r="H213" s="95"/>
      <c r="I213" s="95"/>
      <c r="J213" s="95"/>
      <c r="K213" s="95"/>
      <c r="L213" s="406"/>
      <c r="M213" s="95"/>
      <c r="N213" s="95"/>
      <c r="O213" s="95"/>
      <c r="P213" s="95"/>
      <c r="Q213" s="95"/>
      <c r="R213" s="95"/>
      <c r="S213" s="90"/>
      <c r="T213" s="416"/>
      <c r="U213" s="95"/>
    </row>
    <row r="214" spans="1:21" ht="17.25" customHeight="1" x14ac:dyDescent="0.3">
      <c r="A214" s="36" t="s">
        <v>313</v>
      </c>
      <c r="B214" s="222" t="s">
        <v>314</v>
      </c>
      <c r="C214" s="222"/>
      <c r="D214" s="95"/>
      <c r="E214" s="95"/>
      <c r="F214" s="95"/>
      <c r="G214" s="95"/>
      <c r="H214" s="95"/>
      <c r="I214" s="95"/>
      <c r="J214" s="95"/>
      <c r="K214" s="95"/>
      <c r="L214" s="406"/>
      <c r="M214" s="95"/>
      <c r="N214" s="95"/>
      <c r="O214" s="95"/>
      <c r="P214" s="95"/>
      <c r="Q214" s="95"/>
      <c r="R214" s="95"/>
      <c r="S214" s="90"/>
      <c r="T214" s="416"/>
      <c r="U214" s="95"/>
    </row>
    <row r="215" spans="1:21" ht="17.25" customHeight="1" x14ac:dyDescent="0.3">
      <c r="A215" s="36" t="s">
        <v>315</v>
      </c>
      <c r="B215" s="222" t="s">
        <v>316</v>
      </c>
      <c r="C215" s="222"/>
      <c r="D215" s="95"/>
      <c r="E215" s="95"/>
      <c r="F215" s="95"/>
      <c r="G215" s="95"/>
      <c r="H215" s="95"/>
      <c r="I215" s="95"/>
      <c r="J215" s="95"/>
      <c r="K215" s="95"/>
      <c r="L215" s="406"/>
      <c r="M215" s="95"/>
      <c r="N215" s="95"/>
      <c r="O215" s="95"/>
      <c r="P215" s="95"/>
      <c r="Q215" s="95"/>
      <c r="R215" s="95"/>
      <c r="S215" s="90"/>
      <c r="T215" s="416"/>
      <c r="U215" s="95"/>
    </row>
    <row r="216" spans="1:21" ht="17.25" customHeight="1" x14ac:dyDescent="0.3">
      <c r="A216" s="36" t="s">
        <v>317</v>
      </c>
      <c r="B216" s="222" t="s">
        <v>318</v>
      </c>
      <c r="C216" s="222"/>
      <c r="D216" s="95"/>
      <c r="E216" s="95"/>
      <c r="F216" s="95"/>
      <c r="G216" s="95"/>
      <c r="H216" s="95"/>
      <c r="I216" s="95"/>
      <c r="J216" s="95"/>
      <c r="K216" s="95"/>
      <c r="L216" s="406"/>
      <c r="M216" s="95"/>
      <c r="N216" s="95"/>
      <c r="O216" s="95"/>
      <c r="P216" s="95"/>
      <c r="Q216" s="95"/>
      <c r="R216" s="95"/>
      <c r="S216" s="90"/>
      <c r="T216" s="416"/>
      <c r="U216" s="95"/>
    </row>
    <row r="217" spans="1:21" ht="17.25" customHeight="1" x14ac:dyDescent="0.3">
      <c r="A217" s="36" t="s">
        <v>258</v>
      </c>
      <c r="B217" s="264" t="s">
        <v>259</v>
      </c>
      <c r="C217" s="264"/>
      <c r="D217" s="95"/>
      <c r="E217" s="95"/>
      <c r="F217" s="95"/>
      <c r="G217" s="95"/>
      <c r="H217" s="95"/>
      <c r="I217" s="95"/>
      <c r="J217" s="95"/>
      <c r="K217" s="95"/>
      <c r="L217" s="406"/>
      <c r="M217" s="95"/>
      <c r="N217" s="95"/>
      <c r="O217" s="95"/>
      <c r="P217" s="95"/>
      <c r="Q217" s="95"/>
      <c r="R217" s="95"/>
      <c r="S217" s="90"/>
      <c r="T217" s="416"/>
      <c r="U217" s="95"/>
    </row>
    <row r="218" spans="1:21" s="66" customFormat="1" ht="17.25" customHeight="1" thickBot="1" x14ac:dyDescent="0.35">
      <c r="A218" s="127"/>
      <c r="B218" s="143" t="s">
        <v>319</v>
      </c>
      <c r="C218" s="143"/>
      <c r="D218" s="92">
        <f t="shared" ref="D218:K218" si="45">SUM(D199:D217)</f>
        <v>0</v>
      </c>
      <c r="E218" s="92">
        <f t="shared" si="45"/>
        <v>0</v>
      </c>
      <c r="F218" s="92">
        <f t="shared" si="45"/>
        <v>0</v>
      </c>
      <c r="G218" s="92">
        <f t="shared" si="45"/>
        <v>0</v>
      </c>
      <c r="H218" s="92">
        <f t="shared" si="45"/>
        <v>0</v>
      </c>
      <c r="I218" s="92">
        <f t="shared" si="45"/>
        <v>0</v>
      </c>
      <c r="J218" s="92">
        <f t="shared" si="45"/>
        <v>0</v>
      </c>
      <c r="K218" s="92">
        <f t="shared" si="45"/>
        <v>0</v>
      </c>
      <c r="L218" s="407"/>
      <c r="M218" s="92">
        <f t="shared" ref="M218:R218" si="46">SUM(M199:M217)</f>
        <v>0</v>
      </c>
      <c r="N218" s="92">
        <f t="shared" si="46"/>
        <v>0</v>
      </c>
      <c r="O218" s="92">
        <f t="shared" si="46"/>
        <v>0</v>
      </c>
      <c r="P218" s="92">
        <f t="shared" si="46"/>
        <v>0</v>
      </c>
      <c r="Q218" s="92">
        <f t="shared" si="46"/>
        <v>0</v>
      </c>
      <c r="R218" s="92">
        <f t="shared" si="46"/>
        <v>0</v>
      </c>
      <c r="S218" s="92">
        <f>SUM(S199:S217)</f>
        <v>0</v>
      </c>
      <c r="T218" s="417"/>
      <c r="U218" s="92">
        <f>SUM(U199:U217)</f>
        <v>0</v>
      </c>
    </row>
    <row r="219" spans="1:21" s="66" customFormat="1" ht="17.25" customHeight="1" thickTop="1" thickBot="1" x14ac:dyDescent="0.35">
      <c r="A219" s="137"/>
      <c r="B219" s="248" t="s">
        <v>516</v>
      </c>
      <c r="C219" s="144"/>
      <c r="D219" s="138">
        <f t="shared" ref="D219:E219" si="47">D197+D218</f>
        <v>0</v>
      </c>
      <c r="E219" s="138">
        <f t="shared" si="47"/>
        <v>0</v>
      </c>
      <c r="F219" s="138">
        <f>F197+F218</f>
        <v>0</v>
      </c>
      <c r="G219" s="138">
        <f>G197+G218</f>
        <v>0</v>
      </c>
      <c r="H219" s="138">
        <f t="shared" ref="H219:K219" si="48">H197+H218</f>
        <v>0</v>
      </c>
      <c r="I219" s="138">
        <f t="shared" si="48"/>
        <v>0</v>
      </c>
      <c r="J219" s="138">
        <f t="shared" si="48"/>
        <v>0</v>
      </c>
      <c r="K219" s="138">
        <f t="shared" si="48"/>
        <v>0</v>
      </c>
      <c r="L219" s="149"/>
      <c r="M219" s="138">
        <f t="shared" ref="M219:R219" si="49">M197+M218</f>
        <v>0</v>
      </c>
      <c r="N219" s="138">
        <f t="shared" si="49"/>
        <v>0</v>
      </c>
      <c r="O219" s="138">
        <f t="shared" si="49"/>
        <v>0</v>
      </c>
      <c r="P219" s="138">
        <f t="shared" si="49"/>
        <v>0</v>
      </c>
      <c r="Q219" s="138">
        <f t="shared" si="49"/>
        <v>0</v>
      </c>
      <c r="R219" s="138">
        <f t="shared" si="49"/>
        <v>0</v>
      </c>
      <c r="S219" s="138">
        <f>S197+S218</f>
        <v>0</v>
      </c>
      <c r="T219" s="256">
        <f>R219-S219</f>
        <v>0</v>
      </c>
      <c r="U219" s="257">
        <f>U197+U218</f>
        <v>0</v>
      </c>
    </row>
    <row r="220" spans="1:21" ht="17.25" customHeight="1" thickTop="1" x14ac:dyDescent="0.3">
      <c r="A220" s="1155" t="s">
        <v>473</v>
      </c>
      <c r="B220" s="1156"/>
      <c r="C220" s="290"/>
      <c r="D220" s="91"/>
      <c r="E220" s="91"/>
      <c r="F220" s="91"/>
      <c r="G220" s="91"/>
      <c r="H220" s="91"/>
      <c r="I220" s="91"/>
      <c r="J220" s="91"/>
      <c r="K220" s="91"/>
      <c r="L220" s="406"/>
      <c r="M220" s="91"/>
      <c r="N220" s="91"/>
      <c r="O220" s="91"/>
      <c r="P220" s="91"/>
      <c r="Q220" s="91"/>
      <c r="R220" s="91"/>
      <c r="S220" s="94"/>
      <c r="T220" s="406"/>
      <c r="U220" s="91"/>
    </row>
    <row r="221" spans="1:21" s="66" customFormat="1" ht="17.25" customHeight="1" x14ac:dyDescent="0.3">
      <c r="A221" s="141" t="s">
        <v>216</v>
      </c>
      <c r="B221" s="266" t="s">
        <v>289</v>
      </c>
      <c r="C221" s="142"/>
      <c r="D221" s="150"/>
      <c r="E221" s="150"/>
      <c r="F221" s="150"/>
      <c r="G221" s="150"/>
      <c r="H221" s="150"/>
      <c r="I221" s="150"/>
      <c r="J221" s="150"/>
      <c r="K221" s="150"/>
      <c r="L221" s="406"/>
      <c r="M221" s="150"/>
      <c r="N221" s="150"/>
      <c r="O221" s="150"/>
      <c r="P221" s="150"/>
      <c r="Q221" s="150"/>
      <c r="R221" s="150"/>
      <c r="S221" s="151"/>
      <c r="T221" s="406"/>
      <c r="U221" s="150"/>
    </row>
    <row r="222" spans="1:21" ht="17.25" customHeight="1" x14ac:dyDescent="0.3">
      <c r="A222" s="36" t="s">
        <v>161</v>
      </c>
      <c r="B222" s="222" t="s">
        <v>294</v>
      </c>
      <c r="C222" s="222"/>
      <c r="D222" s="95"/>
      <c r="E222" s="95"/>
      <c r="F222" s="95"/>
      <c r="G222" s="95"/>
      <c r="H222" s="95"/>
      <c r="I222" s="95"/>
      <c r="J222" s="95"/>
      <c r="K222" s="95"/>
      <c r="L222" s="406"/>
      <c r="M222" s="95"/>
      <c r="N222" s="95"/>
      <c r="O222" s="95"/>
      <c r="P222" s="95"/>
      <c r="Q222" s="95"/>
      <c r="R222" s="95"/>
      <c r="S222" s="90"/>
      <c r="T222" s="416"/>
      <c r="U222" s="95"/>
    </row>
    <row r="223" spans="1:21" ht="17.25" customHeight="1" x14ac:dyDescent="0.3">
      <c r="A223" s="36" t="s">
        <v>162</v>
      </c>
      <c r="B223" s="222" t="s">
        <v>295</v>
      </c>
      <c r="C223" s="222"/>
      <c r="D223" s="95"/>
      <c r="E223" s="95"/>
      <c r="F223" s="95"/>
      <c r="G223" s="95"/>
      <c r="H223" s="95"/>
      <c r="I223" s="95"/>
      <c r="J223" s="95"/>
      <c r="K223" s="95"/>
      <c r="L223" s="406"/>
      <c r="M223" s="95"/>
      <c r="N223" s="95"/>
      <c r="O223" s="95"/>
      <c r="P223" s="95"/>
      <c r="Q223" s="95"/>
      <c r="R223" s="95"/>
      <c r="S223" s="90"/>
      <c r="T223" s="416"/>
      <c r="U223" s="95"/>
    </row>
    <row r="224" spans="1:21" ht="17.25" customHeight="1" x14ac:dyDescent="0.3">
      <c r="A224" s="36" t="s">
        <v>163</v>
      </c>
      <c r="B224" s="222" t="s">
        <v>296</v>
      </c>
      <c r="C224" s="222"/>
      <c r="D224" s="95"/>
      <c r="E224" s="95"/>
      <c r="F224" s="95"/>
      <c r="G224" s="95"/>
      <c r="H224" s="95"/>
      <c r="I224" s="95"/>
      <c r="J224" s="95"/>
      <c r="K224" s="95"/>
      <c r="L224" s="406"/>
      <c r="M224" s="95"/>
      <c r="N224" s="95"/>
      <c r="O224" s="95"/>
      <c r="P224" s="95"/>
      <c r="Q224" s="95"/>
      <c r="R224" s="95"/>
      <c r="S224" s="90"/>
      <c r="T224" s="416"/>
      <c r="U224" s="95"/>
    </row>
    <row r="225" spans="1:21" ht="17.25" customHeight="1" x14ac:dyDescent="0.3">
      <c r="A225" s="36" t="s">
        <v>164</v>
      </c>
      <c r="B225" s="222" t="s">
        <v>297</v>
      </c>
      <c r="C225" s="222"/>
      <c r="D225" s="95"/>
      <c r="E225" s="95"/>
      <c r="F225" s="95"/>
      <c r="G225" s="95"/>
      <c r="H225" s="95"/>
      <c r="I225" s="95"/>
      <c r="J225" s="95"/>
      <c r="K225" s="95"/>
      <c r="L225" s="406"/>
      <c r="M225" s="95"/>
      <c r="N225" s="95"/>
      <c r="O225" s="95"/>
      <c r="P225" s="95"/>
      <c r="Q225" s="95"/>
      <c r="R225" s="95"/>
      <c r="S225" s="90"/>
      <c r="T225" s="416"/>
      <c r="U225" s="95"/>
    </row>
    <row r="226" spans="1:21" ht="17.25" customHeight="1" x14ac:dyDescent="0.3">
      <c r="A226" s="36" t="s">
        <v>175</v>
      </c>
      <c r="B226" s="222" t="s">
        <v>298</v>
      </c>
      <c r="C226" s="222"/>
      <c r="D226" s="95"/>
      <c r="E226" s="95"/>
      <c r="F226" s="95"/>
      <c r="G226" s="95"/>
      <c r="H226" s="95"/>
      <c r="I226" s="95"/>
      <c r="J226" s="95"/>
      <c r="K226" s="95"/>
      <c r="L226" s="406"/>
      <c r="M226" s="95"/>
      <c r="N226" s="95"/>
      <c r="O226" s="95"/>
      <c r="P226" s="95"/>
      <c r="Q226" s="95"/>
      <c r="R226" s="95"/>
      <c r="S226" s="90"/>
      <c r="T226" s="416"/>
      <c r="U226" s="95"/>
    </row>
    <row r="227" spans="1:21" ht="17.25" customHeight="1" x14ac:dyDescent="0.3">
      <c r="A227" s="36" t="s">
        <v>176</v>
      </c>
      <c r="B227" s="222" t="s">
        <v>299</v>
      </c>
      <c r="C227" s="222"/>
      <c r="D227" s="95"/>
      <c r="E227" s="95"/>
      <c r="F227" s="95"/>
      <c r="G227" s="95"/>
      <c r="H227" s="95"/>
      <c r="I227" s="95"/>
      <c r="J227" s="95"/>
      <c r="K227" s="95"/>
      <c r="L227" s="406"/>
      <c r="M227" s="95"/>
      <c r="N227" s="95"/>
      <c r="O227" s="95"/>
      <c r="P227" s="95"/>
      <c r="Q227" s="95"/>
      <c r="R227" s="95"/>
      <c r="S227" s="90"/>
      <c r="T227" s="416"/>
      <c r="U227" s="95"/>
    </row>
    <row r="228" spans="1:21" ht="17.25" customHeight="1" x14ac:dyDescent="0.3">
      <c r="A228" s="36" t="s">
        <v>177</v>
      </c>
      <c r="B228" s="222" t="s">
        <v>300</v>
      </c>
      <c r="C228" s="222"/>
      <c r="D228" s="95"/>
      <c r="E228" s="95"/>
      <c r="F228" s="95"/>
      <c r="G228" s="95"/>
      <c r="H228" s="95"/>
      <c r="I228" s="95"/>
      <c r="J228" s="95"/>
      <c r="K228" s="95"/>
      <c r="L228" s="406"/>
      <c r="M228" s="95"/>
      <c r="N228" s="95"/>
      <c r="O228" s="95"/>
      <c r="P228" s="95"/>
      <c r="Q228" s="95"/>
      <c r="R228" s="95"/>
      <c r="S228" s="90"/>
      <c r="T228" s="416"/>
      <c r="U228" s="95"/>
    </row>
    <row r="229" spans="1:21" ht="17.25" customHeight="1" x14ac:dyDescent="0.3">
      <c r="A229" s="36" t="s">
        <v>188</v>
      </c>
      <c r="B229" s="222" t="s">
        <v>301</v>
      </c>
      <c r="C229" s="222"/>
      <c r="D229" s="95"/>
      <c r="E229" s="95"/>
      <c r="F229" s="95"/>
      <c r="G229" s="95"/>
      <c r="H229" s="95"/>
      <c r="I229" s="95"/>
      <c r="J229" s="95"/>
      <c r="K229" s="95"/>
      <c r="L229" s="406"/>
      <c r="M229" s="95"/>
      <c r="N229" s="95"/>
      <c r="O229" s="95"/>
      <c r="P229" s="95"/>
      <c r="Q229" s="95"/>
      <c r="R229" s="95"/>
      <c r="S229" s="90"/>
      <c r="T229" s="416"/>
      <c r="U229" s="95"/>
    </row>
    <row r="230" spans="1:21" ht="17.25" customHeight="1" x14ac:dyDescent="0.3">
      <c r="A230" s="36" t="s">
        <v>189</v>
      </c>
      <c r="B230" s="222" t="s">
        <v>302</v>
      </c>
      <c r="C230" s="222"/>
      <c r="D230" s="95"/>
      <c r="E230" s="95"/>
      <c r="F230" s="95"/>
      <c r="G230" s="95"/>
      <c r="H230" s="95"/>
      <c r="I230" s="95"/>
      <c r="J230" s="95"/>
      <c r="K230" s="95"/>
      <c r="L230" s="406"/>
      <c r="M230" s="95"/>
      <c r="N230" s="95"/>
      <c r="O230" s="95"/>
      <c r="P230" s="95"/>
      <c r="Q230" s="95"/>
      <c r="R230" s="95"/>
      <c r="S230" s="90"/>
      <c r="T230" s="416"/>
      <c r="U230" s="95"/>
    </row>
    <row r="231" spans="1:21" ht="17.25" customHeight="1" x14ac:dyDescent="0.3">
      <c r="A231" s="36" t="s">
        <v>191</v>
      </c>
      <c r="B231" s="222" t="s">
        <v>303</v>
      </c>
      <c r="C231" s="222"/>
      <c r="D231" s="95"/>
      <c r="E231" s="95"/>
      <c r="F231" s="95"/>
      <c r="G231" s="95"/>
      <c r="H231" s="95"/>
      <c r="I231" s="95"/>
      <c r="J231" s="95"/>
      <c r="K231" s="95"/>
      <c r="L231" s="406"/>
      <c r="M231" s="95"/>
      <c r="N231" s="95"/>
      <c r="O231" s="95"/>
      <c r="P231" s="95"/>
      <c r="Q231" s="95"/>
      <c r="R231" s="95"/>
      <c r="S231" s="90"/>
      <c r="T231" s="416"/>
      <c r="U231" s="95"/>
    </row>
    <row r="232" spans="1:21" ht="17.25" customHeight="1" x14ac:dyDescent="0.3">
      <c r="A232" s="36" t="s">
        <v>193</v>
      </c>
      <c r="B232" s="222" t="s">
        <v>304</v>
      </c>
      <c r="C232" s="222"/>
      <c r="D232" s="95"/>
      <c r="E232" s="95"/>
      <c r="F232" s="95"/>
      <c r="G232" s="95"/>
      <c r="H232" s="95"/>
      <c r="I232" s="95"/>
      <c r="J232" s="95"/>
      <c r="K232" s="95"/>
      <c r="L232" s="406"/>
      <c r="M232" s="95"/>
      <c r="N232" s="95"/>
      <c r="O232" s="95"/>
      <c r="P232" s="95"/>
      <c r="Q232" s="95"/>
      <c r="R232" s="95"/>
      <c r="S232" s="90"/>
      <c r="T232" s="416"/>
      <c r="U232" s="95"/>
    </row>
    <row r="233" spans="1:21" ht="17.25" customHeight="1" x14ac:dyDescent="0.3">
      <c r="A233" s="36" t="s">
        <v>305</v>
      </c>
      <c r="B233" s="222" t="s">
        <v>306</v>
      </c>
      <c r="C233" s="222"/>
      <c r="D233" s="95"/>
      <c r="E233" s="95"/>
      <c r="F233" s="95"/>
      <c r="G233" s="95"/>
      <c r="H233" s="95"/>
      <c r="I233" s="95"/>
      <c r="J233" s="95"/>
      <c r="K233" s="95"/>
      <c r="L233" s="406"/>
      <c r="M233" s="95"/>
      <c r="N233" s="95"/>
      <c r="O233" s="95"/>
      <c r="P233" s="95"/>
      <c r="Q233" s="95"/>
      <c r="R233" s="95"/>
      <c r="S233" s="90"/>
      <c r="T233" s="416"/>
      <c r="U233" s="95"/>
    </row>
    <row r="234" spans="1:21" ht="17.25" customHeight="1" x14ac:dyDescent="0.3">
      <c r="A234" s="36" t="s">
        <v>307</v>
      </c>
      <c r="B234" s="222" t="s">
        <v>308</v>
      </c>
      <c r="C234" s="222"/>
      <c r="D234" s="95"/>
      <c r="E234" s="95"/>
      <c r="F234" s="95"/>
      <c r="G234" s="95"/>
      <c r="H234" s="95"/>
      <c r="I234" s="95"/>
      <c r="J234" s="95"/>
      <c r="K234" s="95"/>
      <c r="L234" s="406"/>
      <c r="M234" s="95"/>
      <c r="N234" s="95"/>
      <c r="O234" s="95"/>
      <c r="P234" s="95"/>
      <c r="Q234" s="95"/>
      <c r="R234" s="95"/>
      <c r="S234" s="90"/>
      <c r="T234" s="416"/>
      <c r="U234" s="95"/>
    </row>
    <row r="235" spans="1:21" ht="17.25" customHeight="1" x14ac:dyDescent="0.3">
      <c r="A235" s="36" t="s">
        <v>309</v>
      </c>
      <c r="B235" s="222" t="s">
        <v>310</v>
      </c>
      <c r="C235" s="222"/>
      <c r="D235" s="95"/>
      <c r="E235" s="95"/>
      <c r="F235" s="95"/>
      <c r="G235" s="95"/>
      <c r="H235" s="95"/>
      <c r="I235" s="95"/>
      <c r="J235" s="95"/>
      <c r="K235" s="95"/>
      <c r="L235" s="406"/>
      <c r="M235" s="95"/>
      <c r="N235" s="95"/>
      <c r="O235" s="95"/>
      <c r="P235" s="95"/>
      <c r="Q235" s="95"/>
      <c r="R235" s="95"/>
      <c r="S235" s="90"/>
      <c r="T235" s="416"/>
      <c r="U235" s="95"/>
    </row>
    <row r="236" spans="1:21" ht="17.25" customHeight="1" x14ac:dyDescent="0.3">
      <c r="A236" s="36" t="s">
        <v>311</v>
      </c>
      <c r="B236" s="222" t="s">
        <v>312</v>
      </c>
      <c r="C236" s="222"/>
      <c r="D236" s="95"/>
      <c r="E236" s="95"/>
      <c r="F236" s="95"/>
      <c r="G236" s="95"/>
      <c r="H236" s="95"/>
      <c r="I236" s="95"/>
      <c r="J236" s="95"/>
      <c r="K236" s="95"/>
      <c r="L236" s="406"/>
      <c r="M236" s="95"/>
      <c r="N236" s="95"/>
      <c r="O236" s="95"/>
      <c r="P236" s="95"/>
      <c r="Q236" s="95"/>
      <c r="R236" s="95"/>
      <c r="S236" s="90"/>
      <c r="T236" s="416"/>
      <c r="U236" s="95"/>
    </row>
    <row r="237" spans="1:21" ht="17.25" customHeight="1" x14ac:dyDescent="0.3">
      <c r="A237" s="36" t="s">
        <v>313</v>
      </c>
      <c r="B237" s="222" t="s">
        <v>314</v>
      </c>
      <c r="C237" s="222"/>
      <c r="D237" s="95"/>
      <c r="E237" s="95"/>
      <c r="F237" s="95"/>
      <c r="G237" s="95"/>
      <c r="H237" s="95"/>
      <c r="I237" s="95"/>
      <c r="J237" s="95"/>
      <c r="K237" s="95"/>
      <c r="L237" s="406"/>
      <c r="M237" s="95"/>
      <c r="N237" s="95"/>
      <c r="O237" s="95"/>
      <c r="P237" s="95"/>
      <c r="Q237" s="95"/>
      <c r="R237" s="95"/>
      <c r="S237" s="90"/>
      <c r="T237" s="416"/>
      <c r="U237" s="95"/>
    </row>
    <row r="238" spans="1:21" ht="17.25" customHeight="1" x14ac:dyDescent="0.3">
      <c r="A238" s="36" t="s">
        <v>315</v>
      </c>
      <c r="B238" s="222" t="s">
        <v>316</v>
      </c>
      <c r="C238" s="222"/>
      <c r="D238" s="95"/>
      <c r="E238" s="95"/>
      <c r="F238" s="95"/>
      <c r="G238" s="95"/>
      <c r="H238" s="95"/>
      <c r="I238" s="95"/>
      <c r="J238" s="95"/>
      <c r="K238" s="95"/>
      <c r="L238" s="406"/>
      <c r="M238" s="95"/>
      <c r="N238" s="95"/>
      <c r="O238" s="95"/>
      <c r="P238" s="95"/>
      <c r="Q238" s="95"/>
      <c r="R238" s="95"/>
      <c r="S238" s="90"/>
      <c r="T238" s="416"/>
      <c r="U238" s="95"/>
    </row>
    <row r="239" spans="1:21" ht="17.25" customHeight="1" x14ac:dyDescent="0.3">
      <c r="A239" s="36" t="s">
        <v>317</v>
      </c>
      <c r="B239" s="222" t="s">
        <v>318</v>
      </c>
      <c r="C239" s="222"/>
      <c r="D239" s="95"/>
      <c r="E239" s="95"/>
      <c r="F239" s="95"/>
      <c r="G239" s="95"/>
      <c r="H239" s="95"/>
      <c r="I239" s="95"/>
      <c r="J239" s="95"/>
      <c r="K239" s="95"/>
      <c r="L239" s="406"/>
      <c r="M239" s="95"/>
      <c r="N239" s="95"/>
      <c r="O239" s="95"/>
      <c r="P239" s="95"/>
      <c r="Q239" s="95"/>
      <c r="R239" s="95"/>
      <c r="S239" s="90"/>
      <c r="T239" s="416"/>
      <c r="U239" s="95"/>
    </row>
    <row r="240" spans="1:21" ht="17.25" customHeight="1" x14ac:dyDescent="0.3">
      <c r="A240" s="36" t="s">
        <v>258</v>
      </c>
      <c r="B240" s="264" t="s">
        <v>259</v>
      </c>
      <c r="C240" s="264"/>
      <c r="D240" s="95"/>
      <c r="E240" s="95"/>
      <c r="F240" s="95"/>
      <c r="G240" s="95"/>
      <c r="H240" s="95"/>
      <c r="I240" s="95"/>
      <c r="J240" s="95"/>
      <c r="K240" s="95"/>
      <c r="L240" s="406"/>
      <c r="M240" s="95"/>
      <c r="N240" s="95"/>
      <c r="O240" s="95"/>
      <c r="P240" s="95"/>
      <c r="Q240" s="95"/>
      <c r="R240" s="95"/>
      <c r="S240" s="90"/>
      <c r="T240" s="416"/>
      <c r="U240" s="95"/>
    </row>
    <row r="241" spans="1:21" s="66" customFormat="1" ht="17.25" customHeight="1" thickBot="1" x14ac:dyDescent="0.35">
      <c r="A241" s="127"/>
      <c r="B241" s="143" t="s">
        <v>319</v>
      </c>
      <c r="C241" s="143"/>
      <c r="D241" s="92">
        <f t="shared" ref="D241:J241" si="50">SUM(D222:D240)</f>
        <v>0</v>
      </c>
      <c r="E241" s="92">
        <f t="shared" si="50"/>
        <v>0</v>
      </c>
      <c r="F241" s="92">
        <f t="shared" si="50"/>
        <v>0</v>
      </c>
      <c r="G241" s="92">
        <f t="shared" si="50"/>
        <v>0</v>
      </c>
      <c r="H241" s="92">
        <f t="shared" si="50"/>
        <v>0</v>
      </c>
      <c r="I241" s="92">
        <f t="shared" si="50"/>
        <v>0</v>
      </c>
      <c r="J241" s="92">
        <f t="shared" si="50"/>
        <v>0</v>
      </c>
      <c r="K241" s="92">
        <f>SUM(K222:K240)</f>
        <v>0</v>
      </c>
      <c r="L241" s="406"/>
      <c r="M241" s="92">
        <f t="shared" ref="M241:R241" si="51">SUM(M222:M240)</f>
        <v>0</v>
      </c>
      <c r="N241" s="92">
        <f t="shared" si="51"/>
        <v>0</v>
      </c>
      <c r="O241" s="92">
        <f t="shared" si="51"/>
        <v>0</v>
      </c>
      <c r="P241" s="92">
        <f t="shared" si="51"/>
        <v>0</v>
      </c>
      <c r="Q241" s="92">
        <f t="shared" si="51"/>
        <v>0</v>
      </c>
      <c r="R241" s="92">
        <f t="shared" si="51"/>
        <v>0</v>
      </c>
      <c r="S241" s="92">
        <f>SUM(S222:S240)</f>
        <v>0</v>
      </c>
      <c r="T241" s="416"/>
      <c r="U241" s="92">
        <f>SUM(U222:U240)</f>
        <v>0</v>
      </c>
    </row>
    <row r="242" spans="1:21" s="66" customFormat="1" ht="17.25" customHeight="1" thickTop="1" x14ac:dyDescent="0.3">
      <c r="A242" s="141" t="s">
        <v>217</v>
      </c>
      <c r="B242" s="142" t="s">
        <v>290</v>
      </c>
      <c r="C242" s="142"/>
      <c r="D242" s="150"/>
      <c r="E242" s="150"/>
      <c r="F242" s="150"/>
      <c r="G242" s="150"/>
      <c r="H242" s="150"/>
      <c r="I242" s="150"/>
      <c r="J242" s="150"/>
      <c r="K242" s="150"/>
      <c r="L242" s="406"/>
      <c r="M242" s="150"/>
      <c r="N242" s="150"/>
      <c r="O242" s="150"/>
      <c r="P242" s="150"/>
      <c r="Q242" s="150"/>
      <c r="R242" s="150"/>
      <c r="S242" s="151"/>
      <c r="T242" s="406"/>
      <c r="U242" s="150"/>
    </row>
    <row r="243" spans="1:21" ht="17.25" customHeight="1" x14ac:dyDescent="0.3">
      <c r="A243" s="36" t="s">
        <v>161</v>
      </c>
      <c r="B243" s="222" t="s">
        <v>294</v>
      </c>
      <c r="C243" s="222"/>
      <c r="D243" s="95"/>
      <c r="E243" s="95"/>
      <c r="F243" s="95"/>
      <c r="G243" s="95"/>
      <c r="H243" s="95"/>
      <c r="I243" s="95"/>
      <c r="J243" s="95"/>
      <c r="K243" s="95"/>
      <c r="L243" s="406"/>
      <c r="M243" s="95"/>
      <c r="N243" s="95"/>
      <c r="O243" s="95"/>
      <c r="P243" s="95"/>
      <c r="Q243" s="95"/>
      <c r="R243" s="95"/>
      <c r="S243" s="90"/>
      <c r="T243" s="416"/>
      <c r="U243" s="95"/>
    </row>
    <row r="244" spans="1:21" ht="17.25" customHeight="1" x14ac:dyDescent="0.3">
      <c r="A244" s="36" t="s">
        <v>162</v>
      </c>
      <c r="B244" s="222" t="s">
        <v>295</v>
      </c>
      <c r="C244" s="222"/>
      <c r="D244" s="95"/>
      <c r="E244" s="95"/>
      <c r="F244" s="95"/>
      <c r="G244" s="95"/>
      <c r="H244" s="95"/>
      <c r="I244" s="95"/>
      <c r="J244" s="95"/>
      <c r="K244" s="95"/>
      <c r="L244" s="406"/>
      <c r="M244" s="95"/>
      <c r="N244" s="95"/>
      <c r="O244" s="95"/>
      <c r="P244" s="95"/>
      <c r="Q244" s="95"/>
      <c r="R244" s="95"/>
      <c r="S244" s="90"/>
      <c r="T244" s="416"/>
      <c r="U244" s="95"/>
    </row>
    <row r="245" spans="1:21" ht="17.25" customHeight="1" x14ac:dyDescent="0.3">
      <c r="A245" s="36" t="s">
        <v>163</v>
      </c>
      <c r="B245" s="222" t="s">
        <v>296</v>
      </c>
      <c r="C245" s="222"/>
      <c r="D245" s="95"/>
      <c r="E245" s="95"/>
      <c r="F245" s="95"/>
      <c r="G245" s="95"/>
      <c r="H245" s="95"/>
      <c r="I245" s="95"/>
      <c r="J245" s="95"/>
      <c r="K245" s="95"/>
      <c r="L245" s="406"/>
      <c r="M245" s="95"/>
      <c r="N245" s="95"/>
      <c r="O245" s="95"/>
      <c r="P245" s="95"/>
      <c r="Q245" s="95"/>
      <c r="R245" s="95"/>
      <c r="S245" s="90"/>
      <c r="T245" s="416"/>
      <c r="U245" s="95"/>
    </row>
    <row r="246" spans="1:21" ht="17.25" customHeight="1" x14ac:dyDescent="0.3">
      <c r="A246" s="36" t="s">
        <v>164</v>
      </c>
      <c r="B246" s="222" t="s">
        <v>297</v>
      </c>
      <c r="C246" s="222"/>
      <c r="D246" s="95"/>
      <c r="E246" s="95"/>
      <c r="F246" s="95"/>
      <c r="G246" s="95"/>
      <c r="H246" s="95"/>
      <c r="I246" s="95"/>
      <c r="J246" s="95"/>
      <c r="K246" s="95"/>
      <c r="L246" s="406"/>
      <c r="M246" s="95"/>
      <c r="N246" s="95"/>
      <c r="O246" s="95"/>
      <c r="P246" s="95"/>
      <c r="Q246" s="95"/>
      <c r="R246" s="95"/>
      <c r="S246" s="90"/>
      <c r="T246" s="416"/>
      <c r="U246" s="95"/>
    </row>
    <row r="247" spans="1:21" ht="17.25" customHeight="1" x14ac:dyDescent="0.3">
      <c r="A247" s="36" t="s">
        <v>175</v>
      </c>
      <c r="B247" s="222" t="s">
        <v>298</v>
      </c>
      <c r="C247" s="222"/>
      <c r="D247" s="95"/>
      <c r="E247" s="95"/>
      <c r="F247" s="95"/>
      <c r="G247" s="95"/>
      <c r="H247" s="95"/>
      <c r="I247" s="95"/>
      <c r="J247" s="95"/>
      <c r="K247" s="95"/>
      <c r="L247" s="406"/>
      <c r="M247" s="95"/>
      <c r="N247" s="95"/>
      <c r="O247" s="95"/>
      <c r="P247" s="95"/>
      <c r="Q247" s="95"/>
      <c r="R247" s="95"/>
      <c r="S247" s="90"/>
      <c r="T247" s="416"/>
      <c r="U247" s="95"/>
    </row>
    <row r="248" spans="1:21" ht="17.25" customHeight="1" x14ac:dyDescent="0.3">
      <c r="A248" s="36" t="s">
        <v>176</v>
      </c>
      <c r="B248" s="222" t="s">
        <v>299</v>
      </c>
      <c r="C248" s="222"/>
      <c r="D248" s="95"/>
      <c r="E248" s="95"/>
      <c r="F248" s="95"/>
      <c r="G248" s="95"/>
      <c r="H248" s="95"/>
      <c r="I248" s="95"/>
      <c r="J248" s="95"/>
      <c r="K248" s="95"/>
      <c r="L248" s="406"/>
      <c r="M248" s="95"/>
      <c r="N248" s="95"/>
      <c r="O248" s="95"/>
      <c r="P248" s="95"/>
      <c r="Q248" s="95"/>
      <c r="R248" s="95"/>
      <c r="S248" s="90"/>
      <c r="T248" s="416"/>
      <c r="U248" s="95"/>
    </row>
    <row r="249" spans="1:21" ht="17.25" customHeight="1" x14ac:dyDescent="0.3">
      <c r="A249" s="36" t="s">
        <v>177</v>
      </c>
      <c r="B249" s="222" t="s">
        <v>300</v>
      </c>
      <c r="C249" s="222"/>
      <c r="D249" s="95"/>
      <c r="E249" s="95"/>
      <c r="F249" s="95"/>
      <c r="G249" s="95"/>
      <c r="H249" s="95"/>
      <c r="I249" s="95"/>
      <c r="J249" s="95"/>
      <c r="K249" s="95"/>
      <c r="L249" s="406"/>
      <c r="M249" s="95"/>
      <c r="N249" s="95"/>
      <c r="O249" s="95"/>
      <c r="P249" s="95"/>
      <c r="Q249" s="95"/>
      <c r="R249" s="95"/>
      <c r="S249" s="90"/>
      <c r="T249" s="416"/>
      <c r="U249" s="95"/>
    </row>
    <row r="250" spans="1:21" ht="17.25" customHeight="1" x14ac:dyDescent="0.3">
      <c r="A250" s="36" t="s">
        <v>188</v>
      </c>
      <c r="B250" s="222" t="s">
        <v>301</v>
      </c>
      <c r="C250" s="222"/>
      <c r="D250" s="95"/>
      <c r="E250" s="95"/>
      <c r="F250" s="95"/>
      <c r="G250" s="95"/>
      <c r="H250" s="95"/>
      <c r="I250" s="95"/>
      <c r="J250" s="95"/>
      <c r="K250" s="95"/>
      <c r="L250" s="406"/>
      <c r="M250" s="95"/>
      <c r="N250" s="95"/>
      <c r="O250" s="95"/>
      <c r="P250" s="95"/>
      <c r="Q250" s="95"/>
      <c r="R250" s="95"/>
      <c r="S250" s="90"/>
      <c r="T250" s="416"/>
      <c r="U250" s="95"/>
    </row>
    <row r="251" spans="1:21" ht="17.25" customHeight="1" x14ac:dyDescent="0.3">
      <c r="A251" s="36" t="s">
        <v>189</v>
      </c>
      <c r="B251" s="222" t="s">
        <v>302</v>
      </c>
      <c r="C251" s="222"/>
      <c r="D251" s="95"/>
      <c r="E251" s="95"/>
      <c r="F251" s="95"/>
      <c r="G251" s="95"/>
      <c r="H251" s="95"/>
      <c r="I251" s="95"/>
      <c r="J251" s="95"/>
      <c r="K251" s="95"/>
      <c r="L251" s="406"/>
      <c r="M251" s="95"/>
      <c r="N251" s="95"/>
      <c r="O251" s="95"/>
      <c r="P251" s="95"/>
      <c r="Q251" s="95"/>
      <c r="R251" s="95"/>
      <c r="S251" s="90"/>
      <c r="T251" s="416"/>
      <c r="U251" s="95"/>
    </row>
    <row r="252" spans="1:21" ht="17.25" customHeight="1" x14ac:dyDescent="0.3">
      <c r="A252" s="36" t="s">
        <v>191</v>
      </c>
      <c r="B252" s="222" t="s">
        <v>303</v>
      </c>
      <c r="C252" s="222"/>
      <c r="D252" s="95"/>
      <c r="E252" s="95"/>
      <c r="F252" s="95"/>
      <c r="G252" s="95"/>
      <c r="H252" s="95"/>
      <c r="I252" s="95"/>
      <c r="J252" s="95"/>
      <c r="K252" s="95"/>
      <c r="L252" s="406"/>
      <c r="M252" s="95"/>
      <c r="N252" s="95"/>
      <c r="O252" s="95"/>
      <c r="P252" s="95"/>
      <c r="Q252" s="95"/>
      <c r="R252" s="95"/>
      <c r="S252" s="90"/>
      <c r="T252" s="416"/>
      <c r="U252" s="95"/>
    </row>
    <row r="253" spans="1:21" ht="17.25" customHeight="1" x14ac:dyDescent="0.3">
      <c r="A253" s="36" t="s">
        <v>193</v>
      </c>
      <c r="B253" s="222" t="s">
        <v>304</v>
      </c>
      <c r="C253" s="222"/>
      <c r="D253" s="95"/>
      <c r="E253" s="95"/>
      <c r="F253" s="95"/>
      <c r="G253" s="95"/>
      <c r="H253" s="95"/>
      <c r="I253" s="95"/>
      <c r="J253" s="95"/>
      <c r="K253" s="95"/>
      <c r="L253" s="406"/>
      <c r="M253" s="95"/>
      <c r="N253" s="95"/>
      <c r="O253" s="95"/>
      <c r="P253" s="95"/>
      <c r="Q253" s="95"/>
      <c r="R253" s="95"/>
      <c r="S253" s="90"/>
      <c r="T253" s="416"/>
      <c r="U253" s="95"/>
    </row>
    <row r="254" spans="1:21" ht="17.25" customHeight="1" x14ac:dyDescent="0.3">
      <c r="A254" s="36" t="s">
        <v>305</v>
      </c>
      <c r="B254" s="222" t="s">
        <v>306</v>
      </c>
      <c r="C254" s="222"/>
      <c r="D254" s="95"/>
      <c r="E254" s="95"/>
      <c r="F254" s="95"/>
      <c r="G254" s="95"/>
      <c r="H254" s="95"/>
      <c r="I254" s="95"/>
      <c r="J254" s="95"/>
      <c r="K254" s="95"/>
      <c r="L254" s="406"/>
      <c r="M254" s="95"/>
      <c r="N254" s="95"/>
      <c r="O254" s="95"/>
      <c r="P254" s="95"/>
      <c r="Q254" s="95"/>
      <c r="R254" s="95"/>
      <c r="S254" s="90"/>
      <c r="T254" s="416"/>
      <c r="U254" s="95"/>
    </row>
    <row r="255" spans="1:21" ht="17.25" customHeight="1" x14ac:dyDescent="0.3">
      <c r="A255" s="36" t="s">
        <v>307</v>
      </c>
      <c r="B255" s="222" t="s">
        <v>308</v>
      </c>
      <c r="C255" s="222"/>
      <c r="D255" s="95"/>
      <c r="E255" s="95"/>
      <c r="F255" s="95"/>
      <c r="G255" s="95"/>
      <c r="H255" s="95"/>
      <c r="I255" s="95"/>
      <c r="J255" s="95"/>
      <c r="K255" s="95"/>
      <c r="L255" s="406"/>
      <c r="M255" s="95"/>
      <c r="N255" s="95"/>
      <c r="O255" s="95"/>
      <c r="P255" s="95"/>
      <c r="Q255" s="95"/>
      <c r="R255" s="95"/>
      <c r="S255" s="90"/>
      <c r="T255" s="416"/>
      <c r="U255" s="95"/>
    </row>
    <row r="256" spans="1:21" ht="17.25" customHeight="1" x14ac:dyDescent="0.3">
      <c r="A256" s="36" t="s">
        <v>309</v>
      </c>
      <c r="B256" s="222" t="s">
        <v>310</v>
      </c>
      <c r="C256" s="222"/>
      <c r="D256" s="95"/>
      <c r="E256" s="95"/>
      <c r="F256" s="95"/>
      <c r="G256" s="95"/>
      <c r="H256" s="95"/>
      <c r="I256" s="95"/>
      <c r="J256" s="95"/>
      <c r="K256" s="95"/>
      <c r="L256" s="406"/>
      <c r="M256" s="95"/>
      <c r="N256" s="95"/>
      <c r="O256" s="95"/>
      <c r="P256" s="95"/>
      <c r="Q256" s="95"/>
      <c r="R256" s="95"/>
      <c r="S256" s="90"/>
      <c r="T256" s="416"/>
      <c r="U256" s="95"/>
    </row>
    <row r="257" spans="1:21" ht="17.25" customHeight="1" x14ac:dyDescent="0.3">
      <c r="A257" s="36" t="s">
        <v>311</v>
      </c>
      <c r="B257" s="222" t="s">
        <v>312</v>
      </c>
      <c r="C257" s="222"/>
      <c r="D257" s="95"/>
      <c r="E257" s="95"/>
      <c r="F257" s="95"/>
      <c r="G257" s="95"/>
      <c r="H257" s="95"/>
      <c r="I257" s="95"/>
      <c r="J257" s="95"/>
      <c r="K257" s="95"/>
      <c r="L257" s="406"/>
      <c r="M257" s="95"/>
      <c r="N257" s="95"/>
      <c r="O257" s="95"/>
      <c r="P257" s="95"/>
      <c r="Q257" s="95"/>
      <c r="R257" s="95"/>
      <c r="S257" s="90"/>
      <c r="T257" s="416"/>
      <c r="U257" s="95"/>
    </row>
    <row r="258" spans="1:21" ht="17.25" customHeight="1" x14ac:dyDescent="0.3">
      <c r="A258" s="36" t="s">
        <v>313</v>
      </c>
      <c r="B258" s="222" t="s">
        <v>314</v>
      </c>
      <c r="C258" s="222"/>
      <c r="D258" s="95"/>
      <c r="E258" s="95"/>
      <c r="F258" s="95"/>
      <c r="G258" s="95"/>
      <c r="H258" s="95"/>
      <c r="I258" s="95"/>
      <c r="J258" s="95"/>
      <c r="K258" s="95"/>
      <c r="L258" s="406"/>
      <c r="M258" s="95"/>
      <c r="N258" s="95"/>
      <c r="O258" s="95"/>
      <c r="P258" s="95"/>
      <c r="Q258" s="95"/>
      <c r="R258" s="95"/>
      <c r="S258" s="90"/>
      <c r="T258" s="416"/>
      <c r="U258" s="95"/>
    </row>
    <row r="259" spans="1:21" ht="17.25" customHeight="1" x14ac:dyDescent="0.3">
      <c r="A259" s="36" t="s">
        <v>315</v>
      </c>
      <c r="B259" s="222" t="s">
        <v>316</v>
      </c>
      <c r="C259" s="222"/>
      <c r="D259" s="95"/>
      <c r="E259" s="95"/>
      <c r="F259" s="95"/>
      <c r="G259" s="95"/>
      <c r="H259" s="95"/>
      <c r="I259" s="95"/>
      <c r="J259" s="95"/>
      <c r="K259" s="95"/>
      <c r="L259" s="406"/>
      <c r="M259" s="95"/>
      <c r="N259" s="95"/>
      <c r="O259" s="95"/>
      <c r="P259" s="95"/>
      <c r="Q259" s="95"/>
      <c r="R259" s="95"/>
      <c r="S259" s="90"/>
      <c r="T259" s="416"/>
      <c r="U259" s="95"/>
    </row>
    <row r="260" spans="1:21" ht="17.25" customHeight="1" x14ac:dyDescent="0.3">
      <c r="A260" s="36" t="s">
        <v>317</v>
      </c>
      <c r="B260" s="222" t="s">
        <v>318</v>
      </c>
      <c r="C260" s="222"/>
      <c r="D260" s="95"/>
      <c r="E260" s="95"/>
      <c r="F260" s="95"/>
      <c r="G260" s="95"/>
      <c r="H260" s="95"/>
      <c r="I260" s="95"/>
      <c r="J260" s="95"/>
      <c r="K260" s="95"/>
      <c r="L260" s="406"/>
      <c r="M260" s="95"/>
      <c r="N260" s="95"/>
      <c r="O260" s="95"/>
      <c r="P260" s="95"/>
      <c r="Q260" s="95"/>
      <c r="R260" s="95"/>
      <c r="S260" s="90"/>
      <c r="T260" s="416"/>
      <c r="U260" s="95"/>
    </row>
    <row r="261" spans="1:21" ht="17.25" customHeight="1" x14ac:dyDescent="0.3">
      <c r="A261" s="36" t="s">
        <v>258</v>
      </c>
      <c r="B261" s="264" t="s">
        <v>259</v>
      </c>
      <c r="C261" s="264"/>
      <c r="D261" s="95"/>
      <c r="E261" s="95"/>
      <c r="F261" s="95"/>
      <c r="G261" s="95"/>
      <c r="H261" s="95"/>
      <c r="I261" s="95"/>
      <c r="J261" s="95"/>
      <c r="K261" s="95"/>
      <c r="L261" s="406"/>
      <c r="M261" s="95"/>
      <c r="N261" s="95"/>
      <c r="O261" s="95"/>
      <c r="P261" s="95"/>
      <c r="Q261" s="95"/>
      <c r="R261" s="95"/>
      <c r="S261" s="90"/>
      <c r="T261" s="416"/>
      <c r="U261" s="95"/>
    </row>
    <row r="262" spans="1:21" s="66" customFormat="1" ht="17.25" customHeight="1" thickBot="1" x14ac:dyDescent="0.35">
      <c r="A262" s="127"/>
      <c r="B262" s="143" t="s">
        <v>319</v>
      </c>
      <c r="C262" s="143"/>
      <c r="D262" s="92">
        <f t="shared" ref="D262:K262" si="52">SUM(D243:D261)</f>
        <v>0</v>
      </c>
      <c r="E262" s="92">
        <f t="shared" si="52"/>
        <v>0</v>
      </c>
      <c r="F262" s="92">
        <f t="shared" si="52"/>
        <v>0</v>
      </c>
      <c r="G262" s="92">
        <f t="shared" si="52"/>
        <v>0</v>
      </c>
      <c r="H262" s="92">
        <f t="shared" si="52"/>
        <v>0</v>
      </c>
      <c r="I262" s="92">
        <f t="shared" si="52"/>
        <v>0</v>
      </c>
      <c r="J262" s="92">
        <f t="shared" si="52"/>
        <v>0</v>
      </c>
      <c r="K262" s="92">
        <f t="shared" si="52"/>
        <v>0</v>
      </c>
      <c r="L262" s="407"/>
      <c r="M262" s="92">
        <f t="shared" ref="M262:R262" si="53">SUM(M243:M261)</f>
        <v>0</v>
      </c>
      <c r="N262" s="92">
        <f t="shared" si="53"/>
        <v>0</v>
      </c>
      <c r="O262" s="92">
        <f t="shared" si="53"/>
        <v>0</v>
      </c>
      <c r="P262" s="92">
        <f t="shared" si="53"/>
        <v>0</v>
      </c>
      <c r="Q262" s="92">
        <f t="shared" si="53"/>
        <v>0</v>
      </c>
      <c r="R262" s="92">
        <f t="shared" si="53"/>
        <v>0</v>
      </c>
      <c r="S262" s="92">
        <f>SUM(S243:S261)</f>
        <v>0</v>
      </c>
      <c r="T262" s="417"/>
      <c r="U262" s="92">
        <f>SUM(U243:U261)</f>
        <v>0</v>
      </c>
    </row>
    <row r="263" spans="1:21" s="66" customFormat="1" ht="17.25" customHeight="1" thickTop="1" thickBot="1" x14ac:dyDescent="0.35">
      <c r="A263" s="137"/>
      <c r="B263" s="248" t="s">
        <v>517</v>
      </c>
      <c r="C263" s="144"/>
      <c r="D263" s="138">
        <f t="shared" ref="D263:K263" si="54">D241+D262</f>
        <v>0</v>
      </c>
      <c r="E263" s="138">
        <f t="shared" si="54"/>
        <v>0</v>
      </c>
      <c r="F263" s="138">
        <f>F241+F262</f>
        <v>0</v>
      </c>
      <c r="G263" s="138">
        <f>G241+G262</f>
        <v>0</v>
      </c>
      <c r="H263" s="138">
        <f t="shared" si="54"/>
        <v>0</v>
      </c>
      <c r="I263" s="138">
        <f t="shared" si="54"/>
        <v>0</v>
      </c>
      <c r="J263" s="138">
        <f t="shared" si="54"/>
        <v>0</v>
      </c>
      <c r="K263" s="138">
        <f t="shared" si="54"/>
        <v>0</v>
      </c>
      <c r="L263" s="149"/>
      <c r="M263" s="138">
        <f t="shared" ref="M263:R263" si="55">M241+M262</f>
        <v>0</v>
      </c>
      <c r="N263" s="138">
        <f t="shared" si="55"/>
        <v>0</v>
      </c>
      <c r="O263" s="138">
        <f t="shared" si="55"/>
        <v>0</v>
      </c>
      <c r="P263" s="138">
        <f t="shared" si="55"/>
        <v>0</v>
      </c>
      <c r="Q263" s="138">
        <f t="shared" si="55"/>
        <v>0</v>
      </c>
      <c r="R263" s="138">
        <f t="shared" si="55"/>
        <v>0</v>
      </c>
      <c r="S263" s="138">
        <f>S241+S262</f>
        <v>0</v>
      </c>
      <c r="T263" s="256">
        <f>R263-S263</f>
        <v>0</v>
      </c>
      <c r="U263" s="257">
        <f>U241+U262</f>
        <v>0</v>
      </c>
    </row>
    <row r="264" spans="1:21" ht="17.25" customHeight="1" thickTop="1" x14ac:dyDescent="0.3">
      <c r="A264" s="1155" t="s">
        <v>472</v>
      </c>
      <c r="B264" s="1156"/>
      <c r="C264" s="290"/>
      <c r="D264" s="91"/>
      <c r="E264" s="91"/>
      <c r="F264" s="91"/>
      <c r="G264" s="91"/>
      <c r="H264" s="91"/>
      <c r="I264" s="91"/>
      <c r="J264" s="91"/>
      <c r="K264" s="91"/>
      <c r="L264" s="410"/>
      <c r="M264" s="91"/>
      <c r="N264" s="91"/>
      <c r="O264" s="91"/>
      <c r="P264" s="91"/>
      <c r="Q264" s="91"/>
      <c r="R264" s="91"/>
      <c r="S264" s="94"/>
      <c r="T264" s="410"/>
      <c r="U264" s="91"/>
    </row>
    <row r="265" spans="1:21" s="66" customFormat="1" ht="17.25" customHeight="1" x14ac:dyDescent="0.3">
      <c r="A265" s="141" t="s">
        <v>218</v>
      </c>
      <c r="B265" s="266" t="s">
        <v>291</v>
      </c>
      <c r="C265" s="142"/>
      <c r="D265" s="150"/>
      <c r="E265" s="150"/>
      <c r="F265" s="150"/>
      <c r="G265" s="150"/>
      <c r="H265" s="150"/>
      <c r="I265" s="150"/>
      <c r="J265" s="150"/>
      <c r="K265" s="150"/>
      <c r="L265" s="406"/>
      <c r="M265" s="150"/>
      <c r="N265" s="150"/>
      <c r="O265" s="150"/>
      <c r="P265" s="150"/>
      <c r="Q265" s="150"/>
      <c r="R265" s="150"/>
      <c r="S265" s="151"/>
      <c r="T265" s="406"/>
      <c r="U265" s="150"/>
    </row>
    <row r="266" spans="1:21" ht="17.25" customHeight="1" x14ac:dyDescent="0.3">
      <c r="A266" s="118" t="s">
        <v>161</v>
      </c>
      <c r="B266" s="517" t="s">
        <v>320</v>
      </c>
      <c r="C266" s="85"/>
      <c r="D266" s="95"/>
      <c r="E266" s="95"/>
      <c r="F266" s="95"/>
      <c r="G266" s="95"/>
      <c r="H266" s="95"/>
      <c r="I266" s="95"/>
      <c r="J266" s="95"/>
      <c r="K266" s="95"/>
      <c r="L266" s="406"/>
      <c r="M266" s="95"/>
      <c r="N266" s="95"/>
      <c r="O266" s="95"/>
      <c r="P266" s="95"/>
      <c r="Q266" s="95"/>
      <c r="R266" s="95"/>
      <c r="S266" s="90"/>
      <c r="T266" s="416"/>
      <c r="U266" s="95"/>
    </row>
    <row r="267" spans="1:21" ht="17.25" customHeight="1" x14ac:dyDescent="0.3">
      <c r="A267" s="118" t="s">
        <v>162</v>
      </c>
      <c r="B267" s="517" t="s">
        <v>321</v>
      </c>
      <c r="C267" s="85"/>
      <c r="D267" s="95"/>
      <c r="E267" s="95"/>
      <c r="F267" s="95"/>
      <c r="G267" s="95"/>
      <c r="H267" s="95"/>
      <c r="I267" s="95"/>
      <c r="J267" s="95"/>
      <c r="K267" s="95"/>
      <c r="L267" s="406"/>
      <c r="M267" s="95"/>
      <c r="N267" s="95"/>
      <c r="O267" s="95"/>
      <c r="P267" s="95"/>
      <c r="Q267" s="95"/>
      <c r="R267" s="95"/>
      <c r="S267" s="90"/>
      <c r="T267" s="416"/>
      <c r="U267" s="95"/>
    </row>
    <row r="268" spans="1:21" ht="17.25" customHeight="1" x14ac:dyDescent="0.3">
      <c r="A268" s="267" t="s">
        <v>163</v>
      </c>
      <c r="B268" s="264" t="s">
        <v>259</v>
      </c>
      <c r="C268" s="85"/>
      <c r="D268" s="95"/>
      <c r="E268" s="95"/>
      <c r="F268" s="95"/>
      <c r="G268" s="95"/>
      <c r="H268" s="95"/>
      <c r="I268" s="95"/>
      <c r="J268" s="95"/>
      <c r="K268" s="95"/>
      <c r="L268" s="406"/>
      <c r="M268" s="95"/>
      <c r="N268" s="95"/>
      <c r="O268" s="95"/>
      <c r="P268" s="95"/>
      <c r="Q268" s="95"/>
      <c r="R268" s="95"/>
      <c r="S268" s="90"/>
      <c r="T268" s="416"/>
      <c r="U268" s="95"/>
    </row>
    <row r="269" spans="1:21" s="66" customFormat="1" ht="17.25" customHeight="1" thickBot="1" x14ac:dyDescent="0.35">
      <c r="A269" s="127"/>
      <c r="B269" s="143" t="s">
        <v>319</v>
      </c>
      <c r="C269" s="143"/>
      <c r="D269" s="92">
        <f t="shared" ref="D269:J269" si="56">SUM(D266:D268)</f>
        <v>0</v>
      </c>
      <c r="E269" s="92">
        <f t="shared" si="56"/>
        <v>0</v>
      </c>
      <c r="F269" s="92">
        <f t="shared" si="56"/>
        <v>0</v>
      </c>
      <c r="G269" s="92">
        <f t="shared" si="56"/>
        <v>0</v>
      </c>
      <c r="H269" s="92">
        <f t="shared" si="56"/>
        <v>0</v>
      </c>
      <c r="I269" s="92">
        <f t="shared" si="56"/>
        <v>0</v>
      </c>
      <c r="J269" s="92">
        <f t="shared" si="56"/>
        <v>0</v>
      </c>
      <c r="K269" s="92">
        <f>SUM(K266:K268)</f>
        <v>0</v>
      </c>
      <c r="L269" s="406"/>
      <c r="M269" s="92">
        <f t="shared" ref="M269:R269" si="57">SUM(M266:M268)</f>
        <v>0</v>
      </c>
      <c r="N269" s="92">
        <f t="shared" si="57"/>
        <v>0</v>
      </c>
      <c r="O269" s="92">
        <f t="shared" si="57"/>
        <v>0</v>
      </c>
      <c r="P269" s="92">
        <f t="shared" si="57"/>
        <v>0</v>
      </c>
      <c r="Q269" s="92">
        <f t="shared" si="57"/>
        <v>0</v>
      </c>
      <c r="R269" s="92">
        <f t="shared" si="57"/>
        <v>0</v>
      </c>
      <c r="S269" s="92">
        <f>SUM(S266:S268)</f>
        <v>0</v>
      </c>
      <c r="T269" s="416"/>
      <c r="U269" s="92">
        <f>SUM(U266:U268)</f>
        <v>0</v>
      </c>
    </row>
    <row r="270" spans="1:21" s="66" customFormat="1" ht="17.25" customHeight="1" thickTop="1" x14ac:dyDescent="0.3">
      <c r="A270" s="141" t="s">
        <v>219</v>
      </c>
      <c r="B270" s="265" t="s">
        <v>292</v>
      </c>
      <c r="C270" s="142"/>
      <c r="D270" s="150"/>
      <c r="E270" s="150"/>
      <c r="F270" s="150"/>
      <c r="G270" s="150"/>
      <c r="H270" s="150"/>
      <c r="I270" s="150"/>
      <c r="J270" s="150"/>
      <c r="K270" s="150"/>
      <c r="L270" s="406"/>
      <c r="M270" s="150"/>
      <c r="N270" s="150"/>
      <c r="O270" s="150"/>
      <c r="P270" s="150"/>
      <c r="Q270" s="150"/>
      <c r="R270" s="150"/>
      <c r="S270" s="151"/>
      <c r="T270" s="406"/>
      <c r="U270" s="150"/>
    </row>
    <row r="271" spans="1:21" ht="17.25" customHeight="1" x14ac:dyDescent="0.3">
      <c r="A271" s="118" t="s">
        <v>161</v>
      </c>
      <c r="B271" s="223" t="s">
        <v>320</v>
      </c>
      <c r="C271" s="85"/>
      <c r="D271" s="95"/>
      <c r="E271" s="95"/>
      <c r="F271" s="95"/>
      <c r="G271" s="95"/>
      <c r="H271" s="95"/>
      <c r="I271" s="95"/>
      <c r="J271" s="95"/>
      <c r="K271" s="95"/>
      <c r="L271" s="406"/>
      <c r="M271" s="95"/>
      <c r="N271" s="95"/>
      <c r="O271" s="95"/>
      <c r="P271" s="95"/>
      <c r="Q271" s="95"/>
      <c r="R271" s="95"/>
      <c r="S271" s="90"/>
      <c r="T271" s="416"/>
      <c r="U271" s="95"/>
    </row>
    <row r="272" spans="1:21" ht="17.25" customHeight="1" x14ac:dyDescent="0.3">
      <c r="A272" s="118" t="s">
        <v>162</v>
      </c>
      <c r="B272" s="223" t="s">
        <v>321</v>
      </c>
      <c r="C272" s="85"/>
      <c r="D272" s="95"/>
      <c r="E272" s="95"/>
      <c r="F272" s="95"/>
      <c r="G272" s="95"/>
      <c r="H272" s="95"/>
      <c r="I272" s="95"/>
      <c r="J272" s="95"/>
      <c r="K272" s="95"/>
      <c r="L272" s="406"/>
      <c r="M272" s="95"/>
      <c r="N272" s="95"/>
      <c r="O272" s="95"/>
      <c r="P272" s="95"/>
      <c r="Q272" s="95"/>
      <c r="R272" s="95"/>
      <c r="S272" s="90"/>
      <c r="T272" s="416"/>
      <c r="U272" s="95"/>
    </row>
    <row r="273" spans="1:21" ht="17.25" customHeight="1" x14ac:dyDescent="0.3">
      <c r="A273" s="267" t="s">
        <v>163</v>
      </c>
      <c r="B273" s="264" t="s">
        <v>259</v>
      </c>
      <c r="C273" s="85"/>
      <c r="D273" s="95"/>
      <c r="E273" s="95"/>
      <c r="F273" s="95"/>
      <c r="G273" s="95"/>
      <c r="H273" s="95"/>
      <c r="I273" s="95"/>
      <c r="J273" s="95"/>
      <c r="K273" s="95"/>
      <c r="L273" s="406"/>
      <c r="M273" s="95"/>
      <c r="N273" s="95"/>
      <c r="O273" s="95"/>
      <c r="P273" s="95"/>
      <c r="Q273" s="95"/>
      <c r="R273" s="95"/>
      <c r="S273" s="90"/>
      <c r="T273" s="416"/>
      <c r="U273" s="95"/>
    </row>
    <row r="274" spans="1:21" s="66" customFormat="1" ht="17.25" customHeight="1" thickBot="1" x14ac:dyDescent="0.35">
      <c r="A274" s="127"/>
      <c r="B274" s="143" t="s">
        <v>319</v>
      </c>
      <c r="C274" s="143"/>
      <c r="D274" s="92">
        <f t="shared" ref="D274:J274" si="58">SUM(D271:D273)</f>
        <v>0</v>
      </c>
      <c r="E274" s="92">
        <f t="shared" si="58"/>
        <v>0</v>
      </c>
      <c r="F274" s="92">
        <f t="shared" si="58"/>
        <v>0</v>
      </c>
      <c r="G274" s="92">
        <f t="shared" si="58"/>
        <v>0</v>
      </c>
      <c r="H274" s="92">
        <f t="shared" si="58"/>
        <v>0</v>
      </c>
      <c r="I274" s="92">
        <f t="shared" si="58"/>
        <v>0</v>
      </c>
      <c r="J274" s="92">
        <f t="shared" si="58"/>
        <v>0</v>
      </c>
      <c r="K274" s="92">
        <f>SUM(K271:K273)</f>
        <v>0</v>
      </c>
      <c r="L274" s="407"/>
      <c r="M274" s="92">
        <f t="shared" ref="M274:R274" si="59">SUM(M271:M273)</f>
        <v>0</v>
      </c>
      <c r="N274" s="92">
        <f t="shared" si="59"/>
        <v>0</v>
      </c>
      <c r="O274" s="92">
        <f t="shared" si="59"/>
        <v>0</v>
      </c>
      <c r="P274" s="92">
        <f t="shared" si="59"/>
        <v>0</v>
      </c>
      <c r="Q274" s="92">
        <f t="shared" si="59"/>
        <v>0</v>
      </c>
      <c r="R274" s="92">
        <f t="shared" si="59"/>
        <v>0</v>
      </c>
      <c r="S274" s="92">
        <f>SUM(S271:S273)</f>
        <v>0</v>
      </c>
      <c r="T274" s="417"/>
      <c r="U274" s="92">
        <f>SUM(U271:U273)</f>
        <v>0</v>
      </c>
    </row>
    <row r="275" spans="1:21" s="66" customFormat="1" ht="17.25" customHeight="1" thickTop="1" thickBot="1" x14ac:dyDescent="0.35">
      <c r="A275" s="127"/>
      <c r="B275" s="143" t="s">
        <v>518</v>
      </c>
      <c r="C275" s="143"/>
      <c r="D275" s="92">
        <f t="shared" ref="D275:E275" si="60">D269+D274</f>
        <v>0</v>
      </c>
      <c r="E275" s="92">
        <f t="shared" si="60"/>
        <v>0</v>
      </c>
      <c r="F275" s="92">
        <f>F269+F274</f>
        <v>0</v>
      </c>
      <c r="G275" s="92">
        <f>G269+G274</f>
        <v>0</v>
      </c>
      <c r="H275" s="92">
        <f t="shared" ref="H275:K275" si="61">H269+H274</f>
        <v>0</v>
      </c>
      <c r="I275" s="92">
        <f t="shared" si="61"/>
        <v>0</v>
      </c>
      <c r="J275" s="92">
        <f t="shared" si="61"/>
        <v>0</v>
      </c>
      <c r="K275" s="92">
        <f t="shared" si="61"/>
        <v>0</v>
      </c>
      <c r="L275" s="149"/>
      <c r="M275" s="92">
        <f t="shared" ref="M275:R275" si="62">M269+M274</f>
        <v>0</v>
      </c>
      <c r="N275" s="92">
        <f t="shared" si="62"/>
        <v>0</v>
      </c>
      <c r="O275" s="92">
        <f t="shared" si="62"/>
        <v>0</v>
      </c>
      <c r="P275" s="92">
        <f t="shared" si="62"/>
        <v>0</v>
      </c>
      <c r="Q275" s="92">
        <f t="shared" si="62"/>
        <v>0</v>
      </c>
      <c r="R275" s="92">
        <f t="shared" si="62"/>
        <v>0</v>
      </c>
      <c r="S275" s="92">
        <f>S269+S274</f>
        <v>0</v>
      </c>
      <c r="T275" s="256">
        <f>R275-S275</f>
        <v>0</v>
      </c>
      <c r="U275" s="92">
        <f>U269+U274</f>
        <v>0</v>
      </c>
    </row>
    <row r="276" spans="1:21" ht="17.25" customHeight="1" thickTop="1" x14ac:dyDescent="0.3">
      <c r="A276" s="1155" t="s">
        <v>473</v>
      </c>
      <c r="B276" s="1156"/>
      <c r="C276" s="290"/>
      <c r="D276" s="91"/>
      <c r="E276" s="91"/>
      <c r="F276" s="91"/>
      <c r="G276" s="91"/>
      <c r="H276" s="91"/>
      <c r="I276" s="91"/>
      <c r="J276" s="91"/>
      <c r="K276" s="91"/>
      <c r="L276" s="410"/>
      <c r="M276" s="91"/>
      <c r="N276" s="91"/>
      <c r="O276" s="91"/>
      <c r="P276" s="91"/>
      <c r="Q276" s="91"/>
      <c r="R276" s="91"/>
      <c r="S276" s="94"/>
      <c r="T276" s="410"/>
      <c r="U276" s="91"/>
    </row>
    <row r="277" spans="1:21" s="66" customFormat="1" ht="17.25" customHeight="1" x14ac:dyDescent="0.3">
      <c r="A277" s="141" t="s">
        <v>511</v>
      </c>
      <c r="B277" s="266" t="s">
        <v>291</v>
      </c>
      <c r="C277" s="142"/>
      <c r="D277" s="150"/>
      <c r="E277" s="150"/>
      <c r="F277" s="150"/>
      <c r="G277" s="150"/>
      <c r="H277" s="150"/>
      <c r="I277" s="150"/>
      <c r="J277" s="150"/>
      <c r="K277" s="150"/>
      <c r="L277" s="406"/>
      <c r="M277" s="150"/>
      <c r="N277" s="150"/>
      <c r="O277" s="150"/>
      <c r="P277" s="150"/>
      <c r="Q277" s="150"/>
      <c r="R277" s="150"/>
      <c r="S277" s="151"/>
      <c r="T277" s="406"/>
      <c r="U277" s="150"/>
    </row>
    <row r="278" spans="1:21" ht="17.25" customHeight="1" x14ac:dyDescent="0.3">
      <c r="A278" s="118" t="s">
        <v>161</v>
      </c>
      <c r="B278" s="517" t="s">
        <v>320</v>
      </c>
      <c r="C278" s="85"/>
      <c r="D278" s="95"/>
      <c r="E278" s="95"/>
      <c r="F278" s="95"/>
      <c r="G278" s="95"/>
      <c r="H278" s="95"/>
      <c r="I278" s="95"/>
      <c r="J278" s="95"/>
      <c r="K278" s="95"/>
      <c r="L278" s="406"/>
      <c r="M278" s="95"/>
      <c r="N278" s="95"/>
      <c r="O278" s="95"/>
      <c r="P278" s="95"/>
      <c r="Q278" s="95"/>
      <c r="R278" s="95"/>
      <c r="S278" s="90"/>
      <c r="T278" s="416"/>
      <c r="U278" s="95"/>
    </row>
    <row r="279" spans="1:21" ht="17.25" customHeight="1" x14ac:dyDescent="0.3">
      <c r="A279" s="118" t="s">
        <v>162</v>
      </c>
      <c r="B279" s="517" t="s">
        <v>321</v>
      </c>
      <c r="C279" s="85"/>
      <c r="D279" s="95"/>
      <c r="E279" s="95"/>
      <c r="F279" s="95"/>
      <c r="G279" s="95"/>
      <c r="H279" s="95"/>
      <c r="I279" s="95"/>
      <c r="J279" s="95"/>
      <c r="K279" s="95"/>
      <c r="L279" s="406"/>
      <c r="M279" s="95"/>
      <c r="N279" s="95"/>
      <c r="O279" s="95"/>
      <c r="P279" s="95"/>
      <c r="Q279" s="95"/>
      <c r="R279" s="95"/>
      <c r="S279" s="90"/>
      <c r="T279" s="416"/>
      <c r="U279" s="95"/>
    </row>
    <row r="280" spans="1:21" ht="17.25" customHeight="1" x14ac:dyDescent="0.3">
      <c r="A280" s="267" t="s">
        <v>163</v>
      </c>
      <c r="B280" s="264" t="s">
        <v>259</v>
      </c>
      <c r="C280" s="85"/>
      <c r="D280" s="95"/>
      <c r="E280" s="95"/>
      <c r="F280" s="95"/>
      <c r="G280" s="95"/>
      <c r="H280" s="95"/>
      <c r="I280" s="95"/>
      <c r="J280" s="95"/>
      <c r="K280" s="95"/>
      <c r="L280" s="406"/>
      <c r="M280" s="95"/>
      <c r="N280" s="95"/>
      <c r="O280" s="95"/>
      <c r="P280" s="95"/>
      <c r="Q280" s="95"/>
      <c r="R280" s="95"/>
      <c r="S280" s="90"/>
      <c r="T280" s="416"/>
      <c r="U280" s="95"/>
    </row>
    <row r="281" spans="1:21" s="66" customFormat="1" ht="17.25" customHeight="1" thickBot="1" x14ac:dyDescent="0.35">
      <c r="A281" s="127"/>
      <c r="B281" s="143" t="s">
        <v>319</v>
      </c>
      <c r="C281" s="143"/>
      <c r="D281" s="92">
        <f t="shared" ref="D281:J281" si="63">SUM(D278:D280)</f>
        <v>0</v>
      </c>
      <c r="E281" s="92">
        <f t="shared" si="63"/>
        <v>0</v>
      </c>
      <c r="F281" s="92">
        <f t="shared" si="63"/>
        <v>0</v>
      </c>
      <c r="G281" s="92">
        <f t="shared" si="63"/>
        <v>0</v>
      </c>
      <c r="H281" s="92">
        <f t="shared" si="63"/>
        <v>0</v>
      </c>
      <c r="I281" s="92">
        <f t="shared" si="63"/>
        <v>0</v>
      </c>
      <c r="J281" s="92">
        <f t="shared" si="63"/>
        <v>0</v>
      </c>
      <c r="K281" s="92">
        <f>SUM(K278:K280)</f>
        <v>0</v>
      </c>
      <c r="L281" s="406"/>
      <c r="M281" s="92">
        <f t="shared" ref="M281:R281" si="64">SUM(M278:M280)</f>
        <v>0</v>
      </c>
      <c r="N281" s="92">
        <f t="shared" si="64"/>
        <v>0</v>
      </c>
      <c r="O281" s="92">
        <f t="shared" si="64"/>
        <v>0</v>
      </c>
      <c r="P281" s="92">
        <f t="shared" si="64"/>
        <v>0</v>
      </c>
      <c r="Q281" s="92">
        <f t="shared" si="64"/>
        <v>0</v>
      </c>
      <c r="R281" s="92">
        <f t="shared" si="64"/>
        <v>0</v>
      </c>
      <c r="S281" s="92">
        <f>SUM(S278:S280)</f>
        <v>0</v>
      </c>
      <c r="T281" s="416"/>
      <c r="U281" s="92">
        <f>SUM(U278:U280)</f>
        <v>0</v>
      </c>
    </row>
    <row r="282" spans="1:21" s="66" customFormat="1" ht="17.25" customHeight="1" thickTop="1" x14ac:dyDescent="0.3">
      <c r="A282" s="141" t="s">
        <v>519</v>
      </c>
      <c r="B282" s="265" t="s">
        <v>292</v>
      </c>
      <c r="C282" s="142"/>
      <c r="D282" s="150"/>
      <c r="E282" s="150"/>
      <c r="F282" s="150"/>
      <c r="G282" s="150"/>
      <c r="H282" s="150"/>
      <c r="I282" s="150"/>
      <c r="J282" s="150"/>
      <c r="K282" s="150"/>
      <c r="L282" s="406"/>
      <c r="M282" s="150"/>
      <c r="N282" s="150"/>
      <c r="O282" s="150"/>
      <c r="P282" s="150"/>
      <c r="Q282" s="150"/>
      <c r="R282" s="150"/>
      <c r="S282" s="151"/>
      <c r="T282" s="406"/>
      <c r="U282" s="150"/>
    </row>
    <row r="283" spans="1:21" ht="17.25" customHeight="1" x14ac:dyDescent="0.3">
      <c r="A283" s="118" t="s">
        <v>161</v>
      </c>
      <c r="B283" s="223" t="s">
        <v>320</v>
      </c>
      <c r="C283" s="85"/>
      <c r="D283" s="95"/>
      <c r="E283" s="95"/>
      <c r="F283" s="95"/>
      <c r="G283" s="95"/>
      <c r="H283" s="95"/>
      <c r="I283" s="95"/>
      <c r="J283" s="95"/>
      <c r="K283" s="95"/>
      <c r="L283" s="406"/>
      <c r="M283" s="95"/>
      <c r="N283" s="95"/>
      <c r="O283" s="95"/>
      <c r="P283" s="95"/>
      <c r="Q283" s="95"/>
      <c r="R283" s="95"/>
      <c r="S283" s="90"/>
      <c r="T283" s="416"/>
      <c r="U283" s="95"/>
    </row>
    <row r="284" spans="1:21" ht="17.25" customHeight="1" x14ac:dyDescent="0.3">
      <c r="A284" s="118" t="s">
        <v>162</v>
      </c>
      <c r="B284" s="223" t="s">
        <v>321</v>
      </c>
      <c r="C284" s="85"/>
      <c r="D284" s="95"/>
      <c r="E284" s="95"/>
      <c r="F284" s="95"/>
      <c r="G284" s="95"/>
      <c r="H284" s="95"/>
      <c r="I284" s="95"/>
      <c r="J284" s="95"/>
      <c r="K284" s="95"/>
      <c r="L284" s="406"/>
      <c r="M284" s="95"/>
      <c r="N284" s="95"/>
      <c r="O284" s="95"/>
      <c r="P284" s="95"/>
      <c r="Q284" s="95"/>
      <c r="R284" s="95"/>
      <c r="S284" s="90"/>
      <c r="T284" s="416"/>
      <c r="U284" s="95"/>
    </row>
    <row r="285" spans="1:21" ht="17.25" customHeight="1" x14ac:dyDescent="0.3">
      <c r="A285" s="267" t="s">
        <v>163</v>
      </c>
      <c r="B285" s="264" t="s">
        <v>259</v>
      </c>
      <c r="C285" s="85"/>
      <c r="D285" s="95"/>
      <c r="E285" s="95"/>
      <c r="F285" s="95"/>
      <c r="G285" s="95"/>
      <c r="H285" s="95"/>
      <c r="I285" s="95"/>
      <c r="J285" s="95"/>
      <c r="K285" s="95"/>
      <c r="L285" s="406"/>
      <c r="M285" s="95"/>
      <c r="N285" s="95"/>
      <c r="O285" s="95"/>
      <c r="P285" s="95"/>
      <c r="Q285" s="95"/>
      <c r="R285" s="95"/>
      <c r="S285" s="90"/>
      <c r="T285" s="416"/>
      <c r="U285" s="95"/>
    </row>
    <row r="286" spans="1:21" s="66" customFormat="1" ht="17.25" customHeight="1" thickBot="1" x14ac:dyDescent="0.35">
      <c r="A286" s="127"/>
      <c r="B286" s="143" t="s">
        <v>319</v>
      </c>
      <c r="C286" s="143"/>
      <c r="D286" s="92">
        <f t="shared" ref="D286:J286" si="65">SUM(D283:D285)</f>
        <v>0</v>
      </c>
      <c r="E286" s="92">
        <f t="shared" si="65"/>
        <v>0</v>
      </c>
      <c r="F286" s="92">
        <f t="shared" si="65"/>
        <v>0</v>
      </c>
      <c r="G286" s="92">
        <f t="shared" si="65"/>
        <v>0</v>
      </c>
      <c r="H286" s="92">
        <f t="shared" si="65"/>
        <v>0</v>
      </c>
      <c r="I286" s="92">
        <f t="shared" si="65"/>
        <v>0</v>
      </c>
      <c r="J286" s="92">
        <f t="shared" si="65"/>
        <v>0</v>
      </c>
      <c r="K286" s="92">
        <f>SUM(K283:K285)</f>
        <v>0</v>
      </c>
      <c r="L286" s="407"/>
      <c r="M286" s="92">
        <f t="shared" ref="M286:R286" si="66">SUM(M283:M285)</f>
        <v>0</v>
      </c>
      <c r="N286" s="92">
        <f t="shared" si="66"/>
        <v>0</v>
      </c>
      <c r="O286" s="92">
        <f t="shared" si="66"/>
        <v>0</v>
      </c>
      <c r="P286" s="92">
        <f t="shared" si="66"/>
        <v>0</v>
      </c>
      <c r="Q286" s="92">
        <f t="shared" si="66"/>
        <v>0</v>
      </c>
      <c r="R286" s="92">
        <f t="shared" si="66"/>
        <v>0</v>
      </c>
      <c r="S286" s="92">
        <f>SUM(S283:S285)</f>
        <v>0</v>
      </c>
      <c r="T286" s="417"/>
      <c r="U286" s="92">
        <f>SUM(U283:U285)</f>
        <v>0</v>
      </c>
    </row>
    <row r="287" spans="1:21" s="66" customFormat="1" ht="17.25" customHeight="1" thickTop="1" thickBot="1" x14ac:dyDescent="0.35">
      <c r="A287" s="127"/>
      <c r="B287" s="143" t="s">
        <v>520</v>
      </c>
      <c r="C287" s="143"/>
      <c r="D287" s="92">
        <f t="shared" ref="D287:K287" si="67">D281+D286</f>
        <v>0</v>
      </c>
      <c r="E287" s="92">
        <f t="shared" si="67"/>
        <v>0</v>
      </c>
      <c r="F287" s="92">
        <f>F281+F286</f>
        <v>0</v>
      </c>
      <c r="G287" s="92">
        <f>G281+G286</f>
        <v>0</v>
      </c>
      <c r="H287" s="92">
        <f t="shared" si="67"/>
        <v>0</v>
      </c>
      <c r="I287" s="92">
        <f t="shared" si="67"/>
        <v>0</v>
      </c>
      <c r="J287" s="92">
        <f t="shared" si="67"/>
        <v>0</v>
      </c>
      <c r="K287" s="92">
        <f t="shared" si="67"/>
        <v>0</v>
      </c>
      <c r="L287" s="149"/>
      <c r="M287" s="92">
        <f t="shared" ref="M287:R287" si="68">M281+M286</f>
        <v>0</v>
      </c>
      <c r="N287" s="92">
        <f t="shared" si="68"/>
        <v>0</v>
      </c>
      <c r="O287" s="92">
        <f t="shared" si="68"/>
        <v>0</v>
      </c>
      <c r="P287" s="92">
        <f t="shared" si="68"/>
        <v>0</v>
      </c>
      <c r="Q287" s="92">
        <f t="shared" si="68"/>
        <v>0</v>
      </c>
      <c r="R287" s="92">
        <f t="shared" si="68"/>
        <v>0</v>
      </c>
      <c r="S287" s="92">
        <f>S281+S286</f>
        <v>0</v>
      </c>
      <c r="T287" s="256">
        <f>R287-S287</f>
        <v>0</v>
      </c>
      <c r="U287" s="92">
        <f>U281+U286</f>
        <v>0</v>
      </c>
    </row>
    <row r="288" spans="1:21" ht="17.25" customHeight="1" thickTop="1" x14ac:dyDescent="0.3">
      <c r="A288" s="1155" t="s">
        <v>293</v>
      </c>
      <c r="B288" s="1156"/>
      <c r="C288" s="290"/>
      <c r="D288" s="91"/>
      <c r="E288" s="91"/>
      <c r="F288" s="91"/>
      <c r="G288" s="91"/>
      <c r="H288" s="91"/>
      <c r="I288" s="91"/>
      <c r="J288" s="91"/>
      <c r="K288" s="91"/>
      <c r="L288" s="406"/>
      <c r="M288" s="91"/>
      <c r="N288" s="91"/>
      <c r="O288" s="91"/>
      <c r="P288" s="91"/>
      <c r="Q288" s="91"/>
      <c r="R288" s="91"/>
      <c r="S288" s="94"/>
      <c r="T288" s="406"/>
      <c r="U288" s="91"/>
    </row>
    <row r="289" spans="1:21" s="276" customFormat="1" ht="17.25" customHeight="1" x14ac:dyDescent="0.25">
      <c r="A289" s="159" t="s">
        <v>521</v>
      </c>
      <c r="B289" s="374" t="s">
        <v>128</v>
      </c>
      <c r="C289" s="249"/>
      <c r="D289" s="157"/>
      <c r="E289" s="157"/>
      <c r="F289" s="157"/>
      <c r="G289" s="157"/>
      <c r="H289" s="157"/>
      <c r="I289" s="157"/>
      <c r="J289" s="157"/>
      <c r="K289" s="157"/>
      <c r="L289" s="406"/>
      <c r="M289" s="157"/>
      <c r="N289" s="157"/>
      <c r="O289" s="157"/>
      <c r="P289" s="157"/>
      <c r="Q289" s="157"/>
      <c r="R289" s="157"/>
      <c r="S289" s="158"/>
      <c r="T289" s="406"/>
      <c r="U289" s="157"/>
    </row>
    <row r="290" spans="1:21" ht="17.25" customHeight="1" x14ac:dyDescent="0.3">
      <c r="A290" s="36" t="s">
        <v>161</v>
      </c>
      <c r="B290" s="222" t="s">
        <v>294</v>
      </c>
      <c r="C290" s="222"/>
      <c r="D290" s="95"/>
      <c r="E290" s="95"/>
      <c r="F290" s="95"/>
      <c r="G290" s="95"/>
      <c r="H290" s="95"/>
      <c r="I290" s="95"/>
      <c r="J290" s="95"/>
      <c r="K290" s="95"/>
      <c r="L290" s="406"/>
      <c r="M290" s="95"/>
      <c r="N290" s="95"/>
      <c r="O290" s="95"/>
      <c r="P290" s="95"/>
      <c r="Q290" s="95"/>
      <c r="R290" s="95"/>
      <c r="S290" s="90"/>
      <c r="T290" s="416"/>
      <c r="U290" s="95"/>
    </row>
    <row r="291" spans="1:21" ht="17.25" customHeight="1" x14ac:dyDescent="0.3">
      <c r="A291" s="36" t="s">
        <v>162</v>
      </c>
      <c r="B291" s="222" t="s">
        <v>295</v>
      </c>
      <c r="C291" s="222"/>
      <c r="D291" s="95"/>
      <c r="E291" s="95"/>
      <c r="F291" s="95"/>
      <c r="G291" s="95"/>
      <c r="H291" s="95"/>
      <c r="I291" s="95"/>
      <c r="J291" s="95"/>
      <c r="K291" s="95"/>
      <c r="L291" s="406"/>
      <c r="M291" s="95"/>
      <c r="N291" s="95"/>
      <c r="O291" s="95"/>
      <c r="P291" s="95"/>
      <c r="Q291" s="95"/>
      <c r="R291" s="95"/>
      <c r="S291" s="90"/>
      <c r="T291" s="416"/>
      <c r="U291" s="95"/>
    </row>
    <row r="292" spans="1:21" ht="17.25" customHeight="1" x14ac:dyDescent="0.3">
      <c r="A292" s="36" t="s">
        <v>163</v>
      </c>
      <c r="B292" s="222" t="s">
        <v>296</v>
      </c>
      <c r="C292" s="222"/>
      <c r="D292" s="95"/>
      <c r="E292" s="95"/>
      <c r="F292" s="95"/>
      <c r="G292" s="95"/>
      <c r="H292" s="95"/>
      <c r="I292" s="95"/>
      <c r="J292" s="95"/>
      <c r="K292" s="95"/>
      <c r="L292" s="406"/>
      <c r="M292" s="95"/>
      <c r="N292" s="95"/>
      <c r="O292" s="95"/>
      <c r="P292" s="95"/>
      <c r="Q292" s="95"/>
      <c r="R292" s="95"/>
      <c r="S292" s="90"/>
      <c r="T292" s="416"/>
      <c r="U292" s="95"/>
    </row>
    <row r="293" spans="1:21" ht="17.25" customHeight="1" x14ac:dyDescent="0.3">
      <c r="A293" s="36" t="s">
        <v>164</v>
      </c>
      <c r="B293" s="222" t="s">
        <v>297</v>
      </c>
      <c r="C293" s="222"/>
      <c r="D293" s="95"/>
      <c r="E293" s="95"/>
      <c r="F293" s="95"/>
      <c r="G293" s="95"/>
      <c r="H293" s="95"/>
      <c r="I293" s="95"/>
      <c r="J293" s="95"/>
      <c r="K293" s="95"/>
      <c r="L293" s="406"/>
      <c r="M293" s="95"/>
      <c r="N293" s="95"/>
      <c r="O293" s="95"/>
      <c r="P293" s="95"/>
      <c r="Q293" s="95"/>
      <c r="R293" s="95"/>
      <c r="S293" s="90"/>
      <c r="T293" s="416"/>
      <c r="U293" s="95"/>
    </row>
    <row r="294" spans="1:21" ht="17.25" customHeight="1" x14ac:dyDescent="0.3">
      <c r="A294" s="36" t="s">
        <v>175</v>
      </c>
      <c r="B294" s="222" t="s">
        <v>298</v>
      </c>
      <c r="C294" s="222"/>
      <c r="D294" s="95"/>
      <c r="E294" s="95"/>
      <c r="F294" s="95"/>
      <c r="G294" s="95"/>
      <c r="H294" s="95"/>
      <c r="I294" s="95"/>
      <c r="J294" s="95"/>
      <c r="K294" s="95"/>
      <c r="L294" s="406"/>
      <c r="M294" s="95"/>
      <c r="N294" s="95"/>
      <c r="O294" s="95"/>
      <c r="P294" s="95"/>
      <c r="Q294" s="95"/>
      <c r="R294" s="95"/>
      <c r="S294" s="90"/>
      <c r="T294" s="416"/>
      <c r="U294" s="95"/>
    </row>
    <row r="295" spans="1:21" ht="17.25" customHeight="1" x14ac:dyDescent="0.3">
      <c r="A295" s="36" t="s">
        <v>176</v>
      </c>
      <c r="B295" s="222" t="s">
        <v>299</v>
      </c>
      <c r="C295" s="222"/>
      <c r="D295" s="95"/>
      <c r="E295" s="95"/>
      <c r="F295" s="95"/>
      <c r="G295" s="95"/>
      <c r="H295" s="95"/>
      <c r="I295" s="95"/>
      <c r="J295" s="95"/>
      <c r="K295" s="95"/>
      <c r="L295" s="406"/>
      <c r="M295" s="95"/>
      <c r="N295" s="95"/>
      <c r="O295" s="95"/>
      <c r="P295" s="95"/>
      <c r="Q295" s="95"/>
      <c r="R295" s="95"/>
      <c r="S295" s="90"/>
      <c r="T295" s="416"/>
      <c r="U295" s="95"/>
    </row>
    <row r="296" spans="1:21" ht="17.25" customHeight="1" x14ac:dyDescent="0.3">
      <c r="A296" s="36" t="s">
        <v>177</v>
      </c>
      <c r="B296" s="222" t="s">
        <v>300</v>
      </c>
      <c r="C296" s="222"/>
      <c r="D296" s="95"/>
      <c r="E296" s="95"/>
      <c r="F296" s="95"/>
      <c r="G296" s="95"/>
      <c r="H296" s="95"/>
      <c r="I296" s="95"/>
      <c r="J296" s="95"/>
      <c r="K296" s="95"/>
      <c r="L296" s="406"/>
      <c r="M296" s="95"/>
      <c r="N296" s="95"/>
      <c r="O296" s="95"/>
      <c r="P296" s="95"/>
      <c r="Q296" s="95"/>
      <c r="R296" s="95"/>
      <c r="S296" s="90"/>
      <c r="T296" s="416"/>
      <c r="U296" s="95"/>
    </row>
    <row r="297" spans="1:21" ht="17.25" customHeight="1" x14ac:dyDescent="0.3">
      <c r="A297" s="36" t="s">
        <v>188</v>
      </c>
      <c r="B297" s="222" t="s">
        <v>301</v>
      </c>
      <c r="C297" s="222"/>
      <c r="D297" s="95"/>
      <c r="E297" s="95"/>
      <c r="F297" s="95"/>
      <c r="G297" s="95"/>
      <c r="H297" s="95"/>
      <c r="I297" s="95"/>
      <c r="J297" s="95"/>
      <c r="K297" s="95"/>
      <c r="L297" s="406"/>
      <c r="M297" s="95"/>
      <c r="N297" s="95"/>
      <c r="O297" s="95"/>
      <c r="P297" s="95"/>
      <c r="Q297" s="95"/>
      <c r="R297" s="95"/>
      <c r="S297" s="90"/>
      <c r="T297" s="416"/>
      <c r="U297" s="95"/>
    </row>
    <row r="298" spans="1:21" ht="17.25" customHeight="1" x14ac:dyDescent="0.3">
      <c r="A298" s="36" t="s">
        <v>189</v>
      </c>
      <c r="B298" s="222" t="s">
        <v>302</v>
      </c>
      <c r="C298" s="222"/>
      <c r="D298" s="95"/>
      <c r="E298" s="95"/>
      <c r="F298" s="95"/>
      <c r="G298" s="95"/>
      <c r="H298" s="95"/>
      <c r="I298" s="95"/>
      <c r="J298" s="95"/>
      <c r="K298" s="95"/>
      <c r="L298" s="406"/>
      <c r="M298" s="95"/>
      <c r="N298" s="95"/>
      <c r="O298" s="95"/>
      <c r="P298" s="95"/>
      <c r="Q298" s="95"/>
      <c r="R298" s="95"/>
      <c r="S298" s="90"/>
      <c r="T298" s="416"/>
      <c r="U298" s="95"/>
    </row>
    <row r="299" spans="1:21" ht="17.25" customHeight="1" x14ac:dyDescent="0.3">
      <c r="A299" s="36" t="s">
        <v>191</v>
      </c>
      <c r="B299" s="222" t="s">
        <v>303</v>
      </c>
      <c r="C299" s="222"/>
      <c r="D299" s="95"/>
      <c r="E299" s="95"/>
      <c r="F299" s="95"/>
      <c r="G299" s="95"/>
      <c r="H299" s="95"/>
      <c r="I299" s="95"/>
      <c r="J299" s="95"/>
      <c r="K299" s="95"/>
      <c r="L299" s="406"/>
      <c r="M299" s="95"/>
      <c r="N299" s="95"/>
      <c r="O299" s="95"/>
      <c r="P299" s="95"/>
      <c r="Q299" s="95"/>
      <c r="R299" s="95"/>
      <c r="S299" s="90"/>
      <c r="T299" s="416"/>
      <c r="U299" s="95"/>
    </row>
    <row r="300" spans="1:21" ht="17.25" customHeight="1" x14ac:dyDescent="0.3">
      <c r="A300" s="36" t="s">
        <v>193</v>
      </c>
      <c r="B300" s="222" t="s">
        <v>304</v>
      </c>
      <c r="C300" s="222"/>
      <c r="D300" s="95"/>
      <c r="E300" s="95"/>
      <c r="F300" s="95"/>
      <c r="G300" s="95"/>
      <c r="H300" s="95"/>
      <c r="I300" s="95"/>
      <c r="J300" s="95"/>
      <c r="K300" s="95"/>
      <c r="L300" s="406"/>
      <c r="M300" s="95"/>
      <c r="N300" s="95"/>
      <c r="O300" s="95"/>
      <c r="P300" s="95"/>
      <c r="Q300" s="95"/>
      <c r="R300" s="95"/>
      <c r="S300" s="90"/>
      <c r="T300" s="416"/>
      <c r="U300" s="95"/>
    </row>
    <row r="301" spans="1:21" ht="17.25" customHeight="1" x14ac:dyDescent="0.3">
      <c r="A301" s="36" t="s">
        <v>305</v>
      </c>
      <c r="B301" s="222" t="s">
        <v>306</v>
      </c>
      <c r="C301" s="222"/>
      <c r="D301" s="95"/>
      <c r="E301" s="95"/>
      <c r="F301" s="95"/>
      <c r="G301" s="95"/>
      <c r="H301" s="95"/>
      <c r="I301" s="95"/>
      <c r="J301" s="95"/>
      <c r="K301" s="95"/>
      <c r="L301" s="406"/>
      <c r="M301" s="95"/>
      <c r="N301" s="95"/>
      <c r="O301" s="95"/>
      <c r="P301" s="95"/>
      <c r="Q301" s="95"/>
      <c r="R301" s="95"/>
      <c r="S301" s="90"/>
      <c r="T301" s="416"/>
      <c r="U301" s="95"/>
    </row>
    <row r="302" spans="1:21" ht="17.25" customHeight="1" x14ac:dyDescent="0.3">
      <c r="A302" s="36" t="s">
        <v>307</v>
      </c>
      <c r="B302" s="222" t="s">
        <v>308</v>
      </c>
      <c r="C302" s="222"/>
      <c r="D302" s="95"/>
      <c r="E302" s="95"/>
      <c r="F302" s="95"/>
      <c r="G302" s="95"/>
      <c r="H302" s="95"/>
      <c r="I302" s="95"/>
      <c r="J302" s="95"/>
      <c r="K302" s="95"/>
      <c r="L302" s="406"/>
      <c r="M302" s="95"/>
      <c r="N302" s="95"/>
      <c r="O302" s="95"/>
      <c r="P302" s="95"/>
      <c r="Q302" s="95"/>
      <c r="R302" s="95"/>
      <c r="S302" s="90"/>
      <c r="T302" s="416"/>
      <c r="U302" s="95"/>
    </row>
    <row r="303" spans="1:21" ht="17.25" customHeight="1" x14ac:dyDescent="0.3">
      <c r="A303" s="36" t="s">
        <v>309</v>
      </c>
      <c r="B303" s="222" t="s">
        <v>310</v>
      </c>
      <c r="C303" s="222"/>
      <c r="D303" s="95"/>
      <c r="E303" s="95"/>
      <c r="F303" s="95"/>
      <c r="G303" s="95"/>
      <c r="H303" s="95"/>
      <c r="I303" s="95"/>
      <c r="J303" s="95"/>
      <c r="K303" s="95"/>
      <c r="L303" s="406"/>
      <c r="M303" s="95"/>
      <c r="N303" s="95"/>
      <c r="O303" s="95"/>
      <c r="P303" s="95"/>
      <c r="Q303" s="95"/>
      <c r="R303" s="95"/>
      <c r="S303" s="90"/>
      <c r="T303" s="416"/>
      <c r="U303" s="95"/>
    </row>
    <row r="304" spans="1:21" ht="17.25" customHeight="1" x14ac:dyDescent="0.3">
      <c r="A304" s="36" t="s">
        <v>311</v>
      </c>
      <c r="B304" s="222" t="s">
        <v>312</v>
      </c>
      <c r="C304" s="222"/>
      <c r="D304" s="95"/>
      <c r="E304" s="95"/>
      <c r="F304" s="95"/>
      <c r="G304" s="95"/>
      <c r="H304" s="95"/>
      <c r="I304" s="95"/>
      <c r="J304" s="95"/>
      <c r="K304" s="95"/>
      <c r="L304" s="406"/>
      <c r="M304" s="95"/>
      <c r="N304" s="95"/>
      <c r="O304" s="95"/>
      <c r="P304" s="95"/>
      <c r="Q304" s="95"/>
      <c r="R304" s="95"/>
      <c r="S304" s="90"/>
      <c r="T304" s="416"/>
      <c r="U304" s="95"/>
    </row>
    <row r="305" spans="1:21" ht="17.25" customHeight="1" x14ac:dyDescent="0.3">
      <c r="A305" s="36" t="s">
        <v>313</v>
      </c>
      <c r="B305" s="222" t="s">
        <v>314</v>
      </c>
      <c r="C305" s="222"/>
      <c r="D305" s="95"/>
      <c r="E305" s="95"/>
      <c r="F305" s="95"/>
      <c r="G305" s="95"/>
      <c r="H305" s="95"/>
      <c r="I305" s="95"/>
      <c r="J305" s="95"/>
      <c r="K305" s="95"/>
      <c r="L305" s="406"/>
      <c r="M305" s="95"/>
      <c r="N305" s="95"/>
      <c r="O305" s="95"/>
      <c r="P305" s="95"/>
      <c r="Q305" s="95"/>
      <c r="R305" s="95"/>
      <c r="S305" s="90"/>
      <c r="T305" s="416"/>
      <c r="U305" s="95"/>
    </row>
    <row r="306" spans="1:21" ht="17.25" customHeight="1" x14ac:dyDescent="0.3">
      <c r="A306" s="36" t="s">
        <v>315</v>
      </c>
      <c r="B306" s="222" t="s">
        <v>316</v>
      </c>
      <c r="C306" s="222"/>
      <c r="D306" s="95"/>
      <c r="E306" s="95"/>
      <c r="F306" s="95"/>
      <c r="G306" s="95"/>
      <c r="H306" s="95"/>
      <c r="I306" s="95"/>
      <c r="J306" s="95"/>
      <c r="K306" s="95"/>
      <c r="L306" s="406"/>
      <c r="M306" s="95"/>
      <c r="N306" s="95"/>
      <c r="O306" s="95"/>
      <c r="P306" s="95"/>
      <c r="Q306" s="95"/>
      <c r="R306" s="95"/>
      <c r="S306" s="90"/>
      <c r="T306" s="416"/>
      <c r="U306" s="95"/>
    </row>
    <row r="307" spans="1:21" ht="17.25" customHeight="1" x14ac:dyDescent="0.3">
      <c r="A307" s="36" t="s">
        <v>317</v>
      </c>
      <c r="B307" s="222" t="s">
        <v>318</v>
      </c>
      <c r="C307" s="222"/>
      <c r="D307" s="95"/>
      <c r="E307" s="95"/>
      <c r="F307" s="95"/>
      <c r="G307" s="95"/>
      <c r="H307" s="95"/>
      <c r="I307" s="95"/>
      <c r="J307" s="95"/>
      <c r="K307" s="95"/>
      <c r="L307" s="406"/>
      <c r="M307" s="95"/>
      <c r="N307" s="95"/>
      <c r="O307" s="95"/>
      <c r="P307" s="95"/>
      <c r="Q307" s="95"/>
      <c r="R307" s="95"/>
      <c r="S307" s="90"/>
      <c r="T307" s="416"/>
      <c r="U307" s="95"/>
    </row>
    <row r="308" spans="1:21" ht="17.25" customHeight="1" x14ac:dyDescent="0.3">
      <c r="A308" s="36" t="s">
        <v>258</v>
      </c>
      <c r="B308" s="264" t="s">
        <v>259</v>
      </c>
      <c r="C308" s="264"/>
      <c r="D308" s="95"/>
      <c r="E308" s="95"/>
      <c r="F308" s="95"/>
      <c r="G308" s="95"/>
      <c r="H308" s="95"/>
      <c r="I308" s="95"/>
      <c r="J308" s="95"/>
      <c r="K308" s="95"/>
      <c r="L308" s="406"/>
      <c r="M308" s="95"/>
      <c r="N308" s="95"/>
      <c r="O308" s="95"/>
      <c r="P308" s="95"/>
      <c r="Q308" s="95"/>
      <c r="R308" s="95"/>
      <c r="S308" s="90"/>
      <c r="T308" s="416"/>
      <c r="U308" s="95"/>
    </row>
    <row r="309" spans="1:21" s="66" customFormat="1" ht="17.25" customHeight="1" thickBot="1" x14ac:dyDescent="0.35">
      <c r="A309" s="127"/>
      <c r="B309" s="143" t="s">
        <v>319</v>
      </c>
      <c r="C309" s="143"/>
      <c r="D309" s="92">
        <f t="shared" ref="D309:K309" si="69">SUM(D290:D308)</f>
        <v>0</v>
      </c>
      <c r="E309" s="92">
        <f t="shared" si="69"/>
        <v>0</v>
      </c>
      <c r="F309" s="92">
        <f t="shared" si="69"/>
        <v>0</v>
      </c>
      <c r="G309" s="92">
        <f t="shared" si="69"/>
        <v>0</v>
      </c>
      <c r="H309" s="92">
        <f t="shared" si="69"/>
        <v>0</v>
      </c>
      <c r="I309" s="92">
        <f t="shared" si="69"/>
        <v>0</v>
      </c>
      <c r="J309" s="92">
        <f t="shared" si="69"/>
        <v>0</v>
      </c>
      <c r="K309" s="92">
        <f t="shared" si="69"/>
        <v>0</v>
      </c>
      <c r="L309" s="406"/>
      <c r="M309" s="92">
        <f t="shared" ref="M309:R309" si="70">SUM(M290:M308)</f>
        <v>0</v>
      </c>
      <c r="N309" s="92">
        <f t="shared" si="70"/>
        <v>0</v>
      </c>
      <c r="O309" s="92">
        <f t="shared" si="70"/>
        <v>0</v>
      </c>
      <c r="P309" s="92">
        <f t="shared" si="70"/>
        <v>0</v>
      </c>
      <c r="Q309" s="92">
        <f t="shared" si="70"/>
        <v>0</v>
      </c>
      <c r="R309" s="92">
        <f t="shared" si="70"/>
        <v>0</v>
      </c>
      <c r="S309" s="92">
        <f>SUM(S290:S308)</f>
        <v>0</v>
      </c>
      <c r="T309" s="416"/>
      <c r="U309" s="92">
        <f>SUM(U290:U308)</f>
        <v>0</v>
      </c>
    </row>
    <row r="310" spans="1:21" s="66" customFormat="1" ht="17.25" customHeight="1" thickTop="1" x14ac:dyDescent="0.3">
      <c r="A310" s="160" t="s">
        <v>522</v>
      </c>
      <c r="B310" s="373" t="s">
        <v>129</v>
      </c>
      <c r="C310" s="261"/>
      <c r="D310" s="150"/>
      <c r="E310" s="150"/>
      <c r="F310" s="150"/>
      <c r="G310" s="150"/>
      <c r="H310" s="150"/>
      <c r="I310" s="150"/>
      <c r="J310" s="150"/>
      <c r="K310" s="150"/>
      <c r="L310" s="406"/>
      <c r="M310" s="150"/>
      <c r="N310" s="150"/>
      <c r="O310" s="150"/>
      <c r="P310" s="150"/>
      <c r="Q310" s="150"/>
      <c r="R310" s="150"/>
      <c r="S310" s="151"/>
      <c r="T310" s="406"/>
      <c r="U310" s="150"/>
    </row>
    <row r="311" spans="1:21" ht="17.25" customHeight="1" x14ac:dyDescent="0.3">
      <c r="A311" s="36" t="s">
        <v>161</v>
      </c>
      <c r="B311" s="222" t="s">
        <v>294</v>
      </c>
      <c r="C311" s="222"/>
      <c r="D311" s="95"/>
      <c r="E311" s="95"/>
      <c r="F311" s="95"/>
      <c r="G311" s="95"/>
      <c r="H311" s="95"/>
      <c r="I311" s="95"/>
      <c r="J311" s="95"/>
      <c r="K311" s="95"/>
      <c r="L311" s="406"/>
      <c r="M311" s="95"/>
      <c r="N311" s="95"/>
      <c r="O311" s="95"/>
      <c r="P311" s="95"/>
      <c r="Q311" s="95"/>
      <c r="R311" s="95"/>
      <c r="S311" s="90"/>
      <c r="T311" s="416"/>
      <c r="U311" s="95"/>
    </row>
    <row r="312" spans="1:21" ht="17.25" customHeight="1" x14ac:dyDescent="0.3">
      <c r="A312" s="36" t="s">
        <v>162</v>
      </c>
      <c r="B312" s="222" t="s">
        <v>295</v>
      </c>
      <c r="C312" s="222"/>
      <c r="D312" s="95"/>
      <c r="E312" s="95"/>
      <c r="F312" s="95"/>
      <c r="G312" s="95"/>
      <c r="H312" s="95"/>
      <c r="I312" s="95"/>
      <c r="J312" s="95"/>
      <c r="K312" s="95"/>
      <c r="L312" s="406"/>
      <c r="M312" s="95"/>
      <c r="N312" s="95"/>
      <c r="O312" s="95"/>
      <c r="P312" s="95"/>
      <c r="Q312" s="95"/>
      <c r="R312" s="95"/>
      <c r="S312" s="90"/>
      <c r="T312" s="416"/>
      <c r="U312" s="95"/>
    </row>
    <row r="313" spans="1:21" ht="17.25" customHeight="1" x14ac:dyDescent="0.3">
      <c r="A313" s="36" t="s">
        <v>163</v>
      </c>
      <c r="B313" s="222" t="s">
        <v>296</v>
      </c>
      <c r="C313" s="222"/>
      <c r="D313" s="95"/>
      <c r="E313" s="95"/>
      <c r="F313" s="95"/>
      <c r="G313" s="95"/>
      <c r="H313" s="95"/>
      <c r="I313" s="95"/>
      <c r="J313" s="95"/>
      <c r="K313" s="95"/>
      <c r="L313" s="406"/>
      <c r="M313" s="95"/>
      <c r="N313" s="95"/>
      <c r="O313" s="95"/>
      <c r="P313" s="95"/>
      <c r="Q313" s="95"/>
      <c r="R313" s="95"/>
      <c r="S313" s="90"/>
      <c r="T313" s="416"/>
      <c r="U313" s="95"/>
    </row>
    <row r="314" spans="1:21" ht="17.25" customHeight="1" x14ac:dyDescent="0.3">
      <c r="A314" s="36" t="s">
        <v>164</v>
      </c>
      <c r="B314" s="222" t="s">
        <v>297</v>
      </c>
      <c r="C314" s="222"/>
      <c r="D314" s="95"/>
      <c r="E314" s="95"/>
      <c r="F314" s="95"/>
      <c r="G314" s="95"/>
      <c r="H314" s="95"/>
      <c r="I314" s="95"/>
      <c r="J314" s="95"/>
      <c r="K314" s="95"/>
      <c r="L314" s="406"/>
      <c r="M314" s="95"/>
      <c r="N314" s="95"/>
      <c r="O314" s="95"/>
      <c r="P314" s="95"/>
      <c r="Q314" s="95"/>
      <c r="R314" s="95"/>
      <c r="S314" s="90"/>
      <c r="T314" s="416"/>
      <c r="U314" s="95"/>
    </row>
    <row r="315" spans="1:21" ht="17.25" customHeight="1" x14ac:dyDescent="0.3">
      <c r="A315" s="36" t="s">
        <v>175</v>
      </c>
      <c r="B315" s="222" t="s">
        <v>298</v>
      </c>
      <c r="C315" s="222"/>
      <c r="D315" s="95"/>
      <c r="E315" s="95"/>
      <c r="F315" s="95"/>
      <c r="G315" s="95"/>
      <c r="H315" s="95"/>
      <c r="I315" s="95"/>
      <c r="J315" s="95"/>
      <c r="K315" s="95"/>
      <c r="L315" s="406"/>
      <c r="M315" s="95"/>
      <c r="N315" s="95"/>
      <c r="O315" s="95"/>
      <c r="P315" s="95"/>
      <c r="Q315" s="95"/>
      <c r="R315" s="95"/>
      <c r="S315" s="90"/>
      <c r="T315" s="416"/>
      <c r="U315" s="95"/>
    </row>
    <row r="316" spans="1:21" ht="17.25" customHeight="1" x14ac:dyDescent="0.3">
      <c r="A316" s="36" t="s">
        <v>176</v>
      </c>
      <c r="B316" s="222" t="s">
        <v>299</v>
      </c>
      <c r="C316" s="222"/>
      <c r="D316" s="95"/>
      <c r="E316" s="95"/>
      <c r="F316" s="95"/>
      <c r="G316" s="95"/>
      <c r="H316" s="95"/>
      <c r="I316" s="95"/>
      <c r="J316" s="95"/>
      <c r="K316" s="95"/>
      <c r="L316" s="406"/>
      <c r="M316" s="95"/>
      <c r="N316" s="95"/>
      <c r="O316" s="95"/>
      <c r="P316" s="95"/>
      <c r="Q316" s="95"/>
      <c r="R316" s="95"/>
      <c r="S316" s="90"/>
      <c r="T316" s="416"/>
      <c r="U316" s="95"/>
    </row>
    <row r="317" spans="1:21" ht="17.25" customHeight="1" x14ac:dyDescent="0.3">
      <c r="A317" s="36" t="s">
        <v>177</v>
      </c>
      <c r="B317" s="222" t="s">
        <v>300</v>
      </c>
      <c r="C317" s="222"/>
      <c r="D317" s="95"/>
      <c r="E317" s="95"/>
      <c r="F317" s="95"/>
      <c r="G317" s="95"/>
      <c r="H317" s="95"/>
      <c r="I317" s="95"/>
      <c r="J317" s="95"/>
      <c r="K317" s="95"/>
      <c r="L317" s="406"/>
      <c r="M317" s="95"/>
      <c r="N317" s="95"/>
      <c r="O317" s="95"/>
      <c r="P317" s="95"/>
      <c r="Q317" s="95"/>
      <c r="R317" s="95"/>
      <c r="S317" s="90"/>
      <c r="T317" s="416"/>
      <c r="U317" s="95"/>
    </row>
    <row r="318" spans="1:21" ht="17.25" customHeight="1" x14ac:dyDescent="0.3">
      <c r="A318" s="36" t="s">
        <v>188</v>
      </c>
      <c r="B318" s="222" t="s">
        <v>301</v>
      </c>
      <c r="C318" s="222"/>
      <c r="D318" s="95"/>
      <c r="E318" s="95"/>
      <c r="F318" s="95"/>
      <c r="G318" s="95"/>
      <c r="H318" s="95"/>
      <c r="I318" s="95"/>
      <c r="J318" s="95"/>
      <c r="K318" s="95"/>
      <c r="L318" s="406"/>
      <c r="M318" s="95"/>
      <c r="N318" s="95"/>
      <c r="O318" s="95"/>
      <c r="P318" s="95"/>
      <c r="Q318" s="95"/>
      <c r="R318" s="95"/>
      <c r="S318" s="90"/>
      <c r="T318" s="416"/>
      <c r="U318" s="95"/>
    </row>
    <row r="319" spans="1:21" ht="17.25" customHeight="1" x14ac:dyDescent="0.3">
      <c r="A319" s="36" t="s">
        <v>189</v>
      </c>
      <c r="B319" s="222" t="s">
        <v>302</v>
      </c>
      <c r="C319" s="222"/>
      <c r="D319" s="95"/>
      <c r="E319" s="95"/>
      <c r="F319" s="95"/>
      <c r="G319" s="95"/>
      <c r="H319" s="95"/>
      <c r="I319" s="95"/>
      <c r="J319" s="95"/>
      <c r="K319" s="95"/>
      <c r="L319" s="406"/>
      <c r="M319" s="95"/>
      <c r="N319" s="95"/>
      <c r="O319" s="95"/>
      <c r="P319" s="95"/>
      <c r="Q319" s="95"/>
      <c r="R319" s="95"/>
      <c r="S319" s="90"/>
      <c r="T319" s="416"/>
      <c r="U319" s="95"/>
    </row>
    <row r="320" spans="1:21" ht="17.25" customHeight="1" x14ac:dyDescent="0.3">
      <c r="A320" s="36" t="s">
        <v>191</v>
      </c>
      <c r="B320" s="222" t="s">
        <v>303</v>
      </c>
      <c r="C320" s="222"/>
      <c r="D320" s="95"/>
      <c r="E320" s="95"/>
      <c r="F320" s="95"/>
      <c r="G320" s="95"/>
      <c r="H320" s="95"/>
      <c r="I320" s="95"/>
      <c r="J320" s="95"/>
      <c r="K320" s="95"/>
      <c r="L320" s="406"/>
      <c r="M320" s="95"/>
      <c r="N320" s="95"/>
      <c r="O320" s="95"/>
      <c r="P320" s="95"/>
      <c r="Q320" s="95"/>
      <c r="R320" s="95"/>
      <c r="S320" s="90"/>
      <c r="T320" s="416"/>
      <c r="U320" s="95"/>
    </row>
    <row r="321" spans="1:21" ht="17.25" customHeight="1" x14ac:dyDescent="0.3">
      <c r="A321" s="36" t="s">
        <v>193</v>
      </c>
      <c r="B321" s="222" t="s">
        <v>304</v>
      </c>
      <c r="C321" s="222"/>
      <c r="D321" s="95"/>
      <c r="E321" s="95"/>
      <c r="F321" s="95"/>
      <c r="G321" s="95"/>
      <c r="H321" s="95"/>
      <c r="I321" s="95"/>
      <c r="J321" s="95"/>
      <c r="K321" s="95"/>
      <c r="L321" s="406"/>
      <c r="M321" s="95"/>
      <c r="N321" s="95"/>
      <c r="O321" s="95"/>
      <c r="P321" s="95"/>
      <c r="Q321" s="95"/>
      <c r="R321" s="95"/>
      <c r="S321" s="90"/>
      <c r="T321" s="416"/>
      <c r="U321" s="95"/>
    </row>
    <row r="322" spans="1:21" ht="17.25" customHeight="1" x14ac:dyDescent="0.3">
      <c r="A322" s="36" t="s">
        <v>305</v>
      </c>
      <c r="B322" s="222" t="s">
        <v>306</v>
      </c>
      <c r="C322" s="222"/>
      <c r="D322" s="95"/>
      <c r="E322" s="95"/>
      <c r="F322" s="95"/>
      <c r="G322" s="95"/>
      <c r="H322" s="95"/>
      <c r="I322" s="95"/>
      <c r="J322" s="95"/>
      <c r="K322" s="95"/>
      <c r="L322" s="406"/>
      <c r="M322" s="95"/>
      <c r="N322" s="95"/>
      <c r="O322" s="95"/>
      <c r="P322" s="95"/>
      <c r="Q322" s="95"/>
      <c r="R322" s="95"/>
      <c r="S322" s="90"/>
      <c r="T322" s="416"/>
      <c r="U322" s="95"/>
    </row>
    <row r="323" spans="1:21" ht="17.25" customHeight="1" x14ac:dyDescent="0.3">
      <c r="A323" s="36" t="s">
        <v>307</v>
      </c>
      <c r="B323" s="222" t="s">
        <v>308</v>
      </c>
      <c r="C323" s="222"/>
      <c r="D323" s="95"/>
      <c r="E323" s="95"/>
      <c r="F323" s="95"/>
      <c r="G323" s="95"/>
      <c r="H323" s="95"/>
      <c r="I323" s="95"/>
      <c r="J323" s="95"/>
      <c r="K323" s="95"/>
      <c r="L323" s="406"/>
      <c r="M323" s="95"/>
      <c r="N323" s="95"/>
      <c r="O323" s="95"/>
      <c r="P323" s="95"/>
      <c r="Q323" s="95"/>
      <c r="R323" s="95"/>
      <c r="S323" s="90"/>
      <c r="T323" s="416"/>
      <c r="U323" s="95"/>
    </row>
    <row r="324" spans="1:21" ht="17.25" customHeight="1" x14ac:dyDescent="0.3">
      <c r="A324" s="36" t="s">
        <v>309</v>
      </c>
      <c r="B324" s="222" t="s">
        <v>310</v>
      </c>
      <c r="C324" s="222"/>
      <c r="D324" s="95"/>
      <c r="E324" s="95"/>
      <c r="F324" s="95"/>
      <c r="G324" s="95"/>
      <c r="H324" s="95"/>
      <c r="I324" s="95"/>
      <c r="J324" s="95"/>
      <c r="K324" s="95"/>
      <c r="L324" s="406"/>
      <c r="M324" s="95"/>
      <c r="N324" s="95"/>
      <c r="O324" s="95"/>
      <c r="P324" s="95"/>
      <c r="Q324" s="95"/>
      <c r="R324" s="95"/>
      <c r="S324" s="90"/>
      <c r="T324" s="416"/>
      <c r="U324" s="95"/>
    </row>
    <row r="325" spans="1:21" ht="17.25" customHeight="1" x14ac:dyDescent="0.3">
      <c r="A325" s="36" t="s">
        <v>311</v>
      </c>
      <c r="B325" s="222" t="s">
        <v>312</v>
      </c>
      <c r="C325" s="222"/>
      <c r="D325" s="95"/>
      <c r="E325" s="95"/>
      <c r="F325" s="95"/>
      <c r="G325" s="95"/>
      <c r="H325" s="95"/>
      <c r="I325" s="95"/>
      <c r="J325" s="95"/>
      <c r="K325" s="95"/>
      <c r="L325" s="406"/>
      <c r="M325" s="95"/>
      <c r="N325" s="95"/>
      <c r="O325" s="95"/>
      <c r="P325" s="95"/>
      <c r="Q325" s="95"/>
      <c r="R325" s="95"/>
      <c r="S325" s="90"/>
      <c r="T325" s="416"/>
      <c r="U325" s="95"/>
    </row>
    <row r="326" spans="1:21" ht="17.25" customHeight="1" x14ac:dyDescent="0.3">
      <c r="A326" s="36" t="s">
        <v>313</v>
      </c>
      <c r="B326" s="222" t="s">
        <v>314</v>
      </c>
      <c r="C326" s="222"/>
      <c r="D326" s="95"/>
      <c r="E326" s="95"/>
      <c r="F326" s="95"/>
      <c r="G326" s="95"/>
      <c r="H326" s="95"/>
      <c r="I326" s="95"/>
      <c r="J326" s="95"/>
      <c r="K326" s="95"/>
      <c r="L326" s="406"/>
      <c r="M326" s="95"/>
      <c r="N326" s="95"/>
      <c r="O326" s="95"/>
      <c r="P326" s="95"/>
      <c r="Q326" s="95"/>
      <c r="R326" s="95"/>
      <c r="S326" s="90"/>
      <c r="T326" s="416"/>
      <c r="U326" s="95"/>
    </row>
    <row r="327" spans="1:21" ht="17.25" customHeight="1" x14ac:dyDescent="0.3">
      <c r="A327" s="36" t="s">
        <v>315</v>
      </c>
      <c r="B327" s="222" t="s">
        <v>316</v>
      </c>
      <c r="C327" s="222"/>
      <c r="D327" s="95"/>
      <c r="E327" s="95"/>
      <c r="F327" s="95"/>
      <c r="G327" s="95"/>
      <c r="H327" s="95"/>
      <c r="I327" s="95"/>
      <c r="J327" s="95"/>
      <c r="K327" s="95"/>
      <c r="L327" s="406"/>
      <c r="M327" s="95"/>
      <c r="N327" s="95"/>
      <c r="O327" s="95"/>
      <c r="P327" s="95"/>
      <c r="Q327" s="95"/>
      <c r="R327" s="95"/>
      <c r="S327" s="90"/>
      <c r="T327" s="416"/>
      <c r="U327" s="95"/>
    </row>
    <row r="328" spans="1:21" ht="17.25" customHeight="1" x14ac:dyDescent="0.3">
      <c r="A328" s="36" t="s">
        <v>317</v>
      </c>
      <c r="B328" s="222" t="s">
        <v>318</v>
      </c>
      <c r="C328" s="222"/>
      <c r="D328" s="95"/>
      <c r="E328" s="95"/>
      <c r="F328" s="95"/>
      <c r="G328" s="95"/>
      <c r="H328" s="95"/>
      <c r="I328" s="95"/>
      <c r="J328" s="95"/>
      <c r="K328" s="95"/>
      <c r="L328" s="406"/>
      <c r="M328" s="95"/>
      <c r="N328" s="95"/>
      <c r="O328" s="95"/>
      <c r="P328" s="95"/>
      <c r="Q328" s="95"/>
      <c r="R328" s="95"/>
      <c r="S328" s="90"/>
      <c r="T328" s="416"/>
      <c r="U328" s="95"/>
    </row>
    <row r="329" spans="1:21" ht="17.25" customHeight="1" x14ac:dyDescent="0.3">
      <c r="A329" s="36" t="s">
        <v>258</v>
      </c>
      <c r="B329" s="264" t="s">
        <v>259</v>
      </c>
      <c r="C329" s="264"/>
      <c r="D329" s="95"/>
      <c r="E329" s="95"/>
      <c r="F329" s="95"/>
      <c r="G329" s="95"/>
      <c r="H329" s="95"/>
      <c r="I329" s="95"/>
      <c r="J329" s="95"/>
      <c r="K329" s="95"/>
      <c r="L329" s="406"/>
      <c r="M329" s="95"/>
      <c r="N329" s="95"/>
      <c r="O329" s="95"/>
      <c r="P329" s="95"/>
      <c r="Q329" s="95"/>
      <c r="R329" s="95"/>
      <c r="S329" s="90"/>
      <c r="T329" s="416"/>
      <c r="U329" s="95"/>
    </row>
    <row r="330" spans="1:21" s="66" customFormat="1" ht="17.25" customHeight="1" thickBot="1" x14ac:dyDescent="0.35">
      <c r="A330" s="127"/>
      <c r="B330" s="143" t="s">
        <v>319</v>
      </c>
      <c r="C330" s="143"/>
      <c r="D330" s="92">
        <f t="shared" ref="D330:K330" si="71">SUM(D311:D329)</f>
        <v>0</v>
      </c>
      <c r="E330" s="92">
        <f t="shared" si="71"/>
        <v>0</v>
      </c>
      <c r="F330" s="92">
        <f t="shared" si="71"/>
        <v>0</v>
      </c>
      <c r="G330" s="92">
        <f t="shared" si="71"/>
        <v>0</v>
      </c>
      <c r="H330" s="92">
        <f t="shared" si="71"/>
        <v>0</v>
      </c>
      <c r="I330" s="92">
        <f t="shared" si="71"/>
        <v>0</v>
      </c>
      <c r="J330" s="92">
        <f t="shared" si="71"/>
        <v>0</v>
      </c>
      <c r="K330" s="92">
        <f t="shared" si="71"/>
        <v>0</v>
      </c>
      <c r="L330" s="407"/>
      <c r="M330" s="92">
        <f t="shared" ref="M330:R330" si="72">SUM(M311:M329)</f>
        <v>0</v>
      </c>
      <c r="N330" s="92">
        <f t="shared" si="72"/>
        <v>0</v>
      </c>
      <c r="O330" s="92">
        <f t="shared" si="72"/>
        <v>0</v>
      </c>
      <c r="P330" s="92">
        <f t="shared" si="72"/>
        <v>0</v>
      </c>
      <c r="Q330" s="92">
        <f t="shared" si="72"/>
        <v>0</v>
      </c>
      <c r="R330" s="92">
        <f t="shared" si="72"/>
        <v>0</v>
      </c>
      <c r="S330" s="92">
        <f>SUM(S311:S329)</f>
        <v>0</v>
      </c>
      <c r="T330" s="417"/>
      <c r="U330" s="92">
        <f>SUM(U311:U329)</f>
        <v>0</v>
      </c>
    </row>
    <row r="331" spans="1:21" s="66" customFormat="1" ht="17.25" customHeight="1" thickTop="1" thickBot="1" x14ac:dyDescent="0.35">
      <c r="A331" s="127"/>
      <c r="B331" s="143" t="s">
        <v>322</v>
      </c>
      <c r="C331" s="143"/>
      <c r="D331" s="92">
        <f t="shared" ref="D331:K331" si="73">D309+D330</f>
        <v>0</v>
      </c>
      <c r="E331" s="92">
        <f t="shared" si="73"/>
        <v>0</v>
      </c>
      <c r="F331" s="92">
        <f>F309+F330</f>
        <v>0</v>
      </c>
      <c r="G331" s="92">
        <f>G309+G330</f>
        <v>0</v>
      </c>
      <c r="H331" s="92">
        <f t="shared" si="73"/>
        <v>0</v>
      </c>
      <c r="I331" s="92">
        <f t="shared" si="73"/>
        <v>0</v>
      </c>
      <c r="J331" s="92">
        <f t="shared" si="73"/>
        <v>0</v>
      </c>
      <c r="K331" s="92">
        <f t="shared" si="73"/>
        <v>0</v>
      </c>
      <c r="L331" s="149"/>
      <c r="M331" s="92">
        <f t="shared" ref="M331:R331" si="74">M309+M330</f>
        <v>0</v>
      </c>
      <c r="N331" s="92">
        <f t="shared" si="74"/>
        <v>0</v>
      </c>
      <c r="O331" s="92">
        <f t="shared" si="74"/>
        <v>0</v>
      </c>
      <c r="P331" s="92">
        <f t="shared" si="74"/>
        <v>0</v>
      </c>
      <c r="Q331" s="92">
        <f t="shared" si="74"/>
        <v>0</v>
      </c>
      <c r="R331" s="92">
        <f t="shared" si="74"/>
        <v>0</v>
      </c>
      <c r="S331" s="92">
        <f>S309+S330</f>
        <v>0</v>
      </c>
      <c r="T331" s="256">
        <f>R331-S331</f>
        <v>0</v>
      </c>
      <c r="U331" s="92">
        <f>U309+U330</f>
        <v>0</v>
      </c>
    </row>
    <row r="332" spans="1:21" ht="17.25" customHeight="1" thickTop="1" thickBot="1" x14ac:dyDescent="0.35">
      <c r="A332" s="1153" t="s">
        <v>526</v>
      </c>
      <c r="B332" s="1154"/>
      <c r="C332" s="258"/>
      <c r="D332" s="93">
        <f>SUM(D219,D263,D275,D287,D331)</f>
        <v>0</v>
      </c>
      <c r="E332" s="93">
        <f t="shared" ref="E332:U332" si="75">SUM(E219,E263,E275,E287,E331)</f>
        <v>0</v>
      </c>
      <c r="F332" s="93">
        <f t="shared" si="75"/>
        <v>0</v>
      </c>
      <c r="G332" s="93">
        <f t="shared" si="75"/>
        <v>0</v>
      </c>
      <c r="H332" s="93">
        <f t="shared" si="75"/>
        <v>0</v>
      </c>
      <c r="I332" s="93">
        <f t="shared" si="75"/>
        <v>0</v>
      </c>
      <c r="J332" s="93">
        <f t="shared" si="75"/>
        <v>0</v>
      </c>
      <c r="K332" s="93">
        <f t="shared" si="75"/>
        <v>0</v>
      </c>
      <c r="L332" s="93">
        <f t="shared" si="75"/>
        <v>0</v>
      </c>
      <c r="M332" s="93">
        <f t="shared" si="75"/>
        <v>0</v>
      </c>
      <c r="N332" s="93">
        <f t="shared" si="75"/>
        <v>0</v>
      </c>
      <c r="O332" s="93">
        <f t="shared" si="75"/>
        <v>0</v>
      </c>
      <c r="P332" s="93">
        <f t="shared" si="75"/>
        <v>0</v>
      </c>
      <c r="Q332" s="93">
        <f t="shared" si="75"/>
        <v>0</v>
      </c>
      <c r="R332" s="93">
        <f t="shared" si="75"/>
        <v>0</v>
      </c>
      <c r="S332" s="93">
        <f t="shared" si="75"/>
        <v>0</v>
      </c>
      <c r="T332" s="93">
        <f t="shared" si="75"/>
        <v>0</v>
      </c>
      <c r="U332" s="93">
        <f t="shared" si="75"/>
        <v>0</v>
      </c>
    </row>
    <row r="333" spans="1:21" ht="17.25" customHeight="1" thickTop="1" x14ac:dyDescent="0.3">
      <c r="A333" s="48"/>
      <c r="B333" s="48"/>
      <c r="C333" s="48"/>
      <c r="D333" s="130"/>
      <c r="E333" s="130"/>
      <c r="F333" s="130"/>
      <c r="G333" s="130"/>
      <c r="H333" s="130"/>
      <c r="I333" s="130"/>
      <c r="J333" s="130"/>
      <c r="K333" s="130"/>
      <c r="L333" s="130"/>
      <c r="M333" s="130"/>
      <c r="N333" s="130"/>
      <c r="O333" s="130"/>
      <c r="P333" s="130"/>
      <c r="Q333" s="130"/>
      <c r="R333" s="130"/>
      <c r="S333" s="130"/>
      <c r="T333" s="130"/>
      <c r="U333" s="553"/>
    </row>
    <row r="334" spans="1:21" ht="21.75" customHeight="1" x14ac:dyDescent="0.3">
      <c r="A334" s="61" t="s">
        <v>533</v>
      </c>
    </row>
    <row r="335" spans="1:21" ht="17.25" customHeight="1" x14ac:dyDescent="0.3"/>
    <row r="336" spans="1:21" ht="17.25" customHeight="1" x14ac:dyDescent="0.3"/>
    <row r="337" ht="17.25" customHeight="1" x14ac:dyDescent="0.3"/>
    <row r="338" ht="17.25" customHeight="1" x14ac:dyDescent="0.3"/>
    <row r="339" ht="17.25" customHeight="1" x14ac:dyDescent="0.3"/>
    <row r="340" ht="17.25" customHeight="1" x14ac:dyDescent="0.3"/>
    <row r="341" ht="17.25" customHeight="1" x14ac:dyDescent="0.3"/>
    <row r="342" ht="17.25" customHeight="1" x14ac:dyDescent="0.3"/>
    <row r="343" ht="17.25" customHeight="1" x14ac:dyDescent="0.3"/>
    <row r="344" ht="17.25" customHeight="1" x14ac:dyDescent="0.3"/>
    <row r="345" ht="17.25" customHeight="1" x14ac:dyDescent="0.3"/>
    <row r="346" ht="17.25" customHeight="1" x14ac:dyDescent="0.3"/>
    <row r="347" ht="17.25" customHeight="1" x14ac:dyDescent="0.3"/>
    <row r="348" ht="17.25" customHeight="1" x14ac:dyDescent="0.3"/>
  </sheetData>
  <protectedRanges>
    <protectedRange password="FA91" sqref="D5:G10" name="Range1" securityDescriptor="O:WDG:WDD:(A;;CC;;;WD)"/>
  </protectedRanges>
  <mergeCells count="40">
    <mergeCell ref="D5:G5"/>
    <mergeCell ref="D6:G6"/>
    <mergeCell ref="D7:G7"/>
    <mergeCell ref="D8:G8"/>
    <mergeCell ref="D9:G9"/>
    <mergeCell ref="A13:A16"/>
    <mergeCell ref="B13:B16"/>
    <mergeCell ref="M14:M15"/>
    <mergeCell ref="Q14:Q15"/>
    <mergeCell ref="D14:E14"/>
    <mergeCell ref="O14:O15"/>
    <mergeCell ref="P14:P15"/>
    <mergeCell ref="H14:I14"/>
    <mergeCell ref="U13:U15"/>
    <mergeCell ref="A17:B17"/>
    <mergeCell ref="A174:B174"/>
    <mergeCell ref="B1:C1"/>
    <mergeCell ref="S14:S15"/>
    <mergeCell ref="F14:G14"/>
    <mergeCell ref="R14:R15"/>
    <mergeCell ref="N14:N15"/>
    <mergeCell ref="L14:L15"/>
    <mergeCell ref="K14:K15"/>
    <mergeCell ref="D13:L13"/>
    <mergeCell ref="M13:R13"/>
    <mergeCell ref="T13:T15"/>
    <mergeCell ref="A18:B18"/>
    <mergeCell ref="J14:J15"/>
    <mergeCell ref="A11:I11"/>
    <mergeCell ref="A332:B332"/>
    <mergeCell ref="A220:B220"/>
    <mergeCell ref="A276:B276"/>
    <mergeCell ref="A288:B288"/>
    <mergeCell ref="A62:B62"/>
    <mergeCell ref="A130:B130"/>
    <mergeCell ref="A175:C175"/>
    <mergeCell ref="A118:B118"/>
    <mergeCell ref="A106:B106"/>
    <mergeCell ref="A176:B176"/>
    <mergeCell ref="A264:B264"/>
  </mergeCells>
  <phoneticPr fontId="11" type="noConversion"/>
  <printOptions horizontalCentered="1"/>
  <pageMargins left="0" right="0" top="0.39370078740157483" bottom="0" header="0.31496062992125984" footer="0.39370078740157483"/>
  <pageSetup paperSize="9" scale="47" orientation="landscape" r:id="rId1"/>
  <headerFooter alignWithMargins="0">
    <oddFooter>&amp;C&amp;A&amp;R&amp;P of &amp;N</oddFooter>
  </headerFooter>
  <rowBreaks count="5" manualBreakCount="5">
    <brk id="61" max="16383" man="1"/>
    <brk id="117" max="16383" man="1"/>
    <brk id="174" max="16383" man="1"/>
    <brk id="219" max="16383" man="1"/>
    <brk id="275"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5"/>
  <dimension ref="A1:Q40"/>
  <sheetViews>
    <sheetView showGridLines="0" zoomScaleNormal="100" workbookViewId="0">
      <selection activeCell="C5" sqref="C5"/>
    </sheetView>
  </sheetViews>
  <sheetFormatPr defaultColWidth="9.1796875" defaultRowHeight="13" x14ac:dyDescent="0.25"/>
  <cols>
    <col min="1" max="1" width="2.81640625" style="19" customWidth="1"/>
    <col min="2" max="3" width="3" style="102" customWidth="1"/>
    <col min="4" max="4" width="21.54296875" style="102" customWidth="1"/>
    <col min="5" max="5" width="45.1796875" style="276" customWidth="1"/>
    <col min="6" max="17" width="17.7265625" style="19" customWidth="1"/>
    <col min="18" max="18" width="9.1796875" style="19"/>
    <col min="19" max="19" width="9.453125" style="19" customWidth="1"/>
    <col min="20" max="16384" width="9.1796875" style="19"/>
  </cols>
  <sheetData>
    <row r="1" spans="1:17" x14ac:dyDescent="0.3">
      <c r="A1" s="116" t="s">
        <v>29</v>
      </c>
      <c r="B1" s="943" t="s">
        <v>420</v>
      </c>
      <c r="C1" s="943"/>
      <c r="E1" s="272"/>
      <c r="F1" s="29"/>
      <c r="G1" s="29"/>
      <c r="J1" s="29"/>
      <c r="K1" s="22"/>
    </row>
    <row r="2" spans="1:17" x14ac:dyDescent="0.25">
      <c r="E2" s="272"/>
      <c r="F2" s="29"/>
      <c r="G2" s="29"/>
      <c r="J2" s="29"/>
      <c r="K2" s="22"/>
    </row>
    <row r="3" spans="1:17" x14ac:dyDescent="0.25">
      <c r="E3" s="272"/>
      <c r="F3" s="29"/>
      <c r="G3" s="29"/>
      <c r="J3" s="29"/>
      <c r="K3" s="22"/>
    </row>
    <row r="4" spans="1:17" x14ac:dyDescent="0.25">
      <c r="E4" s="272"/>
      <c r="F4" s="29"/>
      <c r="G4" s="29"/>
      <c r="J4" s="29"/>
      <c r="K4" s="22"/>
    </row>
    <row r="5" spans="1:17" x14ac:dyDescent="0.25">
      <c r="C5" s="19" t="s">
        <v>628</v>
      </c>
      <c r="D5" s="19"/>
      <c r="E5" s="824">
        <f>'General Info'!$D$6</f>
        <v>0</v>
      </c>
      <c r="F5" s="825"/>
      <c r="G5" s="825"/>
      <c r="H5" s="826"/>
      <c r="I5" s="749"/>
      <c r="J5" s="749"/>
      <c r="K5" s="749"/>
      <c r="L5" s="749"/>
      <c r="M5" s="749"/>
      <c r="N5" s="749"/>
      <c r="O5" s="749"/>
      <c r="P5" s="749"/>
      <c r="Q5" s="749"/>
    </row>
    <row r="6" spans="1:17" x14ac:dyDescent="0.25">
      <c r="B6" s="19"/>
      <c r="C6" s="19" t="s">
        <v>398</v>
      </c>
      <c r="D6" s="19"/>
      <c r="E6" s="824">
        <f>'General Info'!$D$8</f>
        <v>0</v>
      </c>
      <c r="F6" s="825"/>
      <c r="G6" s="825"/>
      <c r="H6" s="826"/>
      <c r="I6" s="749"/>
      <c r="J6" s="749"/>
      <c r="K6" s="749"/>
      <c r="L6" s="749"/>
      <c r="M6" s="749"/>
      <c r="N6" s="749"/>
      <c r="O6" s="749"/>
      <c r="P6" s="749"/>
      <c r="Q6" s="749"/>
    </row>
    <row r="7" spans="1:17" x14ac:dyDescent="0.25">
      <c r="B7" s="19"/>
      <c r="C7" s="19" t="s">
        <v>273</v>
      </c>
      <c r="D7" s="19"/>
      <c r="E7" s="824">
        <f>'General Info'!$D$10</f>
        <v>0</v>
      </c>
      <c r="F7" s="825"/>
      <c r="G7" s="825"/>
      <c r="H7" s="826"/>
      <c r="I7" s="749"/>
      <c r="J7" s="749"/>
      <c r="K7" s="749"/>
      <c r="L7" s="749"/>
      <c r="M7" s="749"/>
      <c r="N7" s="749"/>
      <c r="O7" s="749"/>
      <c r="P7" s="749"/>
      <c r="Q7" s="749"/>
    </row>
    <row r="8" spans="1:17" x14ac:dyDescent="0.25">
      <c r="C8" s="19" t="s">
        <v>240</v>
      </c>
      <c r="D8" s="19"/>
      <c r="E8" s="827">
        <f>'General Info'!$D$12</f>
        <v>0</v>
      </c>
      <c r="F8" s="828"/>
      <c r="G8" s="828"/>
      <c r="H8" s="829"/>
      <c r="I8" s="750"/>
      <c r="J8" s="750"/>
      <c r="K8" s="750"/>
      <c r="L8" s="750"/>
      <c r="M8" s="750"/>
      <c r="N8" s="750"/>
      <c r="O8" s="750"/>
      <c r="P8" s="750"/>
      <c r="Q8" s="750"/>
    </row>
    <row r="9" spans="1:17" x14ac:dyDescent="0.25">
      <c r="C9" s="19" t="s">
        <v>438</v>
      </c>
      <c r="D9" s="19"/>
      <c r="E9" s="824">
        <f>'General Info'!$D$14</f>
        <v>0</v>
      </c>
      <c r="F9" s="825"/>
      <c r="G9" s="825"/>
      <c r="H9" s="826"/>
      <c r="I9" s="14"/>
    </row>
    <row r="10" spans="1:17" x14ac:dyDescent="0.25">
      <c r="C10" s="19"/>
      <c r="D10" s="19"/>
      <c r="E10" s="748"/>
      <c r="F10" s="748"/>
      <c r="G10" s="748"/>
      <c r="H10" s="748"/>
      <c r="I10" s="14"/>
    </row>
    <row r="11" spans="1:17" x14ac:dyDescent="0.25">
      <c r="A11" s="1185" t="s">
        <v>120</v>
      </c>
      <c r="B11" s="1185"/>
      <c r="C11" s="1185"/>
      <c r="D11" s="1185"/>
      <c r="E11" s="1185"/>
      <c r="F11" s="1185"/>
      <c r="G11" s="1185"/>
      <c r="H11" s="1185"/>
      <c r="I11" s="1185"/>
      <c r="J11" s="1185"/>
      <c r="K11" s="1185"/>
      <c r="L11" s="1185"/>
      <c r="M11" s="1185"/>
      <c r="N11" s="1185"/>
      <c r="O11" s="1185"/>
      <c r="P11" s="1185"/>
      <c r="Q11" s="1185"/>
    </row>
    <row r="12" spans="1:17" ht="16.75" customHeight="1" x14ac:dyDescent="0.25">
      <c r="A12" s="317"/>
      <c r="B12" s="317"/>
      <c r="C12" s="317"/>
      <c r="D12" s="317"/>
      <c r="E12" s="278"/>
      <c r="K12" s="318"/>
      <c r="L12" s="427"/>
      <c r="M12" s="427"/>
      <c r="N12" s="427"/>
      <c r="O12" s="427"/>
      <c r="P12" s="427"/>
    </row>
    <row r="13" spans="1:17" ht="16.75" customHeight="1" x14ac:dyDescent="0.25">
      <c r="A13" s="974"/>
      <c r="B13" s="975"/>
      <c r="C13" s="975"/>
      <c r="D13" s="975"/>
      <c r="E13" s="976"/>
      <c r="F13" s="965" t="s">
        <v>375</v>
      </c>
      <c r="G13" s="983"/>
      <c r="H13" s="983"/>
      <c r="I13" s="983"/>
      <c r="J13" s="983"/>
      <c r="K13" s="966"/>
      <c r="L13" s="965" t="s">
        <v>376</v>
      </c>
      <c r="M13" s="983"/>
      <c r="N13" s="983"/>
      <c r="O13" s="983"/>
      <c r="P13" s="983"/>
      <c r="Q13" s="966"/>
    </row>
    <row r="14" spans="1:17" s="321" customFormat="1" ht="39" x14ac:dyDescent="0.25">
      <c r="A14" s="1149"/>
      <c r="B14" s="1150"/>
      <c r="C14" s="1150"/>
      <c r="D14" s="1150"/>
      <c r="E14" s="1151"/>
      <c r="F14" s="243" t="s">
        <v>464</v>
      </c>
      <c r="G14" s="243" t="s">
        <v>465</v>
      </c>
      <c r="H14" s="76" t="s">
        <v>471</v>
      </c>
      <c r="I14" s="76" t="s">
        <v>470</v>
      </c>
      <c r="J14" s="271" t="s">
        <v>91</v>
      </c>
      <c r="K14" s="426" t="s">
        <v>159</v>
      </c>
      <c r="L14" s="243" t="s">
        <v>464</v>
      </c>
      <c r="M14" s="243" t="s">
        <v>465</v>
      </c>
      <c r="N14" s="76" t="s">
        <v>471</v>
      </c>
      <c r="O14" s="76" t="s">
        <v>470</v>
      </c>
      <c r="P14" s="271" t="s">
        <v>91</v>
      </c>
      <c r="Q14" s="426" t="s">
        <v>159</v>
      </c>
    </row>
    <row r="15" spans="1:17" ht="15.75" customHeight="1" x14ac:dyDescent="0.25">
      <c r="A15" s="326" t="s">
        <v>211</v>
      </c>
      <c r="B15" s="1189" t="s">
        <v>107</v>
      </c>
      <c r="C15" s="1189"/>
      <c r="D15" s="1189"/>
      <c r="E15" s="1189"/>
      <c r="F15" s="322"/>
      <c r="G15" s="322"/>
      <c r="H15" s="322"/>
      <c r="I15" s="322"/>
      <c r="J15" s="322"/>
      <c r="K15" s="322"/>
      <c r="L15" s="322"/>
      <c r="M15" s="322"/>
      <c r="N15" s="322"/>
      <c r="O15" s="322"/>
      <c r="P15" s="322"/>
      <c r="Q15" s="322"/>
    </row>
    <row r="16" spans="1:17" ht="15.75" customHeight="1" x14ac:dyDescent="0.25">
      <c r="A16" s="325"/>
      <c r="B16" s="324">
        <v>1</v>
      </c>
      <c r="C16" s="930" t="s">
        <v>417</v>
      </c>
      <c r="D16" s="930"/>
      <c r="E16" s="1029"/>
      <c r="F16" s="554"/>
      <c r="G16" s="554"/>
      <c r="H16" s="323"/>
      <c r="I16" s="323"/>
      <c r="J16" s="323"/>
      <c r="K16" s="484">
        <f>SUM(F16:J16)</f>
        <v>0</v>
      </c>
      <c r="L16" s="323"/>
      <c r="M16" s="323"/>
      <c r="N16" s="323"/>
      <c r="O16" s="323"/>
      <c r="P16" s="323"/>
      <c r="Q16" s="484">
        <f>SUM(L16:P16)</f>
        <v>0</v>
      </c>
    </row>
    <row r="17" spans="1:17" ht="16.75" customHeight="1" x14ac:dyDescent="0.25">
      <c r="A17" s="325"/>
      <c r="B17" s="324">
        <v>2</v>
      </c>
      <c r="C17" s="930" t="s">
        <v>498</v>
      </c>
      <c r="D17" s="930"/>
      <c r="E17" s="1029"/>
      <c r="F17" s="483">
        <f>'Form E1'!$S21</f>
        <v>0</v>
      </c>
      <c r="G17" s="483">
        <f>'Form E1'!$S25</f>
        <v>0</v>
      </c>
      <c r="H17" s="483">
        <f>'Form E1'!$S29</f>
        <v>0</v>
      </c>
      <c r="I17" s="483">
        <f>'Form E1'!$S33</f>
        <v>0</v>
      </c>
      <c r="J17" s="483">
        <f>'Form E1'!$S37</f>
        <v>0</v>
      </c>
      <c r="K17" s="595">
        <f>'Form E1'!$S38</f>
        <v>0</v>
      </c>
      <c r="L17" s="483">
        <f>'Form E1'!$S43</f>
        <v>0</v>
      </c>
      <c r="M17" s="483">
        <f>'Form E1'!$S47</f>
        <v>0</v>
      </c>
      <c r="N17" s="483">
        <f>'Form E1'!$S51</f>
        <v>0</v>
      </c>
      <c r="O17" s="483">
        <f>'Form E1'!$S55</f>
        <v>0</v>
      </c>
      <c r="P17" s="483">
        <f>'Form E1'!$S59</f>
        <v>0</v>
      </c>
      <c r="Q17" s="595">
        <f>'Form E1'!$S60</f>
        <v>0</v>
      </c>
    </row>
    <row r="18" spans="1:17" ht="17.25" customHeight="1" x14ac:dyDescent="0.25">
      <c r="A18" s="176"/>
      <c r="B18" s="324">
        <v>3</v>
      </c>
      <c r="C18" s="930" t="s">
        <v>497</v>
      </c>
      <c r="D18" s="930"/>
      <c r="E18" s="1029"/>
      <c r="F18" s="483">
        <f>F16-F17</f>
        <v>0</v>
      </c>
      <c r="G18" s="483">
        <f>G16-G17</f>
        <v>0</v>
      </c>
      <c r="H18" s="483">
        <f>H16-H17</f>
        <v>0</v>
      </c>
      <c r="I18" s="483">
        <f>I16-I17</f>
        <v>0</v>
      </c>
      <c r="J18" s="483">
        <f>J16-J17</f>
        <v>0</v>
      </c>
      <c r="K18" s="484">
        <f>SUM(F18:J18)</f>
        <v>0</v>
      </c>
      <c r="L18" s="483">
        <f>L16-L17</f>
        <v>0</v>
      </c>
      <c r="M18" s="483">
        <f>M16-M17</f>
        <v>0</v>
      </c>
      <c r="N18" s="483">
        <f>N16-N17</f>
        <v>0</v>
      </c>
      <c r="O18" s="483">
        <f>O16-O17</f>
        <v>0</v>
      </c>
      <c r="P18" s="483">
        <f>P16-P17</f>
        <v>0</v>
      </c>
      <c r="Q18" s="484">
        <f>SUM(L18:P18)</f>
        <v>0</v>
      </c>
    </row>
    <row r="19" spans="1:17" ht="17.25" customHeight="1" x14ac:dyDescent="0.25">
      <c r="A19" s="326" t="s">
        <v>215</v>
      </c>
      <c r="B19" s="1012" t="s">
        <v>482</v>
      </c>
      <c r="C19" s="1013"/>
      <c r="D19" s="1013"/>
      <c r="E19" s="1014"/>
      <c r="F19" s="483"/>
      <c r="G19" s="483"/>
      <c r="H19" s="483"/>
      <c r="I19" s="483"/>
      <c r="J19" s="483"/>
      <c r="K19" s="484"/>
      <c r="L19" s="483"/>
      <c r="M19" s="483"/>
      <c r="N19" s="483"/>
      <c r="O19" s="483"/>
      <c r="P19" s="483"/>
      <c r="Q19" s="484"/>
    </row>
    <row r="20" spans="1:17" ht="17.25" customHeight="1" x14ac:dyDescent="0.25">
      <c r="A20" s="670"/>
      <c r="B20" s="671">
        <v>1</v>
      </c>
      <c r="C20" s="1190" t="s">
        <v>483</v>
      </c>
      <c r="D20" s="1191"/>
      <c r="E20" s="1192"/>
      <c r="F20" s="483">
        <f>SUM(F21:F24)</f>
        <v>0</v>
      </c>
      <c r="G20" s="1174"/>
      <c r="H20" s="483">
        <f>SUM(H21:H24)</f>
        <v>0</v>
      </c>
      <c r="I20" s="1177"/>
      <c r="J20" s="1178"/>
      <c r="K20" s="484">
        <f>F20+H20</f>
        <v>0</v>
      </c>
      <c r="L20" s="483">
        <f>SUM(L21:L24)</f>
        <v>0</v>
      </c>
      <c r="M20" s="1174"/>
      <c r="N20" s="483">
        <f>SUM(N21:N24)</f>
        <v>0</v>
      </c>
      <c r="O20" s="1177"/>
      <c r="P20" s="1178"/>
      <c r="Q20" s="484">
        <f>L20+N20</f>
        <v>0</v>
      </c>
    </row>
    <row r="21" spans="1:17" ht="17.25" customHeight="1" x14ac:dyDescent="0.25">
      <c r="A21" s="670"/>
      <c r="B21" s="325"/>
      <c r="C21" s="672" t="s">
        <v>484</v>
      </c>
      <c r="D21" s="25" t="s">
        <v>485</v>
      </c>
      <c r="E21" s="98"/>
      <c r="F21" s="323"/>
      <c r="G21" s="1175"/>
      <c r="H21" s="323"/>
      <c r="I21" s="1179"/>
      <c r="J21" s="1180"/>
      <c r="K21" s="484">
        <f>F21+H21</f>
        <v>0</v>
      </c>
      <c r="L21" s="323"/>
      <c r="M21" s="1183"/>
      <c r="N21" s="432"/>
      <c r="O21" s="1179"/>
      <c r="P21" s="1180"/>
      <c r="Q21" s="484">
        <f>L21+N21</f>
        <v>0</v>
      </c>
    </row>
    <row r="22" spans="1:17" ht="17.25" customHeight="1" x14ac:dyDescent="0.25">
      <c r="A22" s="670"/>
      <c r="B22" s="325"/>
      <c r="C22" s="672" t="s">
        <v>486</v>
      </c>
      <c r="D22" s="25" t="s">
        <v>487</v>
      </c>
      <c r="E22" s="98"/>
      <c r="F22" s="323"/>
      <c r="G22" s="1175"/>
      <c r="H22" s="323"/>
      <c r="I22" s="1179"/>
      <c r="J22" s="1180"/>
      <c r="K22" s="484">
        <f>F22+H22</f>
        <v>0</v>
      </c>
      <c r="L22" s="323"/>
      <c r="M22" s="1183"/>
      <c r="N22" s="432"/>
      <c r="O22" s="1179"/>
      <c r="P22" s="1180"/>
      <c r="Q22" s="484">
        <f>L22+N22</f>
        <v>0</v>
      </c>
    </row>
    <row r="23" spans="1:17" ht="17.25" customHeight="1" x14ac:dyDescent="0.25">
      <c r="A23" s="670"/>
      <c r="B23" s="325"/>
      <c r="C23" s="672" t="s">
        <v>488</v>
      </c>
      <c r="D23" s="25" t="s">
        <v>489</v>
      </c>
      <c r="E23" s="98"/>
      <c r="F23" s="323"/>
      <c r="G23" s="1175"/>
      <c r="H23" s="323"/>
      <c r="I23" s="1179"/>
      <c r="J23" s="1180"/>
      <c r="K23" s="484">
        <f>F23+H23</f>
        <v>0</v>
      </c>
      <c r="L23" s="323"/>
      <c r="M23" s="1183"/>
      <c r="N23" s="432"/>
      <c r="O23" s="1179"/>
      <c r="P23" s="1180"/>
      <c r="Q23" s="484">
        <f>L23+N23</f>
        <v>0</v>
      </c>
    </row>
    <row r="24" spans="1:17" ht="17.25" customHeight="1" x14ac:dyDescent="0.25">
      <c r="A24" s="670"/>
      <c r="B24" s="176"/>
      <c r="C24" s="672" t="s">
        <v>490</v>
      </c>
      <c r="D24" s="25" t="s">
        <v>491</v>
      </c>
      <c r="E24" s="98"/>
      <c r="F24" s="323"/>
      <c r="G24" s="1176"/>
      <c r="H24" s="432"/>
      <c r="I24" s="1181"/>
      <c r="J24" s="1182"/>
      <c r="K24" s="484">
        <f>F24+H24</f>
        <v>0</v>
      </c>
      <c r="L24" s="323"/>
      <c r="M24" s="1184"/>
      <c r="N24" s="432"/>
      <c r="O24" s="1181"/>
      <c r="P24" s="1182"/>
      <c r="Q24" s="484">
        <f>L24+N24</f>
        <v>0</v>
      </c>
    </row>
    <row r="25" spans="1:17" ht="17.25" customHeight="1" x14ac:dyDescent="0.25">
      <c r="A25" s="325"/>
      <c r="B25" s="324">
        <v>2</v>
      </c>
      <c r="C25" s="281" t="s">
        <v>492</v>
      </c>
      <c r="D25" s="281"/>
      <c r="E25" s="300"/>
      <c r="F25" s="323"/>
      <c r="G25" s="323"/>
      <c r="H25" s="323"/>
      <c r="I25" s="323"/>
      <c r="J25" s="323"/>
      <c r="K25" s="484">
        <f>SUM(F25:J25)</f>
        <v>0</v>
      </c>
      <c r="L25" s="323"/>
      <c r="M25" s="432"/>
      <c r="N25" s="432"/>
      <c r="O25" s="323"/>
      <c r="P25" s="323"/>
      <c r="Q25" s="484">
        <f>SUM(L25:P25)</f>
        <v>0</v>
      </c>
    </row>
    <row r="26" spans="1:17" ht="17.25" customHeight="1" x14ac:dyDescent="0.25">
      <c r="A26" s="176"/>
      <c r="B26" s="324">
        <v>3</v>
      </c>
      <c r="C26" s="930" t="s">
        <v>493</v>
      </c>
      <c r="D26" s="930"/>
      <c r="E26" s="1029"/>
      <c r="F26" s="483">
        <f>F20+F25</f>
        <v>0</v>
      </c>
      <c r="G26" s="483">
        <f>G25</f>
        <v>0</v>
      </c>
      <c r="H26" s="483">
        <f>H20+H25</f>
        <v>0</v>
      </c>
      <c r="I26" s="483">
        <f>I25</f>
        <v>0</v>
      </c>
      <c r="J26" s="483">
        <f>J25</f>
        <v>0</v>
      </c>
      <c r="K26" s="484">
        <f>SUM(F26:J26)</f>
        <v>0</v>
      </c>
      <c r="L26" s="483">
        <f>L20+L25</f>
        <v>0</v>
      </c>
      <c r="M26" s="483">
        <f>M25</f>
        <v>0</v>
      </c>
      <c r="N26" s="483">
        <f>N20+N25</f>
        <v>0</v>
      </c>
      <c r="O26" s="483">
        <f>O25</f>
        <v>0</v>
      </c>
      <c r="P26" s="483">
        <f>P25</f>
        <v>0</v>
      </c>
      <c r="Q26" s="484">
        <f>SUM(L26:P26)</f>
        <v>0</v>
      </c>
    </row>
    <row r="27" spans="1:17" ht="16.75" customHeight="1" x14ac:dyDescent="0.25">
      <c r="A27" s="326" t="s">
        <v>216</v>
      </c>
      <c r="B27" s="1186" t="s">
        <v>108</v>
      </c>
      <c r="C27" s="1187"/>
      <c r="D27" s="1187"/>
      <c r="E27" s="1188"/>
      <c r="F27" s="483"/>
      <c r="G27" s="483"/>
      <c r="H27" s="483"/>
      <c r="I27" s="483"/>
      <c r="J27" s="483"/>
      <c r="K27" s="484"/>
      <c r="L27" s="483"/>
      <c r="M27" s="483"/>
      <c r="N27" s="483"/>
      <c r="O27" s="483"/>
      <c r="P27" s="483"/>
      <c r="Q27" s="484"/>
    </row>
    <row r="28" spans="1:17" ht="16.75" customHeight="1" x14ac:dyDescent="0.25">
      <c r="A28" s="325"/>
      <c r="B28" s="324">
        <v>1</v>
      </c>
      <c r="C28" s="930" t="s">
        <v>25</v>
      </c>
      <c r="D28" s="930"/>
      <c r="E28" s="1029"/>
      <c r="F28" s="432"/>
      <c r="G28" s="432"/>
      <c r="H28" s="432"/>
      <c r="I28" s="432"/>
      <c r="J28" s="432"/>
      <c r="K28" s="484">
        <f t="shared" ref="K28:K32" si="0">SUM(F28:J28)</f>
        <v>0</v>
      </c>
      <c r="L28" s="432"/>
      <c r="M28" s="432"/>
      <c r="N28" s="432"/>
      <c r="O28" s="432"/>
      <c r="P28" s="432"/>
      <c r="Q28" s="484">
        <f t="shared" ref="Q28:Q33" si="1">SUM(L28:P28)</f>
        <v>0</v>
      </c>
    </row>
    <row r="29" spans="1:17" ht="16.75" customHeight="1" x14ac:dyDescent="0.25">
      <c r="A29" s="325"/>
      <c r="B29" s="324">
        <v>2</v>
      </c>
      <c r="C29" s="930" t="s">
        <v>109</v>
      </c>
      <c r="D29" s="930"/>
      <c r="E29" s="1029"/>
      <c r="F29" s="323"/>
      <c r="G29" s="323"/>
      <c r="H29" s="323"/>
      <c r="I29" s="323"/>
      <c r="J29" s="323"/>
      <c r="K29" s="484">
        <f t="shared" si="0"/>
        <v>0</v>
      </c>
      <c r="L29" s="432"/>
      <c r="M29" s="432"/>
      <c r="N29" s="432"/>
      <c r="O29" s="432"/>
      <c r="P29" s="432"/>
      <c r="Q29" s="484">
        <f t="shared" si="1"/>
        <v>0</v>
      </c>
    </row>
    <row r="30" spans="1:17" ht="16.75" customHeight="1" x14ac:dyDescent="0.25">
      <c r="A30" s="325"/>
      <c r="B30" s="324">
        <v>3</v>
      </c>
      <c r="C30" s="930" t="s">
        <v>499</v>
      </c>
      <c r="D30" s="930"/>
      <c r="E30" s="1029"/>
      <c r="F30" s="483">
        <f>F18-F28-F29</f>
        <v>0</v>
      </c>
      <c r="G30" s="483">
        <f>G18-G28-G29</f>
        <v>0</v>
      </c>
      <c r="H30" s="483">
        <f>H18-H28-H29</f>
        <v>0</v>
      </c>
      <c r="I30" s="483">
        <f>I18-I28-I29</f>
        <v>0</v>
      </c>
      <c r="J30" s="483">
        <f>J18-J28-J29</f>
        <v>0</v>
      </c>
      <c r="K30" s="484">
        <f t="shared" si="0"/>
        <v>0</v>
      </c>
      <c r="L30" s="483">
        <f>L18-L28-L29</f>
        <v>0</v>
      </c>
      <c r="M30" s="483">
        <f>M18-M28-M29</f>
        <v>0</v>
      </c>
      <c r="N30" s="483">
        <f>N18-N28-N29</f>
        <v>0</v>
      </c>
      <c r="O30" s="483">
        <f>O18-O28-O29</f>
        <v>0</v>
      </c>
      <c r="P30" s="483">
        <f>P18-P28-P29</f>
        <v>0</v>
      </c>
      <c r="Q30" s="484">
        <f t="shared" si="1"/>
        <v>0</v>
      </c>
    </row>
    <row r="31" spans="1:17" ht="16.75" customHeight="1" x14ac:dyDescent="0.25">
      <c r="A31" s="325"/>
      <c r="B31" s="324">
        <v>4</v>
      </c>
      <c r="C31" s="930" t="s">
        <v>110</v>
      </c>
      <c r="D31" s="930"/>
      <c r="E31" s="1029"/>
      <c r="F31" s="673">
        <f>F25</f>
        <v>0</v>
      </c>
      <c r="G31" s="673">
        <f t="shared" ref="G31:J31" si="2">G25</f>
        <v>0</v>
      </c>
      <c r="H31" s="673">
        <f t="shared" si="2"/>
        <v>0</v>
      </c>
      <c r="I31" s="673">
        <f t="shared" si="2"/>
        <v>0</v>
      </c>
      <c r="J31" s="673">
        <f t="shared" si="2"/>
        <v>0</v>
      </c>
      <c r="K31" s="484">
        <f t="shared" si="0"/>
        <v>0</v>
      </c>
      <c r="L31" s="674">
        <f>L25</f>
        <v>0</v>
      </c>
      <c r="M31" s="674">
        <f t="shared" ref="M31:P31" si="3">M25</f>
        <v>0</v>
      </c>
      <c r="N31" s="674">
        <f t="shared" si="3"/>
        <v>0</v>
      </c>
      <c r="O31" s="674">
        <f t="shared" si="3"/>
        <v>0</v>
      </c>
      <c r="P31" s="674">
        <f t="shared" si="3"/>
        <v>0</v>
      </c>
      <c r="Q31" s="484">
        <f t="shared" si="1"/>
        <v>0</v>
      </c>
    </row>
    <row r="32" spans="1:17" ht="16.75" customHeight="1" x14ac:dyDescent="0.25">
      <c r="A32" s="325"/>
      <c r="B32" s="324">
        <v>5</v>
      </c>
      <c r="C32" s="930" t="s">
        <v>494</v>
      </c>
      <c r="D32" s="930"/>
      <c r="E32" s="1029"/>
      <c r="F32" s="323"/>
      <c r="G32" s="323"/>
      <c r="H32" s="323"/>
      <c r="I32" s="323"/>
      <c r="J32" s="323"/>
      <c r="K32" s="484">
        <f t="shared" si="0"/>
        <v>0</v>
      </c>
      <c r="L32" s="323"/>
      <c r="M32" s="323"/>
      <c r="N32" s="323"/>
      <c r="O32" s="323"/>
      <c r="P32" s="323"/>
      <c r="Q32" s="484">
        <f t="shared" si="1"/>
        <v>0</v>
      </c>
    </row>
    <row r="33" spans="1:17" ht="17.25" customHeight="1" x14ac:dyDescent="0.25">
      <c r="A33" s="176"/>
      <c r="B33" s="324">
        <v>6</v>
      </c>
      <c r="C33" s="930" t="s">
        <v>500</v>
      </c>
      <c r="D33" s="930"/>
      <c r="E33" s="1029"/>
      <c r="F33" s="483">
        <f>SUM(F28:F30)-SUM(F31:F32)</f>
        <v>0</v>
      </c>
      <c r="G33" s="483">
        <f>SUM(G28:G30)-SUM(G31:G32)</f>
        <v>0</v>
      </c>
      <c r="H33" s="483">
        <f>SUM(H28:H30)-SUM(H31:H32)</f>
        <v>0</v>
      </c>
      <c r="I33" s="483">
        <f>SUM(I28:I30)-SUM(I31:I32)</f>
        <v>0</v>
      </c>
      <c r="J33" s="483">
        <f>SUM(J28:J30)-SUM(J31:J32)</f>
        <v>0</v>
      </c>
      <c r="K33" s="484">
        <f>SUM(F33:J33)</f>
        <v>0</v>
      </c>
      <c r="L33" s="483">
        <f>SUM(L28:L30)-SUM(L31:L32)</f>
        <v>0</v>
      </c>
      <c r="M33" s="483">
        <f>SUM(M28:M30)-SUM(M31:M32)</f>
        <v>0</v>
      </c>
      <c r="N33" s="483">
        <f>SUM(N28:N30)-SUM(N31:N32)</f>
        <v>0</v>
      </c>
      <c r="O33" s="483">
        <f>SUM(O28:O30)-SUM(O31:O32)</f>
        <v>0</v>
      </c>
      <c r="P33" s="483">
        <f>SUM(P28:P30)-SUM(P31:P32)</f>
        <v>0</v>
      </c>
      <c r="Q33" s="484">
        <f t="shared" si="1"/>
        <v>0</v>
      </c>
    </row>
    <row r="34" spans="1:17" ht="17.25" customHeight="1" x14ac:dyDescent="0.25">
      <c r="A34" s="29"/>
      <c r="B34" s="312"/>
      <c r="C34" s="319"/>
      <c r="D34" s="319"/>
      <c r="E34" s="319"/>
      <c r="F34" s="260"/>
      <c r="G34" s="260"/>
      <c r="H34" s="260"/>
      <c r="I34" s="260"/>
      <c r="J34" s="260"/>
      <c r="K34" s="320"/>
      <c r="L34" s="260"/>
      <c r="M34" s="260"/>
      <c r="N34" s="260"/>
      <c r="O34" s="260"/>
      <c r="P34" s="260"/>
      <c r="Q34" s="320"/>
    </row>
    <row r="35" spans="1:17" ht="16" x14ac:dyDescent="0.25">
      <c r="A35" s="428" t="s">
        <v>122</v>
      </c>
    </row>
    <row r="36" spans="1:17" ht="16" x14ac:dyDescent="0.25">
      <c r="A36" s="428" t="s">
        <v>567</v>
      </c>
    </row>
    <row r="37" spans="1:17" ht="16" x14ac:dyDescent="0.25">
      <c r="A37" s="428" t="s">
        <v>495</v>
      </c>
    </row>
    <row r="38" spans="1:17" ht="16" x14ac:dyDescent="0.25">
      <c r="A38" s="428" t="s">
        <v>496</v>
      </c>
    </row>
    <row r="39" spans="1:17" x14ac:dyDescent="0.25">
      <c r="A39" s="351"/>
    </row>
    <row r="40" spans="1:17" ht="15.5" x14ac:dyDescent="0.25">
      <c r="A40" s="351"/>
      <c r="B40" s="497"/>
      <c r="E40" s="19"/>
    </row>
  </sheetData>
  <protectedRanges>
    <protectedRange password="FA91" sqref="E5:H10" name="Range1_1" securityDescriptor="O:WDG:WDD:(A;;CC;;;WD)"/>
  </protectedRanges>
  <mergeCells count="28">
    <mergeCell ref="L13:Q13"/>
    <mergeCell ref="C33:E33"/>
    <mergeCell ref="C29:E29"/>
    <mergeCell ref="C30:E30"/>
    <mergeCell ref="C31:E31"/>
    <mergeCell ref="C32:E32"/>
    <mergeCell ref="B27:E27"/>
    <mergeCell ref="C28:E28"/>
    <mergeCell ref="B15:E15"/>
    <mergeCell ref="C16:E16"/>
    <mergeCell ref="C17:E17"/>
    <mergeCell ref="C18:E18"/>
    <mergeCell ref="A13:E14"/>
    <mergeCell ref="F13:K13"/>
    <mergeCell ref="B19:E19"/>
    <mergeCell ref="C20:E20"/>
    <mergeCell ref="B1:C1"/>
    <mergeCell ref="A11:Q11"/>
    <mergeCell ref="E5:H5"/>
    <mergeCell ref="E6:H6"/>
    <mergeCell ref="E7:H7"/>
    <mergeCell ref="E8:H8"/>
    <mergeCell ref="E9:H9"/>
    <mergeCell ref="G20:G24"/>
    <mergeCell ref="I20:J24"/>
    <mergeCell ref="M20:M24"/>
    <mergeCell ref="O20:P24"/>
    <mergeCell ref="C26:E26"/>
  </mergeCells>
  <phoneticPr fontId="11" type="noConversion"/>
  <printOptions horizontalCentered="1"/>
  <pageMargins left="0.39370078740157483" right="0" top="0.98425196850393704" bottom="0.78740157480314965" header="0.51181102362204722" footer="0.51181102362204722"/>
  <pageSetup paperSize="9" scale="50" orientation="landscape" r:id="rId1"/>
  <headerFooter alignWithMargins="0">
    <oddHeader>&amp;LRisk-Based Capital Framework</oddHeader>
    <oddFooter>&amp;C&amp;A&amp;R&amp;P of &amp;N</oddFooter>
  </headerFooter>
  <ignoredErrors>
    <ignoredError sqref="K18 K30 K33" formula="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56"/>
  <dimension ref="A1:EB48"/>
  <sheetViews>
    <sheetView showGridLines="0" zoomScale="70" zoomScaleNormal="70" workbookViewId="0">
      <selection activeCell="L5" sqref="L5"/>
    </sheetView>
  </sheetViews>
  <sheetFormatPr defaultColWidth="9.1796875" defaultRowHeight="13" x14ac:dyDescent="0.3"/>
  <cols>
    <col min="1" max="1" width="2.7265625" style="66" customWidth="1"/>
    <col min="2" max="2" width="2.81640625" style="66" customWidth="1"/>
    <col min="3" max="3" width="20.7265625" style="66" customWidth="1"/>
    <col min="4" max="19" width="17.7265625" style="66" customWidth="1"/>
    <col min="20" max="16384" width="9.1796875" style="66"/>
  </cols>
  <sheetData>
    <row r="1" spans="1:132" x14ac:dyDescent="0.3">
      <c r="A1" s="409" t="s">
        <v>30</v>
      </c>
      <c r="B1" s="943" t="s">
        <v>420</v>
      </c>
      <c r="C1" s="943"/>
    </row>
    <row r="5" spans="1:132" ht="20.25" customHeight="1" x14ac:dyDescent="0.3">
      <c r="B5" s="19" t="s">
        <v>628</v>
      </c>
      <c r="C5" s="19"/>
      <c r="D5" s="824">
        <f>'General Info'!$D$6</f>
        <v>0</v>
      </c>
      <c r="E5" s="825"/>
      <c r="F5" s="825"/>
      <c r="G5" s="826"/>
      <c r="H5" s="749"/>
      <c r="I5" s="749"/>
      <c r="J5" s="749"/>
      <c r="K5" s="749"/>
      <c r="L5" s="749"/>
      <c r="M5" s="749"/>
      <c r="N5" s="377"/>
    </row>
    <row r="6" spans="1:132" ht="20.25" customHeight="1" x14ac:dyDescent="0.3">
      <c r="B6" s="19" t="s">
        <v>398</v>
      </c>
      <c r="C6" s="19"/>
      <c r="D6" s="824">
        <f>'General Info'!$D$8</f>
        <v>0</v>
      </c>
      <c r="E6" s="825"/>
      <c r="F6" s="825"/>
      <c r="G6" s="826"/>
      <c r="H6" s="749"/>
      <c r="I6" s="749"/>
      <c r="J6" s="749"/>
      <c r="K6" s="749"/>
      <c r="L6" s="749"/>
      <c r="M6" s="749"/>
      <c r="N6" s="377"/>
    </row>
    <row r="7" spans="1:132" ht="20.25" customHeight="1" x14ac:dyDescent="0.3">
      <c r="B7" s="19" t="s">
        <v>273</v>
      </c>
      <c r="C7" s="19"/>
      <c r="D7" s="824">
        <f>'General Info'!$D$10</f>
        <v>0</v>
      </c>
      <c r="E7" s="825"/>
      <c r="F7" s="825"/>
      <c r="G7" s="826"/>
      <c r="H7" s="749"/>
      <c r="I7" s="749"/>
      <c r="J7" s="749"/>
      <c r="K7" s="749"/>
      <c r="L7" s="749"/>
      <c r="M7" s="749"/>
      <c r="N7" s="377"/>
    </row>
    <row r="8" spans="1:132" ht="20.25" customHeight="1" x14ac:dyDescent="0.3">
      <c r="B8" s="19" t="s">
        <v>240</v>
      </c>
      <c r="C8" s="19"/>
      <c r="D8" s="827">
        <f>'General Info'!$D$12</f>
        <v>0</v>
      </c>
      <c r="E8" s="828"/>
      <c r="F8" s="828"/>
      <c r="G8" s="829"/>
      <c r="H8" s="749"/>
      <c r="I8" s="749"/>
      <c r="J8" s="749"/>
      <c r="K8" s="749"/>
      <c r="L8" s="749"/>
      <c r="M8" s="749"/>
      <c r="N8" s="316"/>
    </row>
    <row r="9" spans="1:132" ht="20.25" customHeight="1" x14ac:dyDescent="0.3">
      <c r="B9" s="19" t="s">
        <v>438</v>
      </c>
      <c r="C9" s="19"/>
      <c r="D9" s="824">
        <f>'General Info'!$D$14</f>
        <v>0</v>
      </c>
      <c r="E9" s="825"/>
      <c r="F9" s="825"/>
      <c r="G9" s="826"/>
    </row>
    <row r="10" spans="1:132" ht="20.25" customHeight="1" x14ac:dyDescent="0.3">
      <c r="B10" s="19"/>
      <c r="C10" s="19"/>
      <c r="D10" s="748"/>
      <c r="E10" s="748"/>
      <c r="F10" s="748"/>
      <c r="G10" s="748"/>
    </row>
    <row r="11" spans="1:132" ht="20.25" customHeight="1" x14ac:dyDescent="0.3">
      <c r="B11" s="329"/>
      <c r="C11" s="329"/>
      <c r="D11" s="328"/>
      <c r="E11" s="328"/>
      <c r="F11" s="328"/>
      <c r="G11" s="328"/>
      <c r="H11" s="471" t="s">
        <v>111</v>
      </c>
      <c r="I11" s="321"/>
      <c r="J11" s="471"/>
      <c r="K11" s="471"/>
      <c r="L11" s="471"/>
      <c r="M11" s="471"/>
      <c r="N11" s="471"/>
      <c r="O11" s="328"/>
      <c r="P11" s="328"/>
      <c r="Q11" s="328"/>
      <c r="R11" s="328"/>
      <c r="S11" s="328"/>
    </row>
    <row r="12" spans="1:132" ht="20.25" customHeight="1" thickBot="1" x14ac:dyDescent="0.35">
      <c r="A12" s="329"/>
      <c r="B12" s="329"/>
      <c r="C12" s="329"/>
    </row>
    <row r="13" spans="1:132" s="328" customFormat="1" ht="20.25" customHeight="1" x14ac:dyDescent="0.3">
      <c r="A13" s="1197"/>
      <c r="B13" s="1198"/>
      <c r="C13" s="1199"/>
      <c r="D13" s="1193" t="s">
        <v>375</v>
      </c>
      <c r="E13" s="1194"/>
      <c r="F13" s="1194"/>
      <c r="G13" s="1194"/>
      <c r="H13" s="1194"/>
      <c r="I13" s="1194"/>
      <c r="J13" s="1194"/>
      <c r="K13" s="1195"/>
      <c r="L13" s="1210" t="s">
        <v>376</v>
      </c>
      <c r="M13" s="1194"/>
      <c r="N13" s="1194"/>
      <c r="O13" s="1194"/>
      <c r="P13" s="1194"/>
      <c r="Q13" s="1194"/>
      <c r="R13" s="1194"/>
      <c r="S13" s="1211"/>
    </row>
    <row r="14" spans="1:132" s="328" customFormat="1" ht="20.25" customHeight="1" x14ac:dyDescent="0.3">
      <c r="A14" s="1200"/>
      <c r="B14" s="1201"/>
      <c r="C14" s="1202"/>
      <c r="D14" s="976" t="s">
        <v>112</v>
      </c>
      <c r="E14" s="1196" t="s">
        <v>113</v>
      </c>
      <c r="F14" s="1058" t="s">
        <v>115</v>
      </c>
      <c r="G14" s="1058" t="s">
        <v>116</v>
      </c>
      <c r="H14" s="1058" t="s">
        <v>114</v>
      </c>
      <c r="I14" s="1206" t="s">
        <v>117</v>
      </c>
      <c r="J14" s="1196" t="s">
        <v>86</v>
      </c>
      <c r="K14" s="585" t="s">
        <v>159</v>
      </c>
      <c r="L14" s="976" t="s">
        <v>112</v>
      </c>
      <c r="M14" s="1196" t="s">
        <v>113</v>
      </c>
      <c r="N14" s="1058" t="s">
        <v>115</v>
      </c>
      <c r="O14" s="1058" t="s">
        <v>116</v>
      </c>
      <c r="P14" s="1058" t="s">
        <v>114</v>
      </c>
      <c r="Q14" s="1206" t="s">
        <v>117</v>
      </c>
      <c r="R14" s="1196" t="s">
        <v>86</v>
      </c>
      <c r="S14" s="1208" t="s">
        <v>159</v>
      </c>
    </row>
    <row r="15" spans="1:132" s="328" customFormat="1" ht="20.25" customHeight="1" x14ac:dyDescent="0.3">
      <c r="A15" s="1203"/>
      <c r="B15" s="1204"/>
      <c r="C15" s="1205"/>
      <c r="D15" s="1207"/>
      <c r="E15" s="1196"/>
      <c r="F15" s="844"/>
      <c r="G15" s="844"/>
      <c r="H15" s="844"/>
      <c r="I15" s="1206"/>
      <c r="J15" s="1196"/>
      <c r="K15" s="586"/>
      <c r="L15" s="1207"/>
      <c r="M15" s="1196"/>
      <c r="N15" s="844"/>
      <c r="O15" s="844"/>
      <c r="P15" s="844"/>
      <c r="Q15" s="1206"/>
      <c r="R15" s="1196"/>
      <c r="S15" s="1209"/>
    </row>
    <row r="16" spans="1:132" s="335" customFormat="1" ht="24.75" customHeight="1" x14ac:dyDescent="0.3">
      <c r="A16" s="340" t="s">
        <v>104</v>
      </c>
      <c r="B16" s="334"/>
      <c r="C16" s="337"/>
      <c r="D16" s="245"/>
      <c r="E16" s="245"/>
      <c r="F16" s="245"/>
      <c r="G16" s="245"/>
      <c r="H16" s="245"/>
      <c r="I16" s="245"/>
      <c r="J16" s="245"/>
      <c r="K16" s="292"/>
      <c r="L16" s="245"/>
      <c r="M16" s="245"/>
      <c r="N16" s="245"/>
      <c r="O16" s="245"/>
      <c r="P16" s="245"/>
      <c r="Q16" s="245"/>
      <c r="R16" s="245"/>
      <c r="S16" s="338"/>
      <c r="T16" s="378"/>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row>
    <row r="17" spans="1:132" ht="24.75" customHeight="1" x14ac:dyDescent="0.3">
      <c r="A17" s="342"/>
      <c r="B17" s="675" t="s">
        <v>501</v>
      </c>
      <c r="C17" s="337"/>
      <c r="D17" s="245"/>
      <c r="E17" s="245"/>
      <c r="F17" s="245"/>
      <c r="G17" s="245"/>
      <c r="H17" s="245"/>
      <c r="I17" s="245"/>
      <c r="J17" s="245"/>
      <c r="K17" s="292"/>
      <c r="L17" s="245"/>
      <c r="M17" s="245"/>
      <c r="N17" s="245"/>
      <c r="O17" s="245"/>
      <c r="P17" s="245"/>
      <c r="Q17" s="245"/>
      <c r="R17" s="245"/>
      <c r="S17" s="338"/>
      <c r="T17" s="378"/>
    </row>
    <row r="18" spans="1:132" ht="20.25" customHeight="1" x14ac:dyDescent="0.3">
      <c r="A18" s="274"/>
      <c r="B18" s="245"/>
      <c r="C18" s="292" t="s">
        <v>118</v>
      </c>
      <c r="D18" s="476"/>
      <c r="E18" s="433"/>
      <c r="F18" s="433"/>
      <c r="G18" s="433"/>
      <c r="H18" s="433"/>
      <c r="I18" s="433"/>
      <c r="J18" s="433"/>
      <c r="K18" s="390">
        <f>SUM(D18:J18)</f>
        <v>0</v>
      </c>
      <c r="L18" s="476"/>
      <c r="M18" s="433"/>
      <c r="N18" s="433"/>
      <c r="O18" s="433"/>
      <c r="P18" s="433"/>
      <c r="Q18" s="433"/>
      <c r="R18" s="433"/>
      <c r="S18" s="381">
        <f>SUM(L18:R18)</f>
        <v>0</v>
      </c>
      <c r="T18" s="378"/>
    </row>
    <row r="19" spans="1:132" ht="20.25" customHeight="1" x14ac:dyDescent="0.3">
      <c r="A19" s="274"/>
      <c r="B19" s="245"/>
      <c r="C19" s="292" t="s">
        <v>119</v>
      </c>
      <c r="D19" s="476"/>
      <c r="E19" s="433"/>
      <c r="F19" s="433"/>
      <c r="G19" s="433"/>
      <c r="H19" s="382"/>
      <c r="I19" s="382"/>
      <c r="J19" s="433"/>
      <c r="K19" s="390">
        <f>SUM(D19:J19)</f>
        <v>0</v>
      </c>
      <c r="L19" s="476"/>
      <c r="M19" s="433"/>
      <c r="N19" s="433"/>
      <c r="O19" s="433"/>
      <c r="P19" s="382"/>
      <c r="Q19" s="382"/>
      <c r="R19" s="433"/>
      <c r="S19" s="381">
        <f>SUM(L19:R19)</f>
        <v>0</v>
      </c>
      <c r="T19" s="378"/>
    </row>
    <row r="20" spans="1:132" ht="20.25" customHeight="1" thickBot="1" x14ac:dyDescent="0.35">
      <c r="A20" s="274"/>
      <c r="B20" s="330"/>
      <c r="C20" s="597" t="s">
        <v>418</v>
      </c>
      <c r="D20" s="477">
        <f>D18-D19</f>
        <v>0</v>
      </c>
      <c r="E20" s="383">
        <f>E18-E19</f>
        <v>0</v>
      </c>
      <c r="F20" s="383">
        <f>F18-F19</f>
        <v>0</v>
      </c>
      <c r="G20" s="383">
        <f>G18-G19</f>
        <v>0</v>
      </c>
      <c r="H20" s="383">
        <f>H18</f>
        <v>0</v>
      </c>
      <c r="I20" s="383">
        <f>I18</f>
        <v>0</v>
      </c>
      <c r="J20" s="383">
        <f>J18-J19</f>
        <v>0</v>
      </c>
      <c r="K20" s="383">
        <f>SUM(D20:J20)</f>
        <v>0</v>
      </c>
      <c r="L20" s="477">
        <f>L18-L19</f>
        <v>0</v>
      </c>
      <c r="M20" s="383">
        <f>M18-M19</f>
        <v>0</v>
      </c>
      <c r="N20" s="383">
        <f>N18-N19</f>
        <v>0</v>
      </c>
      <c r="O20" s="383">
        <f>O18-O19</f>
        <v>0</v>
      </c>
      <c r="P20" s="383">
        <f>P18</f>
        <v>0</v>
      </c>
      <c r="Q20" s="383">
        <f>Q18</f>
        <v>0</v>
      </c>
      <c r="R20" s="383">
        <f>R18-R19</f>
        <v>0</v>
      </c>
      <c r="S20" s="496">
        <f>SUM(L20:R20)</f>
        <v>0</v>
      </c>
      <c r="T20" s="378"/>
    </row>
    <row r="21" spans="1:132" ht="24.75" customHeight="1" thickTop="1" x14ac:dyDescent="0.3">
      <c r="A21" s="677"/>
      <c r="B21" s="676" t="s">
        <v>502</v>
      </c>
      <c r="C21" s="337"/>
      <c r="D21" s="245"/>
      <c r="E21" s="245"/>
      <c r="F21" s="245"/>
      <c r="G21" s="245"/>
      <c r="H21" s="245"/>
      <c r="I21" s="245"/>
      <c r="J21" s="245"/>
      <c r="K21" s="292"/>
      <c r="L21" s="245"/>
      <c r="M21" s="245"/>
      <c r="N21" s="245"/>
      <c r="O21" s="245"/>
      <c r="P21" s="245"/>
      <c r="Q21" s="245"/>
      <c r="R21" s="245"/>
      <c r="S21" s="338"/>
      <c r="T21" s="378"/>
    </row>
    <row r="22" spans="1:132" ht="20.25" customHeight="1" x14ac:dyDescent="0.3">
      <c r="A22" s="274"/>
      <c r="B22" s="245"/>
      <c r="C22" s="292" t="s">
        <v>118</v>
      </c>
      <c r="D22" s="476"/>
      <c r="E22" s="433"/>
      <c r="F22" s="433"/>
      <c r="G22" s="433"/>
      <c r="H22" s="433"/>
      <c r="I22" s="433"/>
      <c r="J22" s="433"/>
      <c r="K22" s="390">
        <f>SUM(D22:J22)</f>
        <v>0</v>
      </c>
      <c r="L22" s="476"/>
      <c r="M22" s="433"/>
      <c r="N22" s="433"/>
      <c r="O22" s="433"/>
      <c r="P22" s="433"/>
      <c r="Q22" s="433"/>
      <c r="R22" s="433"/>
      <c r="S22" s="381">
        <f>SUM(L22:R22)</f>
        <v>0</v>
      </c>
      <c r="T22" s="378"/>
    </row>
    <row r="23" spans="1:132" ht="20.25" customHeight="1" x14ac:dyDescent="0.3">
      <c r="A23" s="274"/>
      <c r="B23" s="245"/>
      <c r="C23" s="292" t="s">
        <v>119</v>
      </c>
      <c r="D23" s="476"/>
      <c r="E23" s="433"/>
      <c r="F23" s="433"/>
      <c r="G23" s="433"/>
      <c r="H23" s="382"/>
      <c r="I23" s="382"/>
      <c r="J23" s="433"/>
      <c r="K23" s="390">
        <f>SUM(D23:J23)</f>
        <v>0</v>
      </c>
      <c r="L23" s="476"/>
      <c r="M23" s="433"/>
      <c r="N23" s="433"/>
      <c r="O23" s="433"/>
      <c r="P23" s="382"/>
      <c r="Q23" s="382"/>
      <c r="R23" s="433"/>
      <c r="S23" s="381">
        <f>SUM(L23:R23)</f>
        <v>0</v>
      </c>
      <c r="T23" s="378"/>
    </row>
    <row r="24" spans="1:132" ht="20.25" customHeight="1" thickBot="1" x14ac:dyDescent="0.35">
      <c r="A24" s="339"/>
      <c r="B24" s="330"/>
      <c r="C24" s="597" t="s">
        <v>418</v>
      </c>
      <c r="D24" s="477">
        <f>D22-D23</f>
        <v>0</v>
      </c>
      <c r="E24" s="383">
        <f>E22-E23</f>
        <v>0</v>
      </c>
      <c r="F24" s="383">
        <f>F22-F23</f>
        <v>0</v>
      </c>
      <c r="G24" s="383">
        <f>G22-G23</f>
        <v>0</v>
      </c>
      <c r="H24" s="383">
        <f>H22</f>
        <v>0</v>
      </c>
      <c r="I24" s="383">
        <f>I22</f>
        <v>0</v>
      </c>
      <c r="J24" s="383">
        <f>J22-J23</f>
        <v>0</v>
      </c>
      <c r="K24" s="383">
        <f>SUM(D24:J24)</f>
        <v>0</v>
      </c>
      <c r="L24" s="477">
        <f>L22-L23</f>
        <v>0</v>
      </c>
      <c r="M24" s="383">
        <f>M22-M23</f>
        <v>0</v>
      </c>
      <c r="N24" s="383">
        <f>N22-N23</f>
        <v>0</v>
      </c>
      <c r="O24" s="383">
        <f>O22-O23</f>
        <v>0</v>
      </c>
      <c r="P24" s="383">
        <f>P22</f>
        <v>0</v>
      </c>
      <c r="Q24" s="383">
        <f>Q22</f>
        <v>0</v>
      </c>
      <c r="R24" s="383">
        <f>R22-R23</f>
        <v>0</v>
      </c>
      <c r="S24" s="496">
        <f>SUM(L24:R24)</f>
        <v>0</v>
      </c>
      <c r="T24" s="378"/>
    </row>
    <row r="25" spans="1:132" s="336" customFormat="1" ht="20.25" customHeight="1" thickTop="1" x14ac:dyDescent="0.3">
      <c r="A25" s="341"/>
      <c r="B25" s="88"/>
      <c r="C25" s="475"/>
      <c r="D25" s="384"/>
      <c r="E25" s="384"/>
      <c r="F25" s="384"/>
      <c r="G25" s="384"/>
      <c r="H25" s="384"/>
      <c r="I25" s="384"/>
      <c r="J25" s="384"/>
      <c r="K25" s="478"/>
      <c r="L25" s="384"/>
      <c r="M25" s="384"/>
      <c r="N25" s="384"/>
      <c r="O25" s="384"/>
      <c r="P25" s="384"/>
      <c r="Q25" s="384"/>
      <c r="R25" s="384"/>
      <c r="S25" s="385"/>
      <c r="T25" s="378"/>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row>
    <row r="26" spans="1:132" s="335" customFormat="1" ht="20.25" customHeight="1" x14ac:dyDescent="0.3">
      <c r="A26" s="340" t="s">
        <v>105</v>
      </c>
      <c r="B26" s="334"/>
      <c r="C26" s="337"/>
      <c r="D26" s="386"/>
      <c r="E26" s="386"/>
      <c r="F26" s="386"/>
      <c r="G26" s="386"/>
      <c r="H26" s="386"/>
      <c r="I26" s="386"/>
      <c r="J26" s="386"/>
      <c r="K26" s="480"/>
      <c r="L26" s="386"/>
      <c r="M26" s="386"/>
      <c r="N26" s="386"/>
      <c r="O26" s="386"/>
      <c r="P26" s="386"/>
      <c r="Q26" s="386"/>
      <c r="R26" s="386"/>
      <c r="S26" s="387"/>
      <c r="T26" s="378"/>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row>
    <row r="27" spans="1:132" ht="20.25" customHeight="1" x14ac:dyDescent="0.3">
      <c r="A27" s="342"/>
      <c r="B27" s="675" t="s">
        <v>501</v>
      </c>
      <c r="C27" s="337"/>
      <c r="D27" s="386"/>
      <c r="E27" s="386"/>
      <c r="F27" s="386"/>
      <c r="G27" s="386"/>
      <c r="H27" s="386"/>
      <c r="I27" s="386"/>
      <c r="J27" s="386"/>
      <c r="K27" s="480"/>
      <c r="L27" s="386"/>
      <c r="M27" s="386"/>
      <c r="N27" s="386"/>
      <c r="O27" s="386"/>
      <c r="P27" s="386"/>
      <c r="Q27" s="386"/>
      <c r="R27" s="386"/>
      <c r="S27" s="387"/>
    </row>
    <row r="28" spans="1:132" ht="20.25" customHeight="1" x14ac:dyDescent="0.3">
      <c r="A28" s="274"/>
      <c r="B28" s="244"/>
      <c r="C28" s="292" t="s">
        <v>118</v>
      </c>
      <c r="D28" s="476"/>
      <c r="E28" s="433"/>
      <c r="F28" s="433"/>
      <c r="G28" s="433"/>
      <c r="H28" s="433"/>
      <c r="I28" s="433"/>
      <c r="J28" s="433"/>
      <c r="K28" s="390">
        <f>SUM(D28:J28)</f>
        <v>0</v>
      </c>
      <c r="L28" s="476"/>
      <c r="M28" s="433"/>
      <c r="N28" s="433"/>
      <c r="O28" s="433"/>
      <c r="P28" s="433"/>
      <c r="Q28" s="433"/>
      <c r="R28" s="433"/>
      <c r="S28" s="381">
        <f>SUM(L28:R28)</f>
        <v>0</v>
      </c>
    </row>
    <row r="29" spans="1:132" ht="20.25" customHeight="1" x14ac:dyDescent="0.3">
      <c r="A29" s="274"/>
      <c r="B29" s="269"/>
      <c r="C29" s="481" t="s">
        <v>119</v>
      </c>
      <c r="D29" s="479"/>
      <c r="E29" s="434"/>
      <c r="F29" s="434"/>
      <c r="G29" s="434"/>
      <c r="H29" s="388"/>
      <c r="I29" s="388"/>
      <c r="J29" s="434"/>
      <c r="K29" s="482">
        <f>SUM(D29:J29)</f>
        <v>0</v>
      </c>
      <c r="L29" s="479"/>
      <c r="M29" s="434"/>
      <c r="N29" s="434"/>
      <c r="O29" s="434"/>
      <c r="P29" s="388"/>
      <c r="Q29" s="388"/>
      <c r="R29" s="434"/>
      <c r="S29" s="389">
        <f>SUM(L29:R29)</f>
        <v>0</v>
      </c>
    </row>
    <row r="30" spans="1:132" ht="20.25" customHeight="1" thickBot="1" x14ac:dyDescent="0.35">
      <c r="A30" s="274"/>
      <c r="B30" s="331"/>
      <c r="C30" s="597" t="s">
        <v>418</v>
      </c>
      <c r="D30" s="477">
        <f>D28-D29</f>
        <v>0</v>
      </c>
      <c r="E30" s="383">
        <f>E28-E29</f>
        <v>0</v>
      </c>
      <c r="F30" s="383">
        <f>F28-F29</f>
        <v>0</v>
      </c>
      <c r="G30" s="383">
        <f>G28-G29</f>
        <v>0</v>
      </c>
      <c r="H30" s="383">
        <f>H28</f>
        <v>0</v>
      </c>
      <c r="I30" s="383">
        <f>I28</f>
        <v>0</v>
      </c>
      <c r="J30" s="383">
        <f>J28-J29</f>
        <v>0</v>
      </c>
      <c r="K30" s="383">
        <f>SUM(D30:J30)</f>
        <v>0</v>
      </c>
      <c r="L30" s="477">
        <f>L28-L29</f>
        <v>0</v>
      </c>
      <c r="M30" s="383">
        <f>M28-M29</f>
        <v>0</v>
      </c>
      <c r="N30" s="383">
        <f>N28-N29</f>
        <v>0</v>
      </c>
      <c r="O30" s="383">
        <f>O28-O29</f>
        <v>0</v>
      </c>
      <c r="P30" s="383">
        <f>P28</f>
        <v>0</v>
      </c>
      <c r="Q30" s="383">
        <f>Q28</f>
        <v>0</v>
      </c>
      <c r="R30" s="383">
        <f>R28-R29</f>
        <v>0</v>
      </c>
      <c r="S30" s="496">
        <f>SUM(L30:R30)</f>
        <v>0</v>
      </c>
    </row>
    <row r="31" spans="1:132" ht="20.25" customHeight="1" thickTop="1" x14ac:dyDescent="0.3">
      <c r="A31" s="677"/>
      <c r="B31" s="676" t="s">
        <v>502</v>
      </c>
      <c r="C31" s="337"/>
      <c r="D31" s="386"/>
      <c r="E31" s="386"/>
      <c r="F31" s="386"/>
      <c r="G31" s="386"/>
      <c r="H31" s="386"/>
      <c r="I31" s="386"/>
      <c r="J31" s="386"/>
      <c r="K31" s="480"/>
      <c r="L31" s="386"/>
      <c r="M31" s="386"/>
      <c r="N31" s="386"/>
      <c r="O31" s="386"/>
      <c r="P31" s="386"/>
      <c r="Q31" s="386"/>
      <c r="R31" s="386"/>
      <c r="S31" s="387"/>
    </row>
    <row r="32" spans="1:132" ht="20.25" customHeight="1" x14ac:dyDescent="0.3">
      <c r="A32" s="274"/>
      <c r="B32" s="244"/>
      <c r="C32" s="292" t="s">
        <v>118</v>
      </c>
      <c r="D32" s="476"/>
      <c r="E32" s="433"/>
      <c r="F32" s="433"/>
      <c r="G32" s="433"/>
      <c r="H32" s="433"/>
      <c r="I32" s="433"/>
      <c r="J32" s="433"/>
      <c r="K32" s="390">
        <f>SUM(D32:J32)</f>
        <v>0</v>
      </c>
      <c r="L32" s="476"/>
      <c r="M32" s="433"/>
      <c r="N32" s="433"/>
      <c r="O32" s="433"/>
      <c r="P32" s="433"/>
      <c r="Q32" s="433"/>
      <c r="R32" s="433"/>
      <c r="S32" s="381">
        <f>SUM(L32:R32)</f>
        <v>0</v>
      </c>
    </row>
    <row r="33" spans="1:19" ht="20.25" customHeight="1" x14ac:dyDescent="0.3">
      <c r="A33" s="274"/>
      <c r="B33" s="269"/>
      <c r="C33" s="481" t="s">
        <v>119</v>
      </c>
      <c r="D33" s="479"/>
      <c r="E33" s="434"/>
      <c r="F33" s="434"/>
      <c r="G33" s="434"/>
      <c r="H33" s="388"/>
      <c r="I33" s="388"/>
      <c r="J33" s="434"/>
      <c r="K33" s="482">
        <f>SUM(D33:J33)</f>
        <v>0</v>
      </c>
      <c r="L33" s="479"/>
      <c r="M33" s="434"/>
      <c r="N33" s="434"/>
      <c r="O33" s="434"/>
      <c r="P33" s="388"/>
      <c r="Q33" s="388"/>
      <c r="R33" s="434"/>
      <c r="S33" s="389">
        <f>SUM(L33:R33)</f>
        <v>0</v>
      </c>
    </row>
    <row r="34" spans="1:19" ht="20.25" customHeight="1" thickBot="1" x14ac:dyDescent="0.35">
      <c r="A34" s="339"/>
      <c r="B34" s="331"/>
      <c r="C34" s="597" t="s">
        <v>418</v>
      </c>
      <c r="D34" s="477">
        <f>D32-D33</f>
        <v>0</v>
      </c>
      <c r="E34" s="383">
        <f>E32-E33</f>
        <v>0</v>
      </c>
      <c r="F34" s="383">
        <f>F32-F33</f>
        <v>0</v>
      </c>
      <c r="G34" s="383">
        <f>G32-G33</f>
        <v>0</v>
      </c>
      <c r="H34" s="383">
        <f>H32</f>
        <v>0</v>
      </c>
      <c r="I34" s="383">
        <f>I32</f>
        <v>0</v>
      </c>
      <c r="J34" s="383">
        <f>J32-J33</f>
        <v>0</v>
      </c>
      <c r="K34" s="383">
        <f>SUM(D34:J34)</f>
        <v>0</v>
      </c>
      <c r="L34" s="477">
        <f>L32-L33</f>
        <v>0</v>
      </c>
      <c r="M34" s="383">
        <f>M32-M33</f>
        <v>0</v>
      </c>
      <c r="N34" s="383">
        <f>N32-N33</f>
        <v>0</v>
      </c>
      <c r="O34" s="383">
        <f>O32-O33</f>
        <v>0</v>
      </c>
      <c r="P34" s="383">
        <f>P32</f>
        <v>0</v>
      </c>
      <c r="Q34" s="383">
        <f>Q32</f>
        <v>0</v>
      </c>
      <c r="R34" s="383">
        <f>R32-R33</f>
        <v>0</v>
      </c>
      <c r="S34" s="496">
        <f>SUM(L34:R34)</f>
        <v>0</v>
      </c>
    </row>
    <row r="35" spans="1:19" ht="20.25" customHeight="1" thickTop="1" x14ac:dyDescent="0.3">
      <c r="A35" s="332"/>
      <c r="B35" s="88"/>
      <c r="C35" s="475"/>
      <c r="D35" s="384"/>
      <c r="E35" s="384"/>
      <c r="F35" s="384"/>
      <c r="G35" s="384"/>
      <c r="H35" s="384"/>
      <c r="I35" s="384"/>
      <c r="J35" s="384"/>
      <c r="K35" s="478"/>
      <c r="L35" s="384"/>
      <c r="M35" s="384"/>
      <c r="N35" s="384"/>
      <c r="O35" s="384"/>
      <c r="P35" s="384"/>
      <c r="Q35" s="384"/>
      <c r="R35" s="384"/>
      <c r="S35" s="385"/>
    </row>
    <row r="36" spans="1:19" ht="20.25" customHeight="1" x14ac:dyDescent="0.3">
      <c r="A36" s="342" t="s">
        <v>106</v>
      </c>
      <c r="B36" s="337"/>
      <c r="C36" s="333"/>
      <c r="D36" s="480"/>
      <c r="E36" s="390"/>
      <c r="F36" s="390"/>
      <c r="G36" s="390"/>
      <c r="H36" s="390"/>
      <c r="I36" s="390"/>
      <c r="J36" s="390"/>
      <c r="K36" s="390"/>
      <c r="L36" s="480"/>
      <c r="M36" s="390"/>
      <c r="N36" s="390"/>
      <c r="O36" s="390"/>
      <c r="P36" s="390"/>
      <c r="Q36" s="390"/>
      <c r="R36" s="390"/>
      <c r="S36" s="381"/>
    </row>
    <row r="37" spans="1:19" ht="20.25" customHeight="1" x14ac:dyDescent="0.3">
      <c r="A37" s="273"/>
      <c r="B37" s="244"/>
      <c r="C37" s="292" t="s">
        <v>118</v>
      </c>
      <c r="D37" s="476"/>
      <c r="E37" s="433"/>
      <c r="F37" s="433"/>
      <c r="G37" s="433"/>
      <c r="H37" s="433"/>
      <c r="I37" s="433"/>
      <c r="J37" s="433"/>
      <c r="K37" s="390">
        <f>SUM(D37:J37)</f>
        <v>0</v>
      </c>
      <c r="L37" s="476"/>
      <c r="M37" s="433"/>
      <c r="N37" s="433"/>
      <c r="O37" s="433"/>
      <c r="P37" s="433"/>
      <c r="Q37" s="433"/>
      <c r="R37" s="433"/>
      <c r="S37" s="381">
        <f>SUM(L37:R37)</f>
        <v>0</v>
      </c>
    </row>
    <row r="38" spans="1:19" ht="20.25" customHeight="1" x14ac:dyDescent="0.3">
      <c r="A38" s="274"/>
      <c r="B38" s="244"/>
      <c r="C38" s="292" t="s">
        <v>119</v>
      </c>
      <c r="D38" s="476"/>
      <c r="E38" s="433"/>
      <c r="F38" s="433"/>
      <c r="G38" s="433"/>
      <c r="H38" s="382"/>
      <c r="I38" s="382"/>
      <c r="J38" s="433"/>
      <c r="K38" s="390">
        <f>SUM(D38:J38)</f>
        <v>0</v>
      </c>
      <c r="L38" s="476"/>
      <c r="M38" s="433"/>
      <c r="N38" s="433"/>
      <c r="O38" s="433"/>
      <c r="P38" s="382"/>
      <c r="Q38" s="382"/>
      <c r="R38" s="433"/>
      <c r="S38" s="381">
        <f>SUM(L38:R38)</f>
        <v>0</v>
      </c>
    </row>
    <row r="39" spans="1:19" ht="20.25" customHeight="1" thickBot="1" x14ac:dyDescent="0.35">
      <c r="A39" s="339"/>
      <c r="B39" s="331"/>
      <c r="C39" s="597" t="s">
        <v>418</v>
      </c>
      <c r="D39" s="477">
        <f>D37-D38</f>
        <v>0</v>
      </c>
      <c r="E39" s="383">
        <f>E37-E38</f>
        <v>0</v>
      </c>
      <c r="F39" s="383">
        <f>F37-F38</f>
        <v>0</v>
      </c>
      <c r="G39" s="383">
        <f>G37-G38</f>
        <v>0</v>
      </c>
      <c r="H39" s="383">
        <f>H37</f>
        <v>0</v>
      </c>
      <c r="I39" s="383">
        <f>I37</f>
        <v>0</v>
      </c>
      <c r="J39" s="383">
        <f>J37-J38</f>
        <v>0</v>
      </c>
      <c r="K39" s="383">
        <f>SUM(D39:J39)</f>
        <v>0</v>
      </c>
      <c r="L39" s="477">
        <f>L37-L38</f>
        <v>0</v>
      </c>
      <c r="M39" s="383">
        <f>M37-M38</f>
        <v>0</v>
      </c>
      <c r="N39" s="383">
        <f>N37-N38</f>
        <v>0</v>
      </c>
      <c r="O39" s="383">
        <f>O37-O38</f>
        <v>0</v>
      </c>
      <c r="P39" s="383">
        <f>P37</f>
        <v>0</v>
      </c>
      <c r="Q39" s="383">
        <f>Q37</f>
        <v>0</v>
      </c>
      <c r="R39" s="383">
        <f>R37-R38</f>
        <v>0</v>
      </c>
      <c r="S39" s="496">
        <f>SUM(L39:R39)</f>
        <v>0</v>
      </c>
    </row>
    <row r="40" spans="1:19" ht="20.25" customHeight="1" thickTop="1" x14ac:dyDescent="0.3">
      <c r="A40" s="341"/>
      <c r="B40" s="88"/>
      <c r="C40" s="475"/>
      <c r="D40" s="384"/>
      <c r="E40" s="384"/>
      <c r="F40" s="384"/>
      <c r="G40" s="384"/>
      <c r="H40" s="384"/>
      <c r="I40" s="384"/>
      <c r="J40" s="384"/>
      <c r="K40" s="478"/>
      <c r="L40" s="384"/>
      <c r="M40" s="384"/>
      <c r="N40" s="384"/>
      <c r="O40" s="384"/>
      <c r="P40" s="384"/>
      <c r="Q40" s="384"/>
      <c r="R40" s="384"/>
      <c r="S40" s="385"/>
    </row>
    <row r="41" spans="1:19" ht="20.25" customHeight="1" x14ac:dyDescent="0.3">
      <c r="A41" s="343" t="s">
        <v>159</v>
      </c>
      <c r="B41" s="333"/>
      <c r="C41" s="333"/>
      <c r="D41" s="480"/>
      <c r="E41" s="390"/>
      <c r="F41" s="390"/>
      <c r="G41" s="390"/>
      <c r="H41" s="390"/>
      <c r="I41" s="390"/>
      <c r="J41" s="390"/>
      <c r="K41" s="390"/>
      <c r="L41" s="480"/>
      <c r="M41" s="390"/>
      <c r="N41" s="390"/>
      <c r="O41" s="390"/>
      <c r="P41" s="390"/>
      <c r="Q41" s="390"/>
      <c r="R41" s="390"/>
      <c r="S41" s="381"/>
    </row>
    <row r="42" spans="1:19" ht="20.25" customHeight="1" x14ac:dyDescent="0.3">
      <c r="A42" s="273"/>
      <c r="B42" s="244"/>
      <c r="C42" s="292" t="s">
        <v>118</v>
      </c>
      <c r="D42" s="480">
        <f>D18+D22+D28+D32+D37</f>
        <v>0</v>
      </c>
      <c r="E42" s="480">
        <f t="shared" ref="E42:S43" si="0">E18+E22+E28+E32+E37</f>
        <v>0</v>
      </c>
      <c r="F42" s="480">
        <f t="shared" si="0"/>
        <v>0</v>
      </c>
      <c r="G42" s="480">
        <f t="shared" si="0"/>
        <v>0</v>
      </c>
      <c r="H42" s="480">
        <f t="shared" si="0"/>
        <v>0</v>
      </c>
      <c r="I42" s="480">
        <f t="shared" si="0"/>
        <v>0</v>
      </c>
      <c r="J42" s="480">
        <f t="shared" si="0"/>
        <v>0</v>
      </c>
      <c r="K42" s="480">
        <f t="shared" si="0"/>
        <v>0</v>
      </c>
      <c r="L42" s="480">
        <f t="shared" si="0"/>
        <v>0</v>
      </c>
      <c r="M42" s="480">
        <f t="shared" si="0"/>
        <v>0</v>
      </c>
      <c r="N42" s="480">
        <f t="shared" si="0"/>
        <v>0</v>
      </c>
      <c r="O42" s="480">
        <f t="shared" si="0"/>
        <v>0</v>
      </c>
      <c r="P42" s="480">
        <f t="shared" si="0"/>
        <v>0</v>
      </c>
      <c r="Q42" s="480">
        <f t="shared" si="0"/>
        <v>0</v>
      </c>
      <c r="R42" s="480">
        <f t="shared" si="0"/>
        <v>0</v>
      </c>
      <c r="S42" s="480">
        <f t="shared" si="0"/>
        <v>0</v>
      </c>
    </row>
    <row r="43" spans="1:19" ht="20.25" customHeight="1" x14ac:dyDescent="0.3">
      <c r="A43" s="274"/>
      <c r="B43" s="244"/>
      <c r="C43" s="292" t="s">
        <v>119</v>
      </c>
      <c r="D43" s="480">
        <f>D19+D23+D29+D33+D38</f>
        <v>0</v>
      </c>
      <c r="E43" s="480">
        <f t="shared" ref="E43:G43" si="1">E19+E23+E29+E33+E38</f>
        <v>0</v>
      </c>
      <c r="F43" s="480">
        <f t="shared" si="1"/>
        <v>0</v>
      </c>
      <c r="G43" s="480">
        <f t="shared" si="1"/>
        <v>0</v>
      </c>
      <c r="H43" s="382"/>
      <c r="I43" s="382"/>
      <c r="J43" s="480">
        <f t="shared" si="0"/>
        <v>0</v>
      </c>
      <c r="K43" s="480">
        <f t="shared" si="0"/>
        <v>0</v>
      </c>
      <c r="L43" s="480">
        <f t="shared" si="0"/>
        <v>0</v>
      </c>
      <c r="M43" s="480">
        <f t="shared" si="0"/>
        <v>0</v>
      </c>
      <c r="N43" s="480">
        <f t="shared" si="0"/>
        <v>0</v>
      </c>
      <c r="O43" s="480">
        <f t="shared" si="0"/>
        <v>0</v>
      </c>
      <c r="P43" s="382"/>
      <c r="Q43" s="382"/>
      <c r="R43" s="480">
        <f t="shared" si="0"/>
        <v>0</v>
      </c>
      <c r="S43" s="480">
        <f t="shared" si="0"/>
        <v>0</v>
      </c>
    </row>
    <row r="44" spans="1:19" ht="20.25" customHeight="1" thickBot="1" x14ac:dyDescent="0.35">
      <c r="A44" s="344"/>
      <c r="B44" s="345"/>
      <c r="C44" s="596" t="s">
        <v>418</v>
      </c>
      <c r="D44" s="480">
        <f>D20+D24+D30+D34+D39</f>
        <v>0</v>
      </c>
      <c r="E44" s="480">
        <f t="shared" ref="E44:S44" si="2">E20+E24+E30+E34+E39</f>
        <v>0</v>
      </c>
      <c r="F44" s="480">
        <f t="shared" si="2"/>
        <v>0</v>
      </c>
      <c r="G44" s="480">
        <f t="shared" si="2"/>
        <v>0</v>
      </c>
      <c r="H44" s="480">
        <f t="shared" si="2"/>
        <v>0</v>
      </c>
      <c r="I44" s="480">
        <f t="shared" si="2"/>
        <v>0</v>
      </c>
      <c r="J44" s="480">
        <f t="shared" si="2"/>
        <v>0</v>
      </c>
      <c r="K44" s="480">
        <f t="shared" si="2"/>
        <v>0</v>
      </c>
      <c r="L44" s="480">
        <f t="shared" si="2"/>
        <v>0</v>
      </c>
      <c r="M44" s="480">
        <f t="shared" si="2"/>
        <v>0</v>
      </c>
      <c r="N44" s="480">
        <f t="shared" si="2"/>
        <v>0</v>
      </c>
      <c r="O44" s="480">
        <f t="shared" si="2"/>
        <v>0</v>
      </c>
      <c r="P44" s="480">
        <f t="shared" si="2"/>
        <v>0</v>
      </c>
      <c r="Q44" s="480">
        <f t="shared" si="2"/>
        <v>0</v>
      </c>
      <c r="R44" s="480">
        <f t="shared" si="2"/>
        <v>0</v>
      </c>
      <c r="S44" s="480">
        <f t="shared" si="2"/>
        <v>0</v>
      </c>
    </row>
    <row r="46" spans="1:19" s="87" customFormat="1" ht="16" x14ac:dyDescent="0.3">
      <c r="A46" s="61" t="s">
        <v>503</v>
      </c>
    </row>
    <row r="48" spans="1:19" ht="15.5" x14ac:dyDescent="0.35">
      <c r="B48" s="498"/>
    </row>
  </sheetData>
  <protectedRanges>
    <protectedRange password="FA91" sqref="D5:G10" name="Range1" securityDescriptor="O:WDG:WDD:(A;;CC;;;WD)"/>
  </protectedRanges>
  <mergeCells count="24">
    <mergeCell ref="S14:S15"/>
    <mergeCell ref="M14:M15"/>
    <mergeCell ref="Q14:Q15"/>
    <mergeCell ref="L13:S13"/>
    <mergeCell ref="R14:R15"/>
    <mergeCell ref="P14:P15"/>
    <mergeCell ref="N14:N15"/>
    <mergeCell ref="O14:O15"/>
    <mergeCell ref="L14:L15"/>
    <mergeCell ref="B1:C1"/>
    <mergeCell ref="D13:K13"/>
    <mergeCell ref="J14:J15"/>
    <mergeCell ref="H14:H15"/>
    <mergeCell ref="A13:C15"/>
    <mergeCell ref="I14:I15"/>
    <mergeCell ref="D14:D15"/>
    <mergeCell ref="G14:G15"/>
    <mergeCell ref="E14:E15"/>
    <mergeCell ref="F14:F15"/>
    <mergeCell ref="D5:G5"/>
    <mergeCell ref="D6:G6"/>
    <mergeCell ref="D7:G7"/>
    <mergeCell ref="D8:G8"/>
    <mergeCell ref="D9:G9"/>
  </mergeCells>
  <phoneticPr fontId="11" type="noConversion"/>
  <printOptions horizontalCentered="1"/>
  <pageMargins left="0" right="0" top="0.98425196850393704" bottom="0.98425196850393704" header="0.51181102362204722" footer="0.51181102362204722"/>
  <pageSetup paperSize="9" scale="45" orientation="landscape" r:id="rId1"/>
  <headerFooter alignWithMargins="0">
    <oddHeader>&amp;LRisk-Based Capital Framework</oddHeader>
    <oddFooter>&amp;C&amp;A&amp;R&amp;P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23"/>
  <sheetViews>
    <sheetView showGridLines="0" zoomScale="80" zoomScaleNormal="80" zoomScaleSheetLayoutView="75" workbookViewId="0">
      <selection activeCell="B5" sqref="B5"/>
    </sheetView>
  </sheetViews>
  <sheetFormatPr defaultColWidth="9.1796875" defaultRowHeight="13" x14ac:dyDescent="0.25"/>
  <cols>
    <col min="1" max="1" width="4.1796875" style="7" customWidth="1"/>
    <col min="2" max="2" width="5" style="7" customWidth="1"/>
    <col min="3" max="3" width="29.1796875" style="7" customWidth="1"/>
    <col min="4" max="18" width="17.7265625" style="7" customWidth="1"/>
    <col min="19" max="19" width="17.7265625" style="490" customWidth="1"/>
    <col min="20" max="16384" width="9.1796875" style="7"/>
  </cols>
  <sheetData>
    <row r="1" spans="1:19" x14ac:dyDescent="0.3">
      <c r="A1" s="429" t="s">
        <v>336</v>
      </c>
      <c r="B1" s="228" t="s">
        <v>420</v>
      </c>
      <c r="C1" s="173"/>
      <c r="D1" s="173"/>
      <c r="E1" s="173"/>
      <c r="F1" s="173"/>
      <c r="G1" s="173"/>
      <c r="H1" s="173"/>
      <c r="I1" s="173"/>
      <c r="J1" s="173"/>
      <c r="K1" s="173"/>
      <c r="L1" s="173"/>
      <c r="M1" s="173"/>
      <c r="N1" s="173"/>
      <c r="O1" s="173"/>
      <c r="P1" s="173"/>
      <c r="R1" s="845"/>
      <c r="S1" s="846"/>
    </row>
    <row r="2" spans="1:19" x14ac:dyDescent="0.25">
      <c r="B2" s="8"/>
      <c r="C2" s="8"/>
    </row>
    <row r="3" spans="1:19" x14ac:dyDescent="0.25">
      <c r="B3" s="8"/>
      <c r="C3" s="8"/>
    </row>
    <row r="4" spans="1:19" x14ac:dyDescent="0.25">
      <c r="B4" s="8"/>
      <c r="C4" s="8"/>
    </row>
    <row r="5" spans="1:19" x14ac:dyDescent="0.25">
      <c r="B5" s="19" t="s">
        <v>628</v>
      </c>
      <c r="C5" s="19"/>
      <c r="D5" s="841">
        <f>'General Info'!$D$6</f>
        <v>0</v>
      </c>
      <c r="E5" s="841"/>
      <c r="F5" s="841"/>
      <c r="G5" s="841"/>
      <c r="H5" s="841"/>
      <c r="I5" s="749"/>
      <c r="J5" s="749"/>
      <c r="K5" s="749"/>
      <c r="L5" s="749"/>
      <c r="M5" s="749"/>
      <c r="N5" s="749"/>
      <c r="O5" s="749"/>
      <c r="P5" s="749"/>
      <c r="Q5" s="174"/>
      <c r="R5" s="9"/>
    </row>
    <row r="6" spans="1:19" x14ac:dyDescent="0.25">
      <c r="B6" s="19" t="s">
        <v>398</v>
      </c>
      <c r="C6" s="19"/>
      <c r="D6" s="841">
        <f>'General Info'!$D$8</f>
        <v>0</v>
      </c>
      <c r="E6" s="841"/>
      <c r="F6" s="841"/>
      <c r="G6" s="841"/>
      <c r="H6" s="841"/>
      <c r="I6" s="749"/>
      <c r="J6" s="749"/>
      <c r="K6" s="749"/>
      <c r="L6" s="749"/>
      <c r="M6" s="749"/>
      <c r="N6" s="749"/>
      <c r="O6" s="749"/>
      <c r="P6" s="749"/>
      <c r="Q6" s="174"/>
      <c r="R6" s="9"/>
    </row>
    <row r="7" spans="1:19" x14ac:dyDescent="0.25">
      <c r="B7" s="19" t="s">
        <v>273</v>
      </c>
      <c r="C7" s="19"/>
      <c r="D7" s="841">
        <f>'General Info'!$D$10</f>
        <v>0</v>
      </c>
      <c r="E7" s="841"/>
      <c r="F7" s="841"/>
      <c r="G7" s="841"/>
      <c r="H7" s="841"/>
      <c r="I7" s="749"/>
      <c r="J7" s="749"/>
      <c r="K7" s="749"/>
      <c r="L7" s="749"/>
      <c r="M7" s="749"/>
      <c r="N7" s="749"/>
      <c r="O7" s="749"/>
      <c r="P7" s="749"/>
      <c r="Q7" s="174"/>
      <c r="R7" s="9"/>
    </row>
    <row r="8" spans="1:19" x14ac:dyDescent="0.25">
      <c r="B8" s="19" t="s">
        <v>240</v>
      </c>
      <c r="C8" s="19"/>
      <c r="D8" s="842">
        <f>'General Info'!$D$12</f>
        <v>0</v>
      </c>
      <c r="E8" s="842"/>
      <c r="F8" s="842"/>
      <c r="G8" s="842"/>
      <c r="H8" s="842"/>
      <c r="I8" s="750"/>
      <c r="J8" s="750"/>
      <c r="K8" s="750"/>
      <c r="L8" s="750"/>
      <c r="M8" s="750"/>
      <c r="N8" s="750"/>
      <c r="O8" s="750"/>
      <c r="P8" s="750"/>
      <c r="Q8" s="175"/>
    </row>
    <row r="9" spans="1:19" x14ac:dyDescent="0.25">
      <c r="B9" s="19" t="s">
        <v>438</v>
      </c>
      <c r="C9" s="19"/>
      <c r="D9" s="841">
        <f>'General Info'!$D$14</f>
        <v>0</v>
      </c>
      <c r="E9" s="841"/>
      <c r="F9" s="841"/>
      <c r="G9" s="841"/>
      <c r="H9" s="841"/>
      <c r="I9" s="10"/>
      <c r="J9" s="10"/>
      <c r="K9" s="173"/>
      <c r="L9" s="173"/>
      <c r="M9" s="173"/>
      <c r="N9" s="173"/>
      <c r="O9" s="173"/>
      <c r="P9" s="173"/>
      <c r="Q9" s="173"/>
    </row>
    <row r="10" spans="1:19" x14ac:dyDescent="0.25">
      <c r="A10" s="849"/>
      <c r="B10" s="849"/>
      <c r="C10" s="849"/>
      <c r="D10" s="849"/>
      <c r="E10" s="849"/>
      <c r="F10" s="849"/>
      <c r="G10" s="849"/>
      <c r="H10" s="849"/>
      <c r="I10" s="849"/>
      <c r="J10" s="849"/>
      <c r="K10" s="849"/>
      <c r="L10" s="849"/>
      <c r="M10" s="849"/>
      <c r="N10" s="849"/>
      <c r="O10" s="849"/>
      <c r="P10" s="849"/>
      <c r="Q10" s="849"/>
      <c r="R10" s="849"/>
      <c r="S10" s="849"/>
    </row>
    <row r="11" spans="1:19" x14ac:dyDescent="0.25">
      <c r="B11" s="751"/>
      <c r="C11" s="751"/>
      <c r="D11" s="851" t="s">
        <v>356</v>
      </c>
      <c r="E11" s="851"/>
      <c r="F11" s="851"/>
      <c r="G11" s="851"/>
      <c r="H11" s="851"/>
      <c r="I11" s="851"/>
      <c r="J11" s="851"/>
      <c r="K11" s="851"/>
      <c r="L11" s="851"/>
      <c r="M11" s="851"/>
      <c r="N11" s="851"/>
      <c r="O11" s="851"/>
      <c r="P11" s="851"/>
      <c r="Q11" s="851"/>
      <c r="R11" s="851"/>
      <c r="S11" s="851"/>
    </row>
    <row r="12" spans="1:19" s="173" customFormat="1" x14ac:dyDescent="0.25">
      <c r="B12" s="751"/>
      <c r="C12" s="751"/>
      <c r="D12" s="751"/>
      <c r="E12" s="751"/>
      <c r="F12" s="751"/>
      <c r="G12" s="751"/>
      <c r="H12" s="751"/>
      <c r="I12" s="751"/>
      <c r="J12" s="751"/>
      <c r="K12" s="751"/>
      <c r="L12" s="751"/>
      <c r="M12" s="751"/>
      <c r="N12" s="751"/>
      <c r="O12" s="751"/>
      <c r="P12" s="751"/>
      <c r="Q12" s="751"/>
      <c r="R12" s="751"/>
      <c r="S12" s="751"/>
    </row>
    <row r="13" spans="1:19" s="295" customFormat="1" ht="30" customHeight="1" x14ac:dyDescent="0.25">
      <c r="A13" s="859"/>
      <c r="B13" s="860"/>
      <c r="C13" s="861"/>
      <c r="D13" s="855" t="s">
        <v>375</v>
      </c>
      <c r="E13" s="855"/>
      <c r="F13" s="855"/>
      <c r="G13" s="855"/>
      <c r="H13" s="855"/>
      <c r="I13" s="855"/>
      <c r="J13" s="855"/>
      <c r="K13" s="855" t="s">
        <v>376</v>
      </c>
      <c r="L13" s="855"/>
      <c r="M13" s="855"/>
      <c r="N13" s="855"/>
      <c r="O13" s="855"/>
      <c r="P13" s="855"/>
      <c r="Q13" s="855"/>
      <c r="R13" s="847" t="s">
        <v>220</v>
      </c>
      <c r="S13" s="847" t="s">
        <v>159</v>
      </c>
    </row>
    <row r="14" spans="1:19" s="295" customFormat="1" ht="39" x14ac:dyDescent="0.25">
      <c r="A14" s="862"/>
      <c r="B14" s="863"/>
      <c r="C14" s="864"/>
      <c r="D14" s="148" t="s">
        <v>464</v>
      </c>
      <c r="E14" s="148" t="s">
        <v>465</v>
      </c>
      <c r="F14" s="56" t="s">
        <v>471</v>
      </c>
      <c r="G14" s="56" t="s">
        <v>470</v>
      </c>
      <c r="H14" s="56" t="s">
        <v>91</v>
      </c>
      <c r="I14" s="270" t="s">
        <v>139</v>
      </c>
      <c r="J14" s="229" t="s">
        <v>160</v>
      </c>
      <c r="K14" s="148" t="s">
        <v>464</v>
      </c>
      <c r="L14" s="148" t="s">
        <v>465</v>
      </c>
      <c r="M14" s="56" t="s">
        <v>471</v>
      </c>
      <c r="N14" s="56" t="s">
        <v>470</v>
      </c>
      <c r="O14" s="56" t="s">
        <v>90</v>
      </c>
      <c r="P14" s="270" t="s">
        <v>139</v>
      </c>
      <c r="Q14" s="148" t="s">
        <v>160</v>
      </c>
      <c r="R14" s="850"/>
      <c r="S14" s="848"/>
    </row>
    <row r="15" spans="1:19" s="15" customFormat="1" ht="20.25" customHeight="1" x14ac:dyDescent="0.25">
      <c r="A15" s="485" t="s">
        <v>85</v>
      </c>
      <c r="B15" s="153"/>
      <c r="C15" s="154"/>
      <c r="D15" s="605">
        <f>D19+SQRT(SUM(D16:D17)^2+D18^2)</f>
        <v>0</v>
      </c>
      <c r="E15" s="605">
        <f t="shared" ref="E15:R15" si="0">E19+SQRT(SUM(E16:E17)^2+E18^2)</f>
        <v>0</v>
      </c>
      <c r="F15" s="605">
        <f t="shared" si="0"/>
        <v>0</v>
      </c>
      <c r="G15" s="605">
        <f t="shared" si="0"/>
        <v>0</v>
      </c>
      <c r="H15" s="605">
        <f t="shared" si="0"/>
        <v>0</v>
      </c>
      <c r="I15" s="605">
        <f t="shared" si="0"/>
        <v>0</v>
      </c>
      <c r="J15" s="605">
        <f t="shared" si="0"/>
        <v>0</v>
      </c>
      <c r="K15" s="605">
        <f t="shared" si="0"/>
        <v>0</v>
      </c>
      <c r="L15" s="605">
        <f t="shared" si="0"/>
        <v>0</v>
      </c>
      <c r="M15" s="605">
        <f t="shared" si="0"/>
        <v>0</v>
      </c>
      <c r="N15" s="605">
        <f t="shared" si="0"/>
        <v>0</v>
      </c>
      <c r="O15" s="605">
        <f t="shared" si="0"/>
        <v>0</v>
      </c>
      <c r="P15" s="605">
        <f t="shared" si="0"/>
        <v>0</v>
      </c>
      <c r="Q15" s="605">
        <f t="shared" si="0"/>
        <v>0</v>
      </c>
      <c r="R15" s="605">
        <f t="shared" si="0"/>
        <v>0</v>
      </c>
      <c r="S15" s="590">
        <f>SUM(D15:R15)</f>
        <v>0</v>
      </c>
    </row>
    <row r="16" spans="1:19" s="12" customFormat="1" ht="20.25" customHeight="1" x14ac:dyDescent="0.25">
      <c r="A16" s="86" t="s">
        <v>165</v>
      </c>
      <c r="B16" s="853" t="s">
        <v>168</v>
      </c>
      <c r="C16" s="854"/>
      <c r="D16" s="13">
        <f>'Form C1'!E56</f>
        <v>0</v>
      </c>
      <c r="E16" s="13">
        <f>'Form C1'!F56</f>
        <v>0</v>
      </c>
      <c r="F16" s="13">
        <f>'Form C1'!G56</f>
        <v>0</v>
      </c>
      <c r="G16" s="13">
        <f>'Form C1'!H56</f>
        <v>0</v>
      </c>
      <c r="H16" s="13">
        <f>'Form C1'!I56</f>
        <v>0</v>
      </c>
      <c r="I16" s="856"/>
      <c r="J16" s="13">
        <f>'Form C1'!J56</f>
        <v>0</v>
      </c>
      <c r="K16" s="13">
        <f>'Form C1'!K56</f>
        <v>0</v>
      </c>
      <c r="L16" s="13">
        <f>'Form C1'!L56</f>
        <v>0</v>
      </c>
      <c r="M16" s="13">
        <f>'Form C1'!M56</f>
        <v>0</v>
      </c>
      <c r="N16" s="13">
        <f>'Form C1'!N56</f>
        <v>0</v>
      </c>
      <c r="O16" s="13">
        <f>'Form C1'!O56</f>
        <v>0</v>
      </c>
      <c r="P16" s="856"/>
      <c r="Q16" s="13">
        <f>'Form C1'!P56</f>
        <v>0</v>
      </c>
      <c r="R16" s="13">
        <f>'Form C1'!Q56</f>
        <v>0</v>
      </c>
      <c r="S16" s="590">
        <f>SUM(D16:R16)</f>
        <v>0</v>
      </c>
    </row>
    <row r="17" spans="1:19" s="12" customFormat="1" ht="20.25" customHeight="1" x14ac:dyDescent="0.25">
      <c r="A17" s="86" t="s">
        <v>167</v>
      </c>
      <c r="B17" s="853" t="s">
        <v>166</v>
      </c>
      <c r="C17" s="854"/>
      <c r="D17" s="13">
        <f>'Form C1'!E72</f>
        <v>0</v>
      </c>
      <c r="E17" s="13">
        <f>'Form C1'!F72</f>
        <v>0</v>
      </c>
      <c r="F17" s="13">
        <f>'Form C1'!G72</f>
        <v>0</v>
      </c>
      <c r="G17" s="13">
        <f>'Form C1'!H72</f>
        <v>0</v>
      </c>
      <c r="H17" s="13">
        <f>'Form C1'!I72</f>
        <v>0</v>
      </c>
      <c r="I17" s="857"/>
      <c r="J17" s="13">
        <f>'Form C1'!J72</f>
        <v>0</v>
      </c>
      <c r="K17" s="13">
        <f>'Form C1'!K72</f>
        <v>0</v>
      </c>
      <c r="L17" s="13">
        <f>'Form C1'!L72</f>
        <v>0</v>
      </c>
      <c r="M17" s="13">
        <f>'Form C1'!M72</f>
        <v>0</v>
      </c>
      <c r="N17" s="13">
        <f>'Form C1'!N72</f>
        <v>0</v>
      </c>
      <c r="O17" s="13">
        <f>'Form C1'!O72</f>
        <v>0</v>
      </c>
      <c r="P17" s="857"/>
      <c r="Q17" s="13">
        <f>'Form C1'!P72</f>
        <v>0</v>
      </c>
      <c r="R17" s="13">
        <f>'Form C1'!Q72</f>
        <v>0</v>
      </c>
      <c r="S17" s="13">
        <f>SUM(D17:R17)</f>
        <v>0</v>
      </c>
    </row>
    <row r="18" spans="1:19" s="12" customFormat="1" ht="20.25" customHeight="1" x14ac:dyDescent="0.25">
      <c r="A18" s="230" t="s">
        <v>169</v>
      </c>
      <c r="B18" s="853" t="s">
        <v>92</v>
      </c>
      <c r="C18" s="854"/>
      <c r="D18" s="13">
        <f>'Form C3'!D17</f>
        <v>0</v>
      </c>
      <c r="E18" s="13">
        <f>'Form C3'!E17</f>
        <v>0</v>
      </c>
      <c r="F18" s="13">
        <f>'Form C3'!F17</f>
        <v>0</v>
      </c>
      <c r="G18" s="13">
        <f>'Form C3'!G17</f>
        <v>0</v>
      </c>
      <c r="H18" s="13">
        <f>'Form C3'!H17</f>
        <v>0</v>
      </c>
      <c r="I18" s="858"/>
      <c r="J18" s="13">
        <f>'Form C2'!F45</f>
        <v>0</v>
      </c>
      <c r="K18" s="13">
        <f>'Form C3'!I17</f>
        <v>0</v>
      </c>
      <c r="L18" s="13">
        <f>'Form C3'!J17</f>
        <v>0</v>
      </c>
      <c r="M18" s="13">
        <f>'Form C3'!K17</f>
        <v>0</v>
      </c>
      <c r="N18" s="13"/>
      <c r="O18" s="13">
        <f>'Form C3'!M17</f>
        <v>0</v>
      </c>
      <c r="P18" s="858"/>
      <c r="Q18" s="13">
        <f>'Form C2'!G45</f>
        <v>0</v>
      </c>
      <c r="R18" s="405"/>
      <c r="S18" s="13">
        <f t="shared" ref="S18:S19" si="1">SUM(D18:R18)</f>
        <v>0</v>
      </c>
    </row>
    <row r="19" spans="1:19" s="12" customFormat="1" ht="20.25" customHeight="1" x14ac:dyDescent="0.25">
      <c r="A19" s="231" t="s">
        <v>242</v>
      </c>
      <c r="B19" s="63" t="s">
        <v>241</v>
      </c>
      <c r="C19" s="64"/>
      <c r="D19" s="590">
        <f>'Form C4'!C23</f>
        <v>0</v>
      </c>
      <c r="E19" s="590">
        <f>'Form C4'!D23</f>
        <v>0</v>
      </c>
      <c r="F19" s="590">
        <f>'Form C4'!E23</f>
        <v>0</v>
      </c>
      <c r="G19" s="590">
        <f>'Form C4'!F23</f>
        <v>0</v>
      </c>
      <c r="H19" s="590">
        <f>'Form C4'!G23</f>
        <v>0</v>
      </c>
      <c r="I19" s="590">
        <f>'Form C4'!H23</f>
        <v>0</v>
      </c>
      <c r="J19" s="590">
        <f>'Form C4'!I23</f>
        <v>0</v>
      </c>
      <c r="K19" s="590">
        <f>'Form C4'!J23</f>
        <v>0</v>
      </c>
      <c r="L19" s="590">
        <f>'Form C4'!K23</f>
        <v>0</v>
      </c>
      <c r="M19" s="590">
        <f>'Form C4'!L23</f>
        <v>0</v>
      </c>
      <c r="N19" s="590">
        <f>'Form C4'!M23</f>
        <v>0</v>
      </c>
      <c r="O19" s="590">
        <f>'Form C4'!N23</f>
        <v>0</v>
      </c>
      <c r="P19" s="590">
        <f>'Form C4'!O23</f>
        <v>0</v>
      </c>
      <c r="Q19" s="590">
        <f>'Form C4'!P23</f>
        <v>0</v>
      </c>
      <c r="R19" s="590">
        <f>'Form C4'!Q23</f>
        <v>0</v>
      </c>
      <c r="S19" s="590">
        <f t="shared" si="1"/>
        <v>0</v>
      </c>
    </row>
    <row r="20" spans="1:19" s="12" customFormat="1" ht="13" customHeight="1" x14ac:dyDescent="0.3">
      <c r="A20" s="17"/>
      <c r="B20" s="17"/>
      <c r="C20" s="17"/>
      <c r="D20" s="62"/>
      <c r="E20" s="62"/>
      <c r="F20" s="62"/>
      <c r="G20" s="62"/>
      <c r="H20" s="62"/>
      <c r="I20" s="62"/>
      <c r="J20" s="62"/>
      <c r="K20" s="62"/>
      <c r="L20" s="62"/>
      <c r="M20" s="62"/>
      <c r="N20" s="62"/>
      <c r="O20" s="62"/>
      <c r="P20" s="62"/>
      <c r="Q20" s="62"/>
      <c r="R20" s="845"/>
      <c r="S20" s="846"/>
    </row>
    <row r="21" spans="1:19" s="12" customFormat="1" ht="13" customHeight="1" x14ac:dyDescent="0.25">
      <c r="A21" s="852"/>
      <c r="B21" s="852"/>
      <c r="C21" s="852"/>
      <c r="D21" s="16"/>
      <c r="E21" s="16"/>
      <c r="F21" s="16"/>
      <c r="G21" s="16"/>
      <c r="H21" s="16"/>
      <c r="I21" s="16"/>
      <c r="J21" s="16"/>
      <c r="K21" s="16"/>
      <c r="L21" s="16"/>
      <c r="M21" s="16"/>
      <c r="N21" s="16"/>
      <c r="O21" s="16"/>
      <c r="P21" s="16"/>
      <c r="Q21" s="16"/>
      <c r="R21" s="16"/>
      <c r="S21" s="16"/>
    </row>
    <row r="22" spans="1:19" s="12" customFormat="1" ht="13" customHeight="1" x14ac:dyDescent="0.25">
      <c r="A22" s="17"/>
      <c r="B22" s="17"/>
      <c r="C22" s="17"/>
      <c r="D22" s="18"/>
      <c r="E22" s="18"/>
      <c r="F22" s="18"/>
      <c r="G22" s="18"/>
      <c r="H22" s="18"/>
      <c r="I22" s="18"/>
      <c r="J22" s="18"/>
      <c r="K22" s="18"/>
      <c r="L22" s="18"/>
      <c r="M22" s="18"/>
      <c r="N22" s="18"/>
      <c r="O22" s="18"/>
      <c r="P22" s="18"/>
      <c r="Q22" s="18"/>
      <c r="R22" s="18"/>
      <c r="S22" s="18"/>
    </row>
    <row r="23" spans="1:19" x14ac:dyDescent="0.25">
      <c r="A23" s="152"/>
      <c r="B23" s="152"/>
      <c r="C23" s="152"/>
      <c r="D23" s="152"/>
      <c r="E23" s="152"/>
      <c r="F23" s="152"/>
      <c r="G23" s="152"/>
      <c r="H23" s="152"/>
      <c r="I23" s="152"/>
      <c r="J23" s="152"/>
      <c r="K23" s="152"/>
      <c r="L23" s="152"/>
      <c r="M23" s="152"/>
      <c r="N23" s="152"/>
      <c r="O23" s="152"/>
      <c r="P23" s="152"/>
      <c r="Q23" s="152"/>
      <c r="R23" s="152"/>
      <c r="S23" s="491"/>
    </row>
  </sheetData>
  <protectedRanges>
    <protectedRange password="FA91" sqref="D5:G9" name="Range1" securityDescriptor="O:WDG:WDD:(A;;CC;;;WD)"/>
  </protectedRanges>
  <mergeCells count="21">
    <mergeCell ref="R1:S1"/>
    <mergeCell ref="D5:H5"/>
    <mergeCell ref="D6:H6"/>
    <mergeCell ref="D7:H7"/>
    <mergeCell ref="D8:H8"/>
    <mergeCell ref="A21:C21"/>
    <mergeCell ref="B16:C16"/>
    <mergeCell ref="D13:J13"/>
    <mergeCell ref="K13:Q13"/>
    <mergeCell ref="B17:C17"/>
    <mergeCell ref="B18:C18"/>
    <mergeCell ref="I16:I18"/>
    <mergeCell ref="A13:C14"/>
    <mergeCell ref="P16:P18"/>
    <mergeCell ref="D9:H9"/>
    <mergeCell ref="R20:S20"/>
    <mergeCell ref="S13:S14"/>
    <mergeCell ref="A10:S10"/>
    <mergeCell ref="R13:R14"/>
    <mergeCell ref="K11:S11"/>
    <mergeCell ref="D11:J11"/>
  </mergeCells>
  <phoneticPr fontId="11" type="noConversion"/>
  <printOptions horizontalCentered="1"/>
  <pageMargins left="0.39370078740157483" right="0.39370078740157483" top="0.39370078740157483" bottom="0.39370078740157483" header="0.51181102362204722" footer="0.51181102362204722"/>
  <pageSetup paperSize="9" scale="70" orientation="landscape" r:id="rId1"/>
  <headerFooter alignWithMargins="0">
    <oddHeader xml:space="preserve">&amp;L&amp;"Arial,Bold"Risk-Based Capital Framework </oddHeader>
    <oddFooter>&amp;C&amp;A&amp;R&amp;P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S87"/>
  <sheetViews>
    <sheetView showGridLines="0" zoomScale="85" zoomScaleNormal="85" zoomScaleSheetLayoutView="75" workbookViewId="0">
      <selection activeCell="E6" sqref="E6:I6"/>
    </sheetView>
  </sheetViews>
  <sheetFormatPr defaultColWidth="9.1796875" defaultRowHeight="13" x14ac:dyDescent="0.25"/>
  <cols>
    <col min="1" max="1" width="4.26953125" style="19" customWidth="1"/>
    <col min="2" max="2" width="3.7265625" style="19" customWidth="1"/>
    <col min="3" max="3" width="4.453125" style="19" customWidth="1"/>
    <col min="4" max="4" width="59.1796875" style="19" customWidth="1"/>
    <col min="5" max="18" width="17.7265625" style="19" customWidth="1"/>
    <col min="19" max="16384" width="9.1796875" style="19"/>
  </cols>
  <sheetData>
    <row r="1" spans="1:20" x14ac:dyDescent="0.3">
      <c r="A1" s="524" t="s">
        <v>337</v>
      </c>
      <c r="B1" s="228" t="s">
        <v>420</v>
      </c>
      <c r="Q1" s="21"/>
    </row>
    <row r="3" spans="1:20" x14ac:dyDescent="0.3">
      <c r="B3" s="33"/>
    </row>
    <row r="4" spans="1:20" x14ac:dyDescent="0.3">
      <c r="B4" s="33"/>
    </row>
    <row r="5" spans="1:20" s="2" customFormat="1" x14ac:dyDescent="0.25">
      <c r="C5" s="19" t="s">
        <v>628</v>
      </c>
      <c r="D5" s="19"/>
      <c r="E5" s="841">
        <f>'General Info'!$D$6</f>
        <v>0</v>
      </c>
      <c r="F5" s="841"/>
      <c r="G5" s="841"/>
      <c r="H5" s="841"/>
      <c r="I5" s="841"/>
      <c r="J5" s="749"/>
      <c r="K5" s="749"/>
      <c r="L5" s="749"/>
      <c r="M5" s="749"/>
      <c r="N5" s="749"/>
      <c r="O5" s="749"/>
      <c r="P5" s="749"/>
      <c r="Q5" s="749"/>
    </row>
    <row r="6" spans="1:20" s="2" customFormat="1" x14ac:dyDescent="0.25">
      <c r="C6" s="19" t="s">
        <v>398</v>
      </c>
      <c r="D6" s="19"/>
      <c r="E6" s="841">
        <f>'General Info'!$D$8</f>
        <v>0</v>
      </c>
      <c r="F6" s="841"/>
      <c r="G6" s="841"/>
      <c r="H6" s="841"/>
      <c r="I6" s="841"/>
      <c r="J6" s="749"/>
      <c r="K6" s="749"/>
      <c r="L6" s="749"/>
      <c r="M6" s="749"/>
      <c r="N6" s="749"/>
      <c r="O6" s="749"/>
      <c r="P6" s="749"/>
      <c r="Q6" s="749"/>
    </row>
    <row r="7" spans="1:20" s="2" customFormat="1" x14ac:dyDescent="0.25">
      <c r="C7" s="19" t="s">
        <v>273</v>
      </c>
      <c r="D7" s="19"/>
      <c r="E7" s="841">
        <f>'General Info'!$D$10</f>
        <v>0</v>
      </c>
      <c r="F7" s="841"/>
      <c r="G7" s="841"/>
      <c r="H7" s="841"/>
      <c r="I7" s="841"/>
      <c r="J7" s="749"/>
      <c r="K7" s="749"/>
      <c r="L7" s="749"/>
      <c r="M7" s="749"/>
      <c r="N7" s="749"/>
      <c r="O7" s="749"/>
      <c r="P7" s="749"/>
      <c r="Q7" s="749"/>
    </row>
    <row r="8" spans="1:20" s="2" customFormat="1" x14ac:dyDescent="0.25">
      <c r="C8" s="19" t="s">
        <v>240</v>
      </c>
      <c r="D8" s="19"/>
      <c r="E8" s="842">
        <f>'General Info'!$D$12</f>
        <v>0</v>
      </c>
      <c r="F8" s="842"/>
      <c r="G8" s="842"/>
      <c r="H8" s="842"/>
      <c r="I8" s="842"/>
      <c r="J8" s="750"/>
      <c r="K8" s="750"/>
      <c r="L8" s="750"/>
      <c r="M8" s="750"/>
      <c r="N8" s="750"/>
      <c r="O8" s="750"/>
      <c r="P8" s="750"/>
      <c r="Q8" s="750"/>
    </row>
    <row r="9" spans="1:20" s="2" customFormat="1" x14ac:dyDescent="0.25">
      <c r="C9" s="19" t="s">
        <v>438</v>
      </c>
      <c r="D9" s="19"/>
      <c r="E9" s="841">
        <f>'General Info'!$D$14</f>
        <v>0</v>
      </c>
      <c r="F9" s="841"/>
      <c r="G9" s="841"/>
      <c r="H9" s="841"/>
      <c r="I9" s="841"/>
      <c r="J9" s="20"/>
      <c r="K9" s="20"/>
      <c r="L9" s="20"/>
      <c r="M9" s="20"/>
      <c r="N9" s="20"/>
      <c r="O9" s="20"/>
      <c r="P9" s="20"/>
    </row>
    <row r="10" spans="1:20" s="2" customFormat="1" x14ac:dyDescent="0.25">
      <c r="C10" s="20"/>
      <c r="D10" s="20"/>
      <c r="E10" s="20"/>
      <c r="F10" s="20"/>
      <c r="G10" s="20"/>
      <c r="H10" s="20"/>
      <c r="I10" s="20"/>
      <c r="J10" s="20"/>
      <c r="K10" s="20"/>
      <c r="L10" s="20"/>
      <c r="M10" s="20"/>
      <c r="N10" s="20"/>
      <c r="O10" s="20"/>
      <c r="P10" s="20"/>
    </row>
    <row r="11" spans="1:20" x14ac:dyDescent="0.25">
      <c r="B11" s="22"/>
      <c r="C11" s="22"/>
      <c r="D11" s="22"/>
      <c r="E11" s="892" t="s">
        <v>542</v>
      </c>
      <c r="F11" s="892"/>
      <c r="G11" s="892"/>
      <c r="H11" s="892"/>
      <c r="I11" s="892"/>
      <c r="J11" s="892"/>
      <c r="K11" s="892"/>
      <c r="L11" s="892"/>
      <c r="M11" s="892"/>
      <c r="N11" s="892"/>
      <c r="O11" s="892"/>
      <c r="P11" s="892"/>
      <c r="Q11" s="892"/>
      <c r="R11" s="892"/>
    </row>
    <row r="12" spans="1:20" x14ac:dyDescent="0.25">
      <c r="A12" s="48"/>
      <c r="B12" s="22"/>
      <c r="C12" s="22"/>
      <c r="D12" s="22"/>
      <c r="E12" s="22"/>
      <c r="F12" s="22"/>
      <c r="G12" s="22"/>
      <c r="H12" s="22"/>
      <c r="I12" s="22"/>
      <c r="J12" s="22"/>
      <c r="K12" s="22"/>
      <c r="L12" s="22"/>
      <c r="M12" s="22"/>
      <c r="N12" s="22"/>
      <c r="O12" s="22"/>
      <c r="P12" s="22"/>
    </row>
    <row r="13" spans="1:20" s="29" customFormat="1" ht="15" customHeight="1" x14ac:dyDescent="0.25">
      <c r="A13" s="901"/>
      <c r="B13" s="902"/>
      <c r="C13" s="902"/>
      <c r="D13" s="283"/>
      <c r="E13" s="895" t="s">
        <v>375</v>
      </c>
      <c r="F13" s="895"/>
      <c r="G13" s="895"/>
      <c r="H13" s="895"/>
      <c r="I13" s="895"/>
      <c r="J13" s="896"/>
      <c r="K13" s="895" t="s">
        <v>376</v>
      </c>
      <c r="L13" s="895"/>
      <c r="M13" s="895"/>
      <c r="N13" s="895"/>
      <c r="O13" s="895"/>
      <c r="P13" s="896"/>
      <c r="Q13" s="899" t="s">
        <v>596</v>
      </c>
      <c r="R13" s="893" t="s">
        <v>159</v>
      </c>
    </row>
    <row r="14" spans="1:20" s="29" customFormat="1" ht="39" x14ac:dyDescent="0.25">
      <c r="A14" s="903"/>
      <c r="B14" s="904"/>
      <c r="C14" s="904"/>
      <c r="D14" s="284"/>
      <c r="E14" s="148" t="s">
        <v>464</v>
      </c>
      <c r="F14" s="664" t="s">
        <v>465</v>
      </c>
      <c r="G14" s="56" t="s">
        <v>471</v>
      </c>
      <c r="H14" s="56" t="s">
        <v>470</v>
      </c>
      <c r="I14" s="56" t="s">
        <v>91</v>
      </c>
      <c r="J14" s="56" t="s">
        <v>160</v>
      </c>
      <c r="K14" s="148" t="s">
        <v>464</v>
      </c>
      <c r="L14" s="664" t="s">
        <v>465</v>
      </c>
      <c r="M14" s="56" t="s">
        <v>471</v>
      </c>
      <c r="N14" s="56" t="s">
        <v>470</v>
      </c>
      <c r="O14" s="56" t="s">
        <v>91</v>
      </c>
      <c r="P14" s="56" t="s">
        <v>160</v>
      </c>
      <c r="Q14" s="900"/>
      <c r="R14" s="894"/>
      <c r="T14" s="113"/>
    </row>
    <row r="15" spans="1:20" x14ac:dyDescent="0.3">
      <c r="A15" s="910" t="s">
        <v>222</v>
      </c>
      <c r="B15" s="911"/>
      <c r="C15" s="911"/>
      <c r="D15" s="911"/>
      <c r="E15" s="55"/>
      <c r="F15" s="55"/>
      <c r="G15" s="55"/>
      <c r="H15" s="55"/>
      <c r="I15" s="55"/>
      <c r="J15" s="89"/>
      <c r="K15" s="84"/>
      <c r="L15" s="84"/>
      <c r="M15" s="84"/>
      <c r="N15" s="84"/>
      <c r="O15" s="84"/>
      <c r="P15" s="89"/>
      <c r="Q15" s="55"/>
      <c r="R15" s="100"/>
      <c r="T15" s="113"/>
    </row>
    <row r="16" spans="1:20" x14ac:dyDescent="0.25">
      <c r="A16" s="114" t="s">
        <v>161</v>
      </c>
      <c r="B16" s="905" t="s">
        <v>31</v>
      </c>
      <c r="C16" s="905"/>
      <c r="D16" s="905"/>
      <c r="E16" s="13">
        <f>SUM(E17:E20,E26,E31,E32)</f>
        <v>0</v>
      </c>
      <c r="F16" s="13">
        <f>SUM(F17:F20,F26,F31,F32)</f>
        <v>0</v>
      </c>
      <c r="G16" s="13">
        <f t="shared" ref="G16:Q16" si="0">SUM(G17:G20,G26,G31,G32)</f>
        <v>0</v>
      </c>
      <c r="H16" s="13">
        <f t="shared" si="0"/>
        <v>0</v>
      </c>
      <c r="I16" s="13">
        <f t="shared" si="0"/>
        <v>0</v>
      </c>
      <c r="J16" s="13">
        <f t="shared" si="0"/>
        <v>0</v>
      </c>
      <c r="K16" s="13">
        <f t="shared" si="0"/>
        <v>0</v>
      </c>
      <c r="L16" s="13">
        <f t="shared" si="0"/>
        <v>0</v>
      </c>
      <c r="M16" s="13">
        <f t="shared" si="0"/>
        <v>0</v>
      </c>
      <c r="N16" s="13">
        <f t="shared" si="0"/>
        <v>0</v>
      </c>
      <c r="O16" s="13">
        <f t="shared" si="0"/>
        <v>0</v>
      </c>
      <c r="P16" s="13">
        <f t="shared" si="0"/>
        <v>0</v>
      </c>
      <c r="Q16" s="13">
        <f t="shared" si="0"/>
        <v>0</v>
      </c>
      <c r="R16" s="51">
        <f t="shared" ref="R16:R56" si="1">SUM(E16:Q16)</f>
        <v>0</v>
      </c>
    </row>
    <row r="17" spans="1:18" ht="51" customHeight="1" x14ac:dyDescent="0.25">
      <c r="A17" s="97"/>
      <c r="B17" s="103" t="s">
        <v>208</v>
      </c>
      <c r="C17" s="906" t="s">
        <v>588</v>
      </c>
      <c r="D17" s="898"/>
      <c r="E17" s="6">
        <f>'Form C1-1_MB Par Ord Life'!J15</f>
        <v>0</v>
      </c>
      <c r="F17" s="6">
        <f>'Form C1-1_MB Non Par Ord Life'!J15</f>
        <v>0</v>
      </c>
      <c r="G17" s="6">
        <f>'Form C1-1_MB Par Annuity'!J15</f>
        <v>0</v>
      </c>
      <c r="H17" s="6">
        <f>'Form C1-1_MB Non Par Annuity'!J15</f>
        <v>0</v>
      </c>
      <c r="I17" s="13">
        <f>'Form C1-1_MB ILO'!J15</f>
        <v>0</v>
      </c>
      <c r="J17" s="13">
        <f>'Form C1-1_MB General Fund'!J15</f>
        <v>0</v>
      </c>
      <c r="K17" s="13">
        <f>'Form C1-1_OB Par Ord Life'!J15</f>
        <v>0</v>
      </c>
      <c r="L17" s="13">
        <f>'Form C1-1_OB Non Par Ord Life'!J15</f>
        <v>0</v>
      </c>
      <c r="M17" s="13">
        <f>'Form C1-1_OB Par Annuity'!J15</f>
        <v>0</v>
      </c>
      <c r="N17" s="13">
        <f>'Form C1-1_OB Non Par Annuity'!J15</f>
        <v>0</v>
      </c>
      <c r="O17" s="402">
        <f>'Form C1-1_OB ILO'!J15</f>
        <v>0</v>
      </c>
      <c r="P17" s="402">
        <f>'Form C1-1_OB General Fund'!J15</f>
        <v>0</v>
      </c>
      <c r="Q17" s="403">
        <f>'Form C1-1_SHF'!J15</f>
        <v>0</v>
      </c>
      <c r="R17" s="404">
        <f t="shared" si="1"/>
        <v>0</v>
      </c>
    </row>
    <row r="18" spans="1:18" s="2" customFormat="1" ht="29.25" customHeight="1" x14ac:dyDescent="0.25">
      <c r="A18" s="57"/>
      <c r="B18" s="34" t="s">
        <v>209</v>
      </c>
      <c r="C18" s="905" t="s">
        <v>543</v>
      </c>
      <c r="D18" s="905"/>
      <c r="E18" s="6">
        <f>'Form C1-1_MB Par Ord Life'!J16</f>
        <v>0</v>
      </c>
      <c r="F18" s="6">
        <f>'Form C1-1_MB Non Par Ord Life'!J16</f>
        <v>0</v>
      </c>
      <c r="G18" s="6">
        <f>'Form C1-1_MB Par Annuity'!J16</f>
        <v>0</v>
      </c>
      <c r="H18" s="6">
        <f>'Form C1-1_MB Non Par Annuity'!J16</f>
        <v>0</v>
      </c>
      <c r="I18" s="13">
        <f>'Form C1-1_MB ILO'!J16</f>
        <v>0</v>
      </c>
      <c r="J18" s="13">
        <f>'Form C1-1_MB General Fund'!J16</f>
        <v>0</v>
      </c>
      <c r="K18" s="13">
        <f>'Form C1-1_OB Par Ord Life'!J16</f>
        <v>0</v>
      </c>
      <c r="L18" s="13">
        <f>'Form C1-1_OB Non Par Ord Life'!J16</f>
        <v>0</v>
      </c>
      <c r="M18" s="13">
        <f>'Form C1-1_OB Par Annuity'!J16</f>
        <v>0</v>
      </c>
      <c r="N18" s="13">
        <f>'Form C1-1_OB Non Par Annuity'!J16</f>
        <v>0</v>
      </c>
      <c r="O18" s="402">
        <f>'Form C1-1_OB ILO'!J16</f>
        <v>0</v>
      </c>
      <c r="P18" s="402">
        <f>'Form C1-1_OB General Fund'!J16</f>
        <v>0</v>
      </c>
      <c r="Q18" s="403">
        <f>'Form C1-1_SHF'!J16</f>
        <v>0</v>
      </c>
      <c r="R18" s="51">
        <f t="shared" si="1"/>
        <v>0</v>
      </c>
    </row>
    <row r="19" spans="1:18" ht="31" customHeight="1" x14ac:dyDescent="0.25">
      <c r="A19" s="97"/>
      <c r="B19" s="34" t="s">
        <v>169</v>
      </c>
      <c r="C19" s="905" t="s">
        <v>78</v>
      </c>
      <c r="D19" s="905"/>
      <c r="E19" s="6">
        <f>'Form C1-1_MB Par Ord Life'!J17</f>
        <v>0</v>
      </c>
      <c r="F19" s="6">
        <f>'Form C1-1_MB Non Par Ord Life'!J17</f>
        <v>0</v>
      </c>
      <c r="G19" s="6">
        <f>'Form C1-1_MB Par Annuity'!J17</f>
        <v>0</v>
      </c>
      <c r="H19" s="6">
        <f>'Form C1-1_MB Non Par Annuity'!J17</f>
        <v>0</v>
      </c>
      <c r="I19" s="13">
        <f>'Form C1-1_MB ILO'!J17</f>
        <v>0</v>
      </c>
      <c r="J19" s="13">
        <f>'Form C1-1_MB General Fund'!J17</f>
        <v>0</v>
      </c>
      <c r="K19" s="13">
        <f>'Form C1-1_OB Par Ord Life'!J17</f>
        <v>0</v>
      </c>
      <c r="L19" s="13">
        <f>'Form C1-1_OB Non Par Ord Life'!J17</f>
        <v>0</v>
      </c>
      <c r="M19" s="13">
        <f>'Form C1-1_OB Par Annuity'!J17</f>
        <v>0</v>
      </c>
      <c r="N19" s="13">
        <f>'Form C1-1_OB Non Par Annuity'!J17</f>
        <v>0</v>
      </c>
      <c r="O19" s="402">
        <f>'Form C1-1_OB ILO'!J17</f>
        <v>0</v>
      </c>
      <c r="P19" s="402">
        <f>'Form C1-1_OB General Fund'!J17</f>
        <v>0</v>
      </c>
      <c r="Q19" s="403">
        <f>'Form C1-1_SHF'!J17</f>
        <v>0</v>
      </c>
      <c r="R19" s="51">
        <f t="shared" si="1"/>
        <v>0</v>
      </c>
    </row>
    <row r="20" spans="1:18" ht="29.25" customHeight="1" x14ac:dyDescent="0.25">
      <c r="A20" s="97"/>
      <c r="B20" s="71" t="s">
        <v>170</v>
      </c>
      <c r="C20" s="897" t="s">
        <v>142</v>
      </c>
      <c r="D20" s="898"/>
      <c r="E20" s="6">
        <f t="shared" ref="E20:Q20" si="2">SUM(E21:E25)</f>
        <v>0</v>
      </c>
      <c r="F20" s="6">
        <f t="shared" si="2"/>
        <v>0</v>
      </c>
      <c r="G20" s="6">
        <f t="shared" si="2"/>
        <v>0</v>
      </c>
      <c r="H20" s="6">
        <f t="shared" si="2"/>
        <v>0</v>
      </c>
      <c r="I20" s="6">
        <f t="shared" si="2"/>
        <v>0</v>
      </c>
      <c r="J20" s="6">
        <f t="shared" si="2"/>
        <v>0</v>
      </c>
      <c r="K20" s="6">
        <f t="shared" si="2"/>
        <v>0</v>
      </c>
      <c r="L20" s="6">
        <f t="shared" si="2"/>
        <v>0</v>
      </c>
      <c r="M20" s="6">
        <f t="shared" si="2"/>
        <v>0</v>
      </c>
      <c r="N20" s="6">
        <f t="shared" si="2"/>
        <v>0</v>
      </c>
      <c r="O20" s="6">
        <f t="shared" si="2"/>
        <v>0</v>
      </c>
      <c r="P20" s="6">
        <f t="shared" si="2"/>
        <v>0</v>
      </c>
      <c r="Q20" s="6">
        <f t="shared" si="2"/>
        <v>0</v>
      </c>
      <c r="R20" s="51">
        <f t="shared" si="1"/>
        <v>0</v>
      </c>
    </row>
    <row r="21" spans="1:18" x14ac:dyDescent="0.25">
      <c r="A21" s="57"/>
      <c r="B21" s="96"/>
      <c r="C21" s="28" t="s">
        <v>161</v>
      </c>
      <c r="D21" s="47" t="s">
        <v>265</v>
      </c>
      <c r="E21" s="6">
        <f>'Form C1-1_MB Par Ord Life'!J19</f>
        <v>0</v>
      </c>
      <c r="F21" s="6">
        <f>'Form C1-1_MB Non Par Ord Life'!J19</f>
        <v>0</v>
      </c>
      <c r="G21" s="6">
        <f>'Form C1-1_MB Par Annuity'!J19</f>
        <v>0</v>
      </c>
      <c r="H21" s="6">
        <f>'Form C1-1_MB Non Par Annuity'!J19</f>
        <v>0</v>
      </c>
      <c r="I21" s="13">
        <f>'Form C1-1_MB ILO'!J19</f>
        <v>0</v>
      </c>
      <c r="J21" s="13">
        <f>'Form C1-1_MB General Fund'!J19</f>
        <v>0</v>
      </c>
      <c r="K21" s="13">
        <f>'Form C1-1_OB Par Ord Life'!J19</f>
        <v>0</v>
      </c>
      <c r="L21" s="13">
        <f>'Form C1-1_OB Non Par Ord Life'!J19</f>
        <v>0</v>
      </c>
      <c r="M21" s="13">
        <f>'Form C1-1_OB Par Annuity'!J19</f>
        <v>0</v>
      </c>
      <c r="N21" s="13">
        <f>'Form C1-1_OB Non Par Annuity'!J19</f>
        <v>0</v>
      </c>
      <c r="O21" s="402">
        <f>'Form C1-1_OB ILO'!J19</f>
        <v>0</v>
      </c>
      <c r="P21" s="402">
        <f>'Form C1-1_OB General Fund'!J19</f>
        <v>0</v>
      </c>
      <c r="Q21" s="403">
        <f>'Form C1-1_SHF'!J19</f>
        <v>0</v>
      </c>
      <c r="R21" s="51">
        <f t="shared" si="1"/>
        <v>0</v>
      </c>
    </row>
    <row r="22" spans="1:18" x14ac:dyDescent="0.25">
      <c r="A22" s="57"/>
      <c r="B22" s="96"/>
      <c r="C22" s="28" t="s">
        <v>162</v>
      </c>
      <c r="D22" s="47" t="s">
        <v>266</v>
      </c>
      <c r="E22" s="6">
        <f>'Form C1-1_MB Par Ord Life'!J20</f>
        <v>0</v>
      </c>
      <c r="F22" s="6">
        <f>'Form C1-1_MB Non Par Ord Life'!J20</f>
        <v>0</v>
      </c>
      <c r="G22" s="6">
        <f>'Form C1-1_MB Par Annuity'!J20</f>
        <v>0</v>
      </c>
      <c r="H22" s="6">
        <f>'Form C1-1_MB Non Par Annuity'!J20</f>
        <v>0</v>
      </c>
      <c r="I22" s="13">
        <f>'Form C1-1_MB ILO'!J20</f>
        <v>0</v>
      </c>
      <c r="J22" s="13">
        <f>'Form C1-1_MB General Fund'!J20</f>
        <v>0</v>
      </c>
      <c r="K22" s="13">
        <f>'Form C1-1_OB Par Ord Life'!J20</f>
        <v>0</v>
      </c>
      <c r="L22" s="13">
        <f>'Form C1-1_OB Non Par Ord Life'!J20</f>
        <v>0</v>
      </c>
      <c r="M22" s="13">
        <f>'Form C1-1_OB Par Annuity'!J20</f>
        <v>0</v>
      </c>
      <c r="N22" s="13">
        <f>'Form C1-1_OB Non Par Annuity'!J20</f>
        <v>0</v>
      </c>
      <c r="O22" s="402">
        <f>'Form C1-1_OB ILO'!J20</f>
        <v>0</v>
      </c>
      <c r="P22" s="402">
        <f>'Form C1-1_OB General Fund'!J20</f>
        <v>0</v>
      </c>
      <c r="Q22" s="403">
        <f>'Form C1-1_SHF'!J20</f>
        <v>0</v>
      </c>
      <c r="R22" s="51">
        <f t="shared" si="1"/>
        <v>0</v>
      </c>
    </row>
    <row r="23" spans="1:18" x14ac:dyDescent="0.25">
      <c r="A23" s="57"/>
      <c r="B23" s="96"/>
      <c r="C23" s="28" t="s">
        <v>163</v>
      </c>
      <c r="D23" s="47" t="s">
        <v>267</v>
      </c>
      <c r="E23" s="6">
        <f>'Form C1-1_MB Par Ord Life'!J21</f>
        <v>0</v>
      </c>
      <c r="F23" s="6">
        <f>'Form C1-1_MB Non Par Ord Life'!J21</f>
        <v>0</v>
      </c>
      <c r="G23" s="6">
        <f>'Form C1-1_MB Par Annuity'!J21</f>
        <v>0</v>
      </c>
      <c r="H23" s="6">
        <f>'Form C1-1_MB Non Par Annuity'!J21</f>
        <v>0</v>
      </c>
      <c r="I23" s="13">
        <f>'Form C1-1_MB ILO'!J21</f>
        <v>0</v>
      </c>
      <c r="J23" s="13">
        <f>'Form C1-1_MB General Fund'!J21</f>
        <v>0</v>
      </c>
      <c r="K23" s="13">
        <f>'Form C1-1_OB Par Ord Life'!J21</f>
        <v>0</v>
      </c>
      <c r="L23" s="13">
        <f>'Form C1-1_OB Non Par Ord Life'!J21</f>
        <v>0</v>
      </c>
      <c r="M23" s="13">
        <f>'Form C1-1_OB Par Annuity'!J21</f>
        <v>0</v>
      </c>
      <c r="N23" s="13">
        <f>'Form C1-1_OB Non Par Annuity'!J21</f>
        <v>0</v>
      </c>
      <c r="O23" s="402">
        <f>'Form C1-1_OB ILO'!J21</f>
        <v>0</v>
      </c>
      <c r="P23" s="402">
        <f>'Form C1-1_OB General Fund'!J21</f>
        <v>0</v>
      </c>
      <c r="Q23" s="403">
        <f>'Form C1-1_SHF'!J21</f>
        <v>0</v>
      </c>
      <c r="R23" s="51">
        <f t="shared" si="1"/>
        <v>0</v>
      </c>
    </row>
    <row r="24" spans="1:18" x14ac:dyDescent="0.25">
      <c r="A24" s="57"/>
      <c r="B24" s="96"/>
      <c r="C24" s="28" t="s">
        <v>164</v>
      </c>
      <c r="D24" s="47" t="s">
        <v>268</v>
      </c>
      <c r="E24" s="6">
        <f>'Form C1-1_MB Par Ord Life'!J22</f>
        <v>0</v>
      </c>
      <c r="F24" s="6">
        <f>'Form C1-1_MB Non Par Ord Life'!J22</f>
        <v>0</v>
      </c>
      <c r="G24" s="6">
        <f>'Form C1-1_MB Par Annuity'!J22</f>
        <v>0</v>
      </c>
      <c r="H24" s="6">
        <f>'Form C1-1_MB Non Par Annuity'!J22</f>
        <v>0</v>
      </c>
      <c r="I24" s="13">
        <f>'Form C1-1_MB ILO'!J22</f>
        <v>0</v>
      </c>
      <c r="J24" s="13">
        <f>'Form C1-1_MB General Fund'!J22</f>
        <v>0</v>
      </c>
      <c r="K24" s="13">
        <f>'Form C1-1_OB Par Ord Life'!J22</f>
        <v>0</v>
      </c>
      <c r="L24" s="13">
        <f>'Form C1-1_OB Non Par Ord Life'!J22</f>
        <v>0</v>
      </c>
      <c r="M24" s="13">
        <f>'Form C1-1_OB Par Annuity'!J22</f>
        <v>0</v>
      </c>
      <c r="N24" s="13">
        <f>'Form C1-1_OB Non Par Annuity'!J22</f>
        <v>0</v>
      </c>
      <c r="O24" s="402">
        <f>'Form C1-1_OB ILO'!J22</f>
        <v>0</v>
      </c>
      <c r="P24" s="402">
        <f>'Form C1-1_OB General Fund'!J22</f>
        <v>0</v>
      </c>
      <c r="Q24" s="403">
        <f>'Form C1-1_SHF'!J22</f>
        <v>0</v>
      </c>
      <c r="R24" s="51">
        <f t="shared" si="1"/>
        <v>0</v>
      </c>
    </row>
    <row r="25" spans="1:18" x14ac:dyDescent="0.25">
      <c r="A25" s="57"/>
      <c r="B25" s="99"/>
      <c r="C25" s="28" t="s">
        <v>175</v>
      </c>
      <c r="D25" s="47" t="s">
        <v>269</v>
      </c>
      <c r="E25" s="6">
        <f>'Form C1-1_MB Par Ord Life'!J23</f>
        <v>0</v>
      </c>
      <c r="F25" s="6">
        <f>'Form C1-1_MB Non Par Ord Life'!J23</f>
        <v>0</v>
      </c>
      <c r="G25" s="6">
        <f>'Form C1-1_MB Par Annuity'!J23</f>
        <v>0</v>
      </c>
      <c r="H25" s="6">
        <f>'Form C1-1_MB Non Par Annuity'!J23</f>
        <v>0</v>
      </c>
      <c r="I25" s="13">
        <f>'Form C1-1_MB ILO'!J23</f>
        <v>0</v>
      </c>
      <c r="J25" s="13">
        <f>'Form C1-1_MB General Fund'!J23</f>
        <v>0</v>
      </c>
      <c r="K25" s="13">
        <f>'Form C1-1_OB Par Ord Life'!J23</f>
        <v>0</v>
      </c>
      <c r="L25" s="13">
        <f>'Form C1-1_OB Non Par Ord Life'!J23</f>
        <v>0</v>
      </c>
      <c r="M25" s="13">
        <f>'Form C1-1_OB Par Annuity'!J23</f>
        <v>0</v>
      </c>
      <c r="N25" s="13">
        <f>'Form C1-1_OB Non Par Annuity'!J23</f>
        <v>0</v>
      </c>
      <c r="O25" s="402">
        <f>'Form C1-1_OB ILO'!J23</f>
        <v>0</v>
      </c>
      <c r="P25" s="402">
        <f>'Form C1-1_OB General Fund'!J23</f>
        <v>0</v>
      </c>
      <c r="Q25" s="403">
        <f>'Form C1-1_SHF'!J23</f>
        <v>0</v>
      </c>
      <c r="R25" s="51">
        <f t="shared" si="1"/>
        <v>0</v>
      </c>
    </row>
    <row r="26" spans="1:18" ht="33" customHeight="1" x14ac:dyDescent="0.25">
      <c r="A26" s="97"/>
      <c r="B26" s="71" t="s">
        <v>213</v>
      </c>
      <c r="C26" s="905" t="s">
        <v>143</v>
      </c>
      <c r="D26" s="874"/>
      <c r="E26" s="6">
        <f t="shared" ref="E26:Q26" si="3">SUM(E27:E30)</f>
        <v>0</v>
      </c>
      <c r="F26" s="6">
        <f t="shared" si="3"/>
        <v>0</v>
      </c>
      <c r="G26" s="6">
        <f t="shared" si="3"/>
        <v>0</v>
      </c>
      <c r="H26" s="6">
        <f t="shared" si="3"/>
        <v>0</v>
      </c>
      <c r="I26" s="6">
        <f t="shared" si="3"/>
        <v>0</v>
      </c>
      <c r="J26" s="6">
        <f t="shared" si="3"/>
        <v>0</v>
      </c>
      <c r="K26" s="6">
        <f t="shared" si="3"/>
        <v>0</v>
      </c>
      <c r="L26" s="6">
        <f t="shared" si="3"/>
        <v>0</v>
      </c>
      <c r="M26" s="6">
        <f t="shared" si="3"/>
        <v>0</v>
      </c>
      <c r="N26" s="6">
        <f t="shared" si="3"/>
        <v>0</v>
      </c>
      <c r="O26" s="6">
        <f t="shared" si="3"/>
        <v>0</v>
      </c>
      <c r="P26" s="6">
        <f t="shared" si="3"/>
        <v>0</v>
      </c>
      <c r="Q26" s="6">
        <f t="shared" si="3"/>
        <v>0</v>
      </c>
      <c r="R26" s="51">
        <f t="shared" si="1"/>
        <v>0</v>
      </c>
    </row>
    <row r="27" spans="1:18" x14ac:dyDescent="0.25">
      <c r="A27" s="57"/>
      <c r="B27" s="96"/>
      <c r="C27" s="28" t="s">
        <v>161</v>
      </c>
      <c r="D27" s="47" t="s">
        <v>265</v>
      </c>
      <c r="E27" s="6">
        <f>'Form C1-1_MB Par Ord Life'!J25</f>
        <v>0</v>
      </c>
      <c r="F27" s="6">
        <f>'Form C1-1_MB Non Par Ord Life'!J25</f>
        <v>0</v>
      </c>
      <c r="G27" s="6">
        <f>'Form C1-1_MB Par Annuity'!J25</f>
        <v>0</v>
      </c>
      <c r="H27" s="6">
        <f>'Form C1-1_MB Non Par Annuity'!J25</f>
        <v>0</v>
      </c>
      <c r="I27" s="13">
        <f>'Form C1-1_MB ILO'!J25</f>
        <v>0</v>
      </c>
      <c r="J27" s="13">
        <f>'Form C1-1_MB General Fund'!J25</f>
        <v>0</v>
      </c>
      <c r="K27" s="13">
        <f>'Form C1-1_OB Par Ord Life'!J25</f>
        <v>0</v>
      </c>
      <c r="L27" s="13">
        <f>'Form C1-1_OB Non Par Ord Life'!J25</f>
        <v>0</v>
      </c>
      <c r="M27" s="13">
        <f>'Form C1-1_OB Par Annuity'!J25</f>
        <v>0</v>
      </c>
      <c r="N27" s="13">
        <f>'Form C1-1_OB Non Par Annuity'!J25</f>
        <v>0</v>
      </c>
      <c r="O27" s="402">
        <f>'Form C1-1_OB ILO'!J25</f>
        <v>0</v>
      </c>
      <c r="P27" s="402">
        <f>'Form C1-1_OB General Fund'!J25</f>
        <v>0</v>
      </c>
      <c r="Q27" s="403">
        <f>'Form C1-1_SHF'!J25</f>
        <v>0</v>
      </c>
      <c r="R27" s="51">
        <f t="shared" si="1"/>
        <v>0</v>
      </c>
    </row>
    <row r="28" spans="1:18" x14ac:dyDescent="0.25">
      <c r="A28" s="57"/>
      <c r="B28" s="96"/>
      <c r="C28" s="28" t="s">
        <v>162</v>
      </c>
      <c r="D28" s="47" t="s">
        <v>266</v>
      </c>
      <c r="E28" s="6">
        <f>'Form C1-1_MB Par Ord Life'!J26</f>
        <v>0</v>
      </c>
      <c r="F28" s="6">
        <f>'Form C1-1_MB Non Par Ord Life'!J26</f>
        <v>0</v>
      </c>
      <c r="G28" s="6">
        <f>'Form C1-1_MB Par Annuity'!J26</f>
        <v>0</v>
      </c>
      <c r="H28" s="6">
        <f>'Form C1-1_MB Non Par Annuity'!J26</f>
        <v>0</v>
      </c>
      <c r="I28" s="13">
        <f>'Form C1-1_MB ILO'!J26</f>
        <v>0</v>
      </c>
      <c r="J28" s="13">
        <f>'Form C1-1_MB General Fund'!J26</f>
        <v>0</v>
      </c>
      <c r="K28" s="13">
        <f>'Form C1-1_OB Par Ord Life'!J26</f>
        <v>0</v>
      </c>
      <c r="L28" s="13">
        <f>'Form C1-1_OB Non Par Ord Life'!J26</f>
        <v>0</v>
      </c>
      <c r="M28" s="13">
        <f>'Form C1-1_OB Par Annuity'!J26</f>
        <v>0</v>
      </c>
      <c r="N28" s="13">
        <f>'Form C1-1_OB Non Par Annuity'!J26</f>
        <v>0</v>
      </c>
      <c r="O28" s="402">
        <f>'Form C1-1_OB ILO'!J26</f>
        <v>0</v>
      </c>
      <c r="P28" s="402">
        <f>'Form C1-1_OB General Fund'!J26</f>
        <v>0</v>
      </c>
      <c r="Q28" s="403">
        <f>'Form C1-1_SHF'!J26</f>
        <v>0</v>
      </c>
      <c r="R28" s="51">
        <f t="shared" si="1"/>
        <v>0</v>
      </c>
    </row>
    <row r="29" spans="1:18" x14ac:dyDescent="0.25">
      <c r="A29" s="57"/>
      <c r="B29" s="96"/>
      <c r="C29" s="28" t="s">
        <v>163</v>
      </c>
      <c r="D29" s="47" t="s">
        <v>267</v>
      </c>
      <c r="E29" s="6">
        <f>'Form C1-1_MB Par Ord Life'!J27</f>
        <v>0</v>
      </c>
      <c r="F29" s="6">
        <f>'Form C1-1_MB Non Par Ord Life'!J27</f>
        <v>0</v>
      </c>
      <c r="G29" s="6">
        <f>'Form C1-1_MB Par Annuity'!J27</f>
        <v>0</v>
      </c>
      <c r="H29" s="6">
        <f>'Form C1-1_MB Non Par Annuity'!J27</f>
        <v>0</v>
      </c>
      <c r="I29" s="13">
        <f>'Form C1-1_MB ILO'!J27</f>
        <v>0</v>
      </c>
      <c r="J29" s="13">
        <f>'Form C1-1_MB General Fund'!J27</f>
        <v>0</v>
      </c>
      <c r="K29" s="13">
        <f>'Form C1-1_OB Par Ord Life'!J27</f>
        <v>0</v>
      </c>
      <c r="L29" s="13">
        <f>'Form C1-1_OB Non Par Ord Life'!J27</f>
        <v>0</v>
      </c>
      <c r="M29" s="13">
        <f>'Form C1-1_OB Par Annuity'!J27</f>
        <v>0</v>
      </c>
      <c r="N29" s="13">
        <f>'Form C1-1_OB Non Par Annuity'!J27</f>
        <v>0</v>
      </c>
      <c r="O29" s="402">
        <f>'Form C1-1_OB ILO'!J27</f>
        <v>0</v>
      </c>
      <c r="P29" s="402">
        <f>'Form C1-1_OB General Fund'!J27</f>
        <v>0</v>
      </c>
      <c r="Q29" s="403">
        <f>'Form C1-1_SHF'!J27</f>
        <v>0</v>
      </c>
      <c r="R29" s="51">
        <f t="shared" si="1"/>
        <v>0</v>
      </c>
    </row>
    <row r="30" spans="1:18" x14ac:dyDescent="0.25">
      <c r="A30" s="57"/>
      <c r="B30" s="99"/>
      <c r="C30" s="28" t="s">
        <v>164</v>
      </c>
      <c r="D30" s="47" t="s">
        <v>268</v>
      </c>
      <c r="E30" s="6">
        <f>'Form C1-1_MB Par Ord Life'!J28</f>
        <v>0</v>
      </c>
      <c r="F30" s="6">
        <f>'Form C1-1_MB Non Par Ord Life'!J28</f>
        <v>0</v>
      </c>
      <c r="G30" s="6">
        <f>'Form C1-1_MB Par Annuity'!J28</f>
        <v>0</v>
      </c>
      <c r="H30" s="6">
        <f>'Form C1-1_MB Non Par Annuity'!J28</f>
        <v>0</v>
      </c>
      <c r="I30" s="13">
        <f>'Form C1-1_MB ILO'!J28</f>
        <v>0</v>
      </c>
      <c r="J30" s="13">
        <f>'Form C1-1_MB General Fund'!J28</f>
        <v>0</v>
      </c>
      <c r="K30" s="13">
        <f>'Form C1-1_OB Par Ord Life'!J28</f>
        <v>0</v>
      </c>
      <c r="L30" s="13">
        <f>'Form C1-1_OB Non Par Ord Life'!J28</f>
        <v>0</v>
      </c>
      <c r="M30" s="13">
        <f>'Form C1-1_OB Par Annuity'!J28</f>
        <v>0</v>
      </c>
      <c r="N30" s="13">
        <f>'Form C1-1_OB Non Par Annuity'!J28</f>
        <v>0</v>
      </c>
      <c r="O30" s="402">
        <f>'Form C1-1_OB ILO'!J28</f>
        <v>0</v>
      </c>
      <c r="P30" s="402">
        <f>'Form C1-1_OB General Fund'!J28</f>
        <v>0</v>
      </c>
      <c r="Q30" s="403">
        <f>'Form C1-1_SHF'!J28</f>
        <v>0</v>
      </c>
      <c r="R30" s="51">
        <f t="shared" si="1"/>
        <v>0</v>
      </c>
    </row>
    <row r="31" spans="1:18" s="2" customFormat="1" x14ac:dyDescent="0.25">
      <c r="A31" s="57"/>
      <c r="B31" s="71" t="s">
        <v>214</v>
      </c>
      <c r="C31" s="110" t="s">
        <v>590</v>
      </c>
      <c r="D31" s="110"/>
      <c r="E31" s="6">
        <f>'Form C1-1_MB Par Ord Life'!J30+'Form C1-1_MB Par Ord Life'!J31</f>
        <v>0</v>
      </c>
      <c r="F31" s="6">
        <f>'Form C1-1_MB Non Par Ord Life'!J30+'Form C1-1_MB Non Par Ord Life'!J31</f>
        <v>0</v>
      </c>
      <c r="G31" s="6">
        <f>'Form C1-1_MB Par Annuity'!J30+'Form C1-1_MB Par Annuity'!J31</f>
        <v>0</v>
      </c>
      <c r="H31" s="6">
        <f>'Form C1-1_MB Non Par Annuity'!J30+'Form C1-1_MB Non Par Annuity'!J31</f>
        <v>0</v>
      </c>
      <c r="I31" s="13">
        <f>'Form C1-1_MB ILO'!J30+'Form C1-1_MB ILO'!J31</f>
        <v>0</v>
      </c>
      <c r="J31" s="13">
        <f>'Form C1-1_MB General Fund'!J30+'Form C1-1_MB General Fund'!J31</f>
        <v>0</v>
      </c>
      <c r="K31" s="13">
        <f>'Form C1-1_OB Par Ord Life'!J30+'Form C1-1_OB Par Ord Life'!J31</f>
        <v>0</v>
      </c>
      <c r="L31" s="13">
        <f>'Form C1-1_OB Non Par Ord Life'!J30+'Form C1-1_OB Non Par Ord Life'!J31</f>
        <v>0</v>
      </c>
      <c r="M31" s="13">
        <f>'Form C1-1_OB Par Annuity'!J30+'Form C1-1_OB Par Annuity'!J31</f>
        <v>0</v>
      </c>
      <c r="N31" s="13">
        <f>'Form C1-1_OB Non Par Annuity'!J30+'Form C1-1_OB Non Par Annuity'!J31</f>
        <v>0</v>
      </c>
      <c r="O31" s="13">
        <f>'Form C1-1_OB ILO'!J30+'Form C1-1_OB ILO'!J31</f>
        <v>0</v>
      </c>
      <c r="P31" s="13">
        <f>'Form C1-1_OB General Fund'!J30+'Form C1-1_OB General Fund'!J31</f>
        <v>0</v>
      </c>
      <c r="Q31" s="395">
        <f>'Form C1-1_SHF'!J30+'Form C1-1_SHF'!J31</f>
        <v>0</v>
      </c>
      <c r="R31" s="6">
        <f t="shared" si="1"/>
        <v>0</v>
      </c>
    </row>
    <row r="32" spans="1:18" s="2" customFormat="1" x14ac:dyDescent="0.25">
      <c r="A32" s="57"/>
      <c r="B32" s="34" t="s">
        <v>243</v>
      </c>
      <c r="C32" s="34" t="s">
        <v>80</v>
      </c>
      <c r="D32" s="34"/>
      <c r="E32" s="6">
        <f>'Form C1-1_MB Par Ord Life'!J32</f>
        <v>0</v>
      </c>
      <c r="F32" s="6">
        <f>'Form C1-1_MB Non Par Ord Life'!J32</f>
        <v>0</v>
      </c>
      <c r="G32" s="6">
        <f>'Form C1-1_MB Par Annuity'!J32</f>
        <v>0</v>
      </c>
      <c r="H32" s="6">
        <f>'Form C1-1_MB Non Par Annuity'!J32</f>
        <v>0</v>
      </c>
      <c r="I32" s="13">
        <f>'Form C1-1_MB ILO'!J32</f>
        <v>0</v>
      </c>
      <c r="J32" s="13">
        <f>'Form C1-1_MB General Fund'!J32</f>
        <v>0</v>
      </c>
      <c r="K32" s="13">
        <f>'Form C1-1_OB Par Ord Life'!J32</f>
        <v>0</v>
      </c>
      <c r="L32" s="13">
        <f>'Form C1-1_OB Non Par Ord Life'!J32</f>
        <v>0</v>
      </c>
      <c r="M32" s="13">
        <f>'Form C1-1_OB Par Annuity'!J32</f>
        <v>0</v>
      </c>
      <c r="N32" s="13">
        <f>'Form C1-1_OB Non Par Annuity'!J32</f>
        <v>0</v>
      </c>
      <c r="O32" s="13">
        <f>'Form C1-1_OB ILO'!J32</f>
        <v>0</v>
      </c>
      <c r="P32" s="13">
        <f>'Form C1-1_OB General Fund'!J32</f>
        <v>0</v>
      </c>
      <c r="Q32" s="395">
        <f>'Form C1-1_SHF'!J32</f>
        <v>0</v>
      </c>
      <c r="R32" s="6">
        <f t="shared" si="1"/>
        <v>0</v>
      </c>
    </row>
    <row r="33" spans="1:34" x14ac:dyDescent="0.25">
      <c r="A33" s="101" t="s">
        <v>162</v>
      </c>
      <c r="B33" s="34" t="s">
        <v>281</v>
      </c>
      <c r="C33" s="109"/>
      <c r="D33" s="109"/>
      <c r="E33" s="6">
        <f t="shared" ref="E33:Q33" si="4">SUM(E34:E36)</f>
        <v>0</v>
      </c>
      <c r="F33" s="6">
        <f t="shared" si="4"/>
        <v>0</v>
      </c>
      <c r="G33" s="396">
        <f t="shared" si="4"/>
        <v>0</v>
      </c>
      <c r="H33" s="396">
        <f t="shared" si="4"/>
        <v>0</v>
      </c>
      <c r="I33" s="13">
        <f t="shared" si="4"/>
        <v>0</v>
      </c>
      <c r="J33" s="13">
        <f t="shared" si="4"/>
        <v>0</v>
      </c>
      <c r="K33" s="13">
        <f t="shared" si="4"/>
        <v>0</v>
      </c>
      <c r="L33" s="13">
        <f t="shared" si="4"/>
        <v>0</v>
      </c>
      <c r="M33" s="13">
        <f t="shared" si="4"/>
        <v>0</v>
      </c>
      <c r="N33" s="13">
        <f t="shared" si="4"/>
        <v>0</v>
      </c>
      <c r="O33" s="13">
        <f t="shared" si="4"/>
        <v>0</v>
      </c>
      <c r="P33" s="13">
        <f t="shared" si="4"/>
        <v>0</v>
      </c>
      <c r="Q33" s="395">
        <f t="shared" si="4"/>
        <v>0</v>
      </c>
      <c r="R33" s="51">
        <f t="shared" si="1"/>
        <v>0</v>
      </c>
    </row>
    <row r="34" spans="1:34" s="2" customFormat="1" x14ac:dyDescent="0.25">
      <c r="A34" s="57"/>
      <c r="B34" s="34" t="s">
        <v>208</v>
      </c>
      <c r="C34" s="34" t="s">
        <v>592</v>
      </c>
      <c r="D34" s="109"/>
      <c r="E34" s="6">
        <f>'Form C1-1_MB Par Ord Life'!J37+'Form C1-1_MB Par Ord Life'!J38</f>
        <v>0</v>
      </c>
      <c r="F34" s="6">
        <f>'Form C1-1_MB Non Par Ord Life'!J37+'Form C1-1_MB Non Par Ord Life'!J38</f>
        <v>0</v>
      </c>
      <c r="G34" s="6">
        <f>'Form C1-1_MB Par Annuity'!J37+'Form C1-1_MB Par Annuity'!J38</f>
        <v>0</v>
      </c>
      <c r="H34" s="6">
        <f>'Form C1-1_MB Non Par Annuity'!J37+'Form C1-1_MB Non Par Annuity'!J38</f>
        <v>0</v>
      </c>
      <c r="I34" s="13">
        <f>'Form C1-1_MB ILO'!J37+'Form C1-1_MB ILO'!J38</f>
        <v>0</v>
      </c>
      <c r="J34" s="13">
        <f>'Form C1-1_MB General Fund'!J37+'Form C1-1_MB General Fund'!J38</f>
        <v>0</v>
      </c>
      <c r="K34" s="13">
        <f>'Form C1-1_OB Par Ord Life'!J37+'Form C1-1_OB Par Ord Life'!J38</f>
        <v>0</v>
      </c>
      <c r="L34" s="13">
        <f>'Form C1-1_OB Non Par Ord Life'!J37+'Form C1-1_OB Non Par Ord Life'!J38</f>
        <v>0</v>
      </c>
      <c r="M34" s="13">
        <f>'Form C1-1_OB Par Annuity'!J37+'Form C1-1_OB Par Annuity'!J38</f>
        <v>0</v>
      </c>
      <c r="N34" s="13">
        <f>'Form C1-1_OB Non Par Annuity'!J37+'Form C1-1_OB Non Par Annuity'!J38</f>
        <v>0</v>
      </c>
      <c r="O34" s="13">
        <f>'Form C1-1_OB ILO'!J37+'Form C1-1_OB ILO'!J38</f>
        <v>0</v>
      </c>
      <c r="P34" s="13">
        <f>'Form C1-1_OB General Fund'!J37+'Form C1-1_OB General Fund'!J38</f>
        <v>0</v>
      </c>
      <c r="Q34" s="395">
        <f>'Form C1-1_SHF'!J37+'Form C1-1_SHF'!J38</f>
        <v>0</v>
      </c>
      <c r="R34" s="6">
        <f t="shared" si="1"/>
        <v>0</v>
      </c>
    </row>
    <row r="35" spans="1:34" s="2" customFormat="1" x14ac:dyDescent="0.25">
      <c r="A35" s="57"/>
      <c r="B35" s="34" t="s">
        <v>209</v>
      </c>
      <c r="C35" s="34" t="s">
        <v>591</v>
      </c>
      <c r="D35" s="109"/>
      <c r="E35" s="6">
        <f>'Form C1-1_MB Par Ord Life'!J39</f>
        <v>0</v>
      </c>
      <c r="F35" s="6">
        <f>'Form C1-1_MB Non Par Ord Life'!J39</f>
        <v>0</v>
      </c>
      <c r="G35" s="6">
        <f>'Form C1-1_MB Par Annuity'!J39</f>
        <v>0</v>
      </c>
      <c r="H35" s="6">
        <f>'Form C1-1_MB Non Par Annuity'!J39</f>
        <v>0</v>
      </c>
      <c r="I35" s="13">
        <f>'Form C1-1_MB ILO'!J39</f>
        <v>0</v>
      </c>
      <c r="J35" s="13">
        <f>'Form C1-1_MB General Fund'!J39</f>
        <v>0</v>
      </c>
      <c r="K35" s="13">
        <f>'Form C1-1_OB Par Ord Life'!J39</f>
        <v>0</v>
      </c>
      <c r="L35" s="13">
        <f>'Form C1-1_OB Non Par Ord Life'!J39</f>
        <v>0</v>
      </c>
      <c r="M35" s="13">
        <f>'Form C1-1_OB Par Annuity'!J39</f>
        <v>0</v>
      </c>
      <c r="N35" s="13">
        <f>'Form C1-1_OB Non Par Annuity'!J39</f>
        <v>0</v>
      </c>
      <c r="O35" s="13">
        <f>'Form C1-1_OB ILO'!J39</f>
        <v>0</v>
      </c>
      <c r="P35" s="13">
        <f>'Form C1-1_OB General Fund'!J39</f>
        <v>0</v>
      </c>
      <c r="Q35" s="395">
        <f>'Form C1-1_SHF'!J39</f>
        <v>0</v>
      </c>
      <c r="R35" s="6">
        <f t="shared" si="1"/>
        <v>0</v>
      </c>
    </row>
    <row r="36" spans="1:34" x14ac:dyDescent="0.25">
      <c r="A36" s="27"/>
      <c r="B36" s="34" t="s">
        <v>169</v>
      </c>
      <c r="C36" s="34" t="s">
        <v>15</v>
      </c>
      <c r="D36" s="109"/>
      <c r="E36" s="6">
        <f>'Form C1-1_MB Par Ord Life'!J40</f>
        <v>0</v>
      </c>
      <c r="F36" s="6">
        <f>'Form C1-1_MB Non Par Ord Life'!J40</f>
        <v>0</v>
      </c>
      <c r="G36" s="6">
        <f>'Form C1-1_MB Par Annuity'!J40</f>
        <v>0</v>
      </c>
      <c r="H36" s="6">
        <f>'Form C1-1_MB Non Par Annuity'!J40</f>
        <v>0</v>
      </c>
      <c r="I36" s="13">
        <f>'Form C1-1_MB ILO'!J40</f>
        <v>0</v>
      </c>
      <c r="J36" s="13">
        <f>'Form C1-1_MB General Fund'!J40</f>
        <v>0</v>
      </c>
      <c r="K36" s="13">
        <f>'Form C1-1_OB Par Ord Life'!J40</f>
        <v>0</v>
      </c>
      <c r="L36" s="13">
        <f>'Form C1-1_OB Non Par Ord Life'!J40</f>
        <v>0</v>
      </c>
      <c r="M36" s="13">
        <f>'Form C1-1_OB Par Annuity'!J40</f>
        <v>0</v>
      </c>
      <c r="N36" s="13">
        <f>'Form C1-1_OB Non Par Annuity'!J40</f>
        <v>0</v>
      </c>
      <c r="O36" s="13">
        <f>'Form C1-1_OB ILO'!J40</f>
        <v>0</v>
      </c>
      <c r="P36" s="13">
        <f>'Form C1-1_OB General Fund'!J40</f>
        <v>0</v>
      </c>
      <c r="Q36" s="395">
        <f>'Form C1-1_SHF'!J40</f>
        <v>0</v>
      </c>
      <c r="R36" s="51">
        <f t="shared" si="1"/>
        <v>0</v>
      </c>
    </row>
    <row r="37" spans="1:34" x14ac:dyDescent="0.25">
      <c r="A37" s="114" t="s">
        <v>163</v>
      </c>
      <c r="B37" s="905" t="s">
        <v>207</v>
      </c>
      <c r="C37" s="905"/>
      <c r="D37" s="905"/>
      <c r="E37" s="13">
        <f t="shared" ref="E37:Q37" si="5">SUM(E38:E39,E45,E46,E52,E53)</f>
        <v>0</v>
      </c>
      <c r="F37" s="13">
        <f t="shared" si="5"/>
        <v>0</v>
      </c>
      <c r="G37" s="397">
        <f t="shared" si="5"/>
        <v>0</v>
      </c>
      <c r="H37" s="397">
        <f t="shared" si="5"/>
        <v>0</v>
      </c>
      <c r="I37" s="13">
        <f t="shared" si="5"/>
        <v>0</v>
      </c>
      <c r="J37" s="13">
        <f t="shared" si="5"/>
        <v>0</v>
      </c>
      <c r="K37" s="13">
        <f t="shared" si="5"/>
        <v>0</v>
      </c>
      <c r="L37" s="13">
        <f>SUM(L38:L39,L45,L46,L52,L53)</f>
        <v>0</v>
      </c>
      <c r="M37" s="13">
        <f t="shared" si="5"/>
        <v>0</v>
      </c>
      <c r="N37" s="13">
        <f t="shared" si="5"/>
        <v>0</v>
      </c>
      <c r="O37" s="13">
        <f t="shared" si="5"/>
        <v>0</v>
      </c>
      <c r="P37" s="13">
        <f t="shared" si="5"/>
        <v>0</v>
      </c>
      <c r="Q37" s="395">
        <f t="shared" si="5"/>
        <v>0</v>
      </c>
      <c r="R37" s="51">
        <f t="shared" si="1"/>
        <v>0</v>
      </c>
    </row>
    <row r="38" spans="1:34" s="2" customFormat="1" ht="75.75" customHeight="1" x14ac:dyDescent="0.25">
      <c r="A38" s="68"/>
      <c r="B38" s="34" t="s">
        <v>208</v>
      </c>
      <c r="C38" s="874" t="s">
        <v>618</v>
      </c>
      <c r="D38" s="874"/>
      <c r="E38" s="6">
        <f>'Form C1-1_MB Par Ord Life'!J46</f>
        <v>0</v>
      </c>
      <c r="F38" s="6">
        <f>'Form C1-1_MB Non Par Ord Life'!J46</f>
        <v>0</v>
      </c>
      <c r="G38" s="6">
        <f>'Form C1-1_MB Par Annuity'!J46</f>
        <v>0</v>
      </c>
      <c r="H38" s="6">
        <f>'Form C1-1_MB Non Par Annuity'!J46</f>
        <v>0</v>
      </c>
      <c r="I38" s="13">
        <f>'Form C1-1_MB ILO'!J46</f>
        <v>0</v>
      </c>
      <c r="J38" s="13">
        <f>'Form C1-1_MB General Fund'!J46</f>
        <v>0</v>
      </c>
      <c r="K38" s="13">
        <f>'Form C1-1_OB Par Ord Life'!J46</f>
        <v>0</v>
      </c>
      <c r="L38" s="13">
        <f>'Form C1-1_OB Non Par Ord Life'!J46</f>
        <v>0</v>
      </c>
      <c r="M38" s="13">
        <f>'Form C1-1_OB Par Annuity'!J46</f>
        <v>0</v>
      </c>
      <c r="N38" s="13">
        <f>'Form C1-1_OB Non Par Annuity'!J46</f>
        <v>0</v>
      </c>
      <c r="O38" s="13">
        <f>'Form C1-1_OB ILO'!J46</f>
        <v>0</v>
      </c>
      <c r="P38" s="13">
        <f>'Form C1-1_OB General Fund'!J46</f>
        <v>0</v>
      </c>
      <c r="Q38" s="395">
        <f>'Form C1-1_SHF'!J46</f>
        <v>0</v>
      </c>
      <c r="R38" s="51">
        <f t="shared" si="1"/>
        <v>0</v>
      </c>
    </row>
    <row r="39" spans="1:34" ht="30" customHeight="1" x14ac:dyDescent="0.25">
      <c r="A39" s="68"/>
      <c r="B39" s="34" t="s">
        <v>209</v>
      </c>
      <c r="C39" s="897" t="s">
        <v>144</v>
      </c>
      <c r="D39" s="898"/>
      <c r="E39" s="6">
        <f t="shared" ref="E39:Q39" si="6">SUM(E40:E44)</f>
        <v>0</v>
      </c>
      <c r="F39" s="6">
        <f t="shared" si="6"/>
        <v>0</v>
      </c>
      <c r="G39" s="397">
        <f t="shared" si="6"/>
        <v>0</v>
      </c>
      <c r="H39" s="397">
        <f t="shared" si="6"/>
        <v>0</v>
      </c>
      <c r="I39" s="13">
        <f t="shared" si="6"/>
        <v>0</v>
      </c>
      <c r="J39" s="13">
        <f t="shared" si="6"/>
        <v>0</v>
      </c>
      <c r="K39" s="13">
        <f>SUM(K40:K44)</f>
        <v>0</v>
      </c>
      <c r="L39" s="13">
        <f>SUM(L40:L44)</f>
        <v>0</v>
      </c>
      <c r="M39" s="13">
        <f>SUM(M40:M44)</f>
        <v>0</v>
      </c>
      <c r="N39" s="13">
        <f>SUM(N40:N44)</f>
        <v>0</v>
      </c>
      <c r="O39" s="13">
        <f>SUM(O40:O44)</f>
        <v>0</v>
      </c>
      <c r="P39" s="13">
        <f t="shared" si="6"/>
        <v>0</v>
      </c>
      <c r="Q39" s="395">
        <f t="shared" si="6"/>
        <v>0</v>
      </c>
      <c r="R39" s="51">
        <f t="shared" si="1"/>
        <v>0</v>
      </c>
    </row>
    <row r="40" spans="1:34" s="2" customFormat="1" x14ac:dyDescent="0.25">
      <c r="A40" s="68"/>
      <c r="B40" s="71"/>
      <c r="C40" s="46" t="s">
        <v>161</v>
      </c>
      <c r="D40" s="47" t="s">
        <v>265</v>
      </c>
      <c r="E40" s="6">
        <f>'Form C1-1_MB Par Ord Life'!J48</f>
        <v>0</v>
      </c>
      <c r="F40" s="6">
        <f>'Form C1-1_MB Non Par Ord Life'!J48</f>
        <v>0</v>
      </c>
      <c r="G40" s="6">
        <f>'Form C1-1_MB Par Annuity'!J48</f>
        <v>0</v>
      </c>
      <c r="H40" s="6">
        <f>'Form C1-1_MB Non Par Annuity'!J48</f>
        <v>0</v>
      </c>
      <c r="I40" s="13">
        <f>'Form C1-1_MB ILO'!J48</f>
        <v>0</v>
      </c>
      <c r="J40" s="13">
        <f>'Form C1-1_MB General Fund'!J48</f>
        <v>0</v>
      </c>
      <c r="K40" s="13">
        <f>'Form C1-1_OB Par Ord Life'!J48</f>
        <v>0</v>
      </c>
      <c r="L40" s="13">
        <f>'Form C1-1_OB Non Par Ord Life'!J48</f>
        <v>0</v>
      </c>
      <c r="M40" s="13">
        <f>'Form C1-1_OB Par Annuity'!J48</f>
        <v>0</v>
      </c>
      <c r="N40" s="13">
        <f>'Form C1-1_OB Non Par Annuity'!J48</f>
        <v>0</v>
      </c>
      <c r="O40" s="13">
        <f>'Form C1-1_OB ILO'!J48</f>
        <v>0</v>
      </c>
      <c r="P40" s="13">
        <f>'Form C1-1_OB General Fund'!J48</f>
        <v>0</v>
      </c>
      <c r="Q40" s="395">
        <f>'Form C1-1_SHF'!J48</f>
        <v>0</v>
      </c>
      <c r="R40" s="51">
        <f t="shared" si="1"/>
        <v>0</v>
      </c>
    </row>
    <row r="41" spans="1:34" s="2" customFormat="1" x14ac:dyDescent="0.25">
      <c r="A41" s="68"/>
      <c r="B41" s="38"/>
      <c r="C41" s="46" t="s">
        <v>162</v>
      </c>
      <c r="D41" s="47" t="s">
        <v>266</v>
      </c>
      <c r="E41" s="6">
        <f>'Form C1-1_MB Par Ord Life'!J49</f>
        <v>0</v>
      </c>
      <c r="F41" s="6">
        <f>'Form C1-1_MB Non Par Ord Life'!J49</f>
        <v>0</v>
      </c>
      <c r="G41" s="6">
        <f>'Form C1-1_MB Par Annuity'!J49</f>
        <v>0</v>
      </c>
      <c r="H41" s="6">
        <f>'Form C1-1_MB Non Par Annuity'!J49</f>
        <v>0</v>
      </c>
      <c r="I41" s="13">
        <f>'Form C1-1_MB ILO'!J49</f>
        <v>0</v>
      </c>
      <c r="J41" s="13">
        <f>'Form C1-1_MB General Fund'!J49</f>
        <v>0</v>
      </c>
      <c r="K41" s="13">
        <f>'Form C1-1_OB Par Ord Life'!J49</f>
        <v>0</v>
      </c>
      <c r="L41" s="13">
        <f>'Form C1-1_OB Non Par Ord Life'!J49</f>
        <v>0</v>
      </c>
      <c r="M41" s="13">
        <f>'Form C1-1_OB Par Annuity'!J49</f>
        <v>0</v>
      </c>
      <c r="N41" s="13">
        <f>'Form C1-1_OB Non Par Annuity'!J49</f>
        <v>0</v>
      </c>
      <c r="O41" s="13">
        <f>'Form C1-1_OB ILO'!J49</f>
        <v>0</v>
      </c>
      <c r="P41" s="13">
        <f>'Form C1-1_OB General Fund'!J49</f>
        <v>0</v>
      </c>
      <c r="Q41" s="395">
        <f>'Form C1-1_SHF'!J49</f>
        <v>0</v>
      </c>
      <c r="R41" s="51">
        <f t="shared" si="1"/>
        <v>0</v>
      </c>
    </row>
    <row r="42" spans="1:34" s="2" customFormat="1" x14ac:dyDescent="0.25">
      <c r="A42" s="68"/>
      <c r="B42" s="38"/>
      <c r="C42" s="46" t="s">
        <v>163</v>
      </c>
      <c r="D42" s="47" t="s">
        <v>267</v>
      </c>
      <c r="E42" s="6">
        <f>'Form C1-1_MB Par Ord Life'!J50</f>
        <v>0</v>
      </c>
      <c r="F42" s="6">
        <f>'Form C1-1_MB Non Par Ord Life'!J50</f>
        <v>0</v>
      </c>
      <c r="G42" s="6">
        <f>'Form C1-1_MB Par Annuity'!J50</f>
        <v>0</v>
      </c>
      <c r="H42" s="6">
        <f>'Form C1-1_MB Non Par Annuity'!J50</f>
        <v>0</v>
      </c>
      <c r="I42" s="13">
        <f>'Form C1-1_MB ILO'!J50</f>
        <v>0</v>
      </c>
      <c r="J42" s="13">
        <f>'Form C1-1_MB General Fund'!J50</f>
        <v>0</v>
      </c>
      <c r="K42" s="13">
        <f>'Form C1-1_OB Par Ord Life'!J50</f>
        <v>0</v>
      </c>
      <c r="L42" s="13">
        <f>'Form C1-1_OB Non Par Ord Life'!J50</f>
        <v>0</v>
      </c>
      <c r="M42" s="13">
        <f>'Form C1-1_OB Par Annuity'!J50</f>
        <v>0</v>
      </c>
      <c r="N42" s="13">
        <f>'Form C1-1_OB Non Par Annuity'!J50</f>
        <v>0</v>
      </c>
      <c r="O42" s="13">
        <f>'Form C1-1_OB ILO'!J50</f>
        <v>0</v>
      </c>
      <c r="P42" s="13">
        <f>'Form C1-1_OB General Fund'!J50</f>
        <v>0</v>
      </c>
      <c r="Q42" s="395">
        <f>'Form C1-1_SHF'!J50</f>
        <v>0</v>
      </c>
      <c r="R42" s="51">
        <f t="shared" si="1"/>
        <v>0</v>
      </c>
    </row>
    <row r="43" spans="1:34" s="2" customFormat="1" x14ac:dyDescent="0.25">
      <c r="A43" s="68"/>
      <c r="B43" s="38"/>
      <c r="C43" s="46" t="s">
        <v>164</v>
      </c>
      <c r="D43" s="47" t="s">
        <v>268</v>
      </c>
      <c r="E43" s="6">
        <f>'Form C1-1_MB Par Ord Life'!J51</f>
        <v>0</v>
      </c>
      <c r="F43" s="6">
        <f>'Form C1-1_MB Non Par Ord Life'!J51</f>
        <v>0</v>
      </c>
      <c r="G43" s="6">
        <f>'Form C1-1_MB Par Annuity'!J51</f>
        <v>0</v>
      </c>
      <c r="H43" s="6">
        <f>'Form C1-1_MB Non Par Annuity'!J51</f>
        <v>0</v>
      </c>
      <c r="I43" s="13">
        <f>'Form C1-1_MB ILO'!J51</f>
        <v>0</v>
      </c>
      <c r="J43" s="13">
        <f>'Form C1-1_MB General Fund'!J51</f>
        <v>0</v>
      </c>
      <c r="K43" s="13">
        <f>'Form C1-1_OB Par Ord Life'!J51</f>
        <v>0</v>
      </c>
      <c r="L43" s="13">
        <f>'Form C1-1_OB Non Par Ord Life'!J51</f>
        <v>0</v>
      </c>
      <c r="M43" s="13">
        <f>'Form C1-1_OB Par Annuity'!J51</f>
        <v>0</v>
      </c>
      <c r="N43" s="13">
        <f>'Form C1-1_OB Non Par Annuity'!J51</f>
        <v>0</v>
      </c>
      <c r="O43" s="13">
        <f>'Form C1-1_OB ILO'!J51</f>
        <v>0</v>
      </c>
      <c r="P43" s="13">
        <f>'Form C1-1_OB General Fund'!J51</f>
        <v>0</v>
      </c>
      <c r="Q43" s="395">
        <f>'Form C1-1_SHF'!J51</f>
        <v>0</v>
      </c>
      <c r="R43" s="51">
        <f t="shared" si="1"/>
        <v>0</v>
      </c>
    </row>
    <row r="44" spans="1:34" s="2" customFormat="1" x14ac:dyDescent="0.25">
      <c r="A44" s="68"/>
      <c r="B44" s="219"/>
      <c r="C44" s="46" t="s">
        <v>175</v>
      </c>
      <c r="D44" s="47" t="s">
        <v>269</v>
      </c>
      <c r="E44" s="6">
        <f>'Form C1-1_MB Par Ord Life'!J52</f>
        <v>0</v>
      </c>
      <c r="F44" s="6">
        <f>'Form C1-1_MB Non Par Ord Life'!J52</f>
        <v>0</v>
      </c>
      <c r="G44" s="6">
        <f>'Form C1-1_MB Par Annuity'!J52</f>
        <v>0</v>
      </c>
      <c r="H44" s="6">
        <f>'Form C1-1_MB Non Par Annuity'!J52</f>
        <v>0</v>
      </c>
      <c r="I44" s="13">
        <f>'Form C1-1_MB ILO'!J52</f>
        <v>0</v>
      </c>
      <c r="J44" s="13">
        <f>'Form C1-1_MB General Fund'!J52</f>
        <v>0</v>
      </c>
      <c r="K44" s="13">
        <f>'Form C1-1_OB Par Ord Life'!J52</f>
        <v>0</v>
      </c>
      <c r="L44" s="13">
        <f>'Form C1-1_OB Non Par Ord Life'!J52</f>
        <v>0</v>
      </c>
      <c r="M44" s="13">
        <f>'Form C1-1_OB Par Annuity'!J52</f>
        <v>0</v>
      </c>
      <c r="N44" s="13">
        <f>'Form C1-1_OB Non Par Annuity'!J52</f>
        <v>0</v>
      </c>
      <c r="O44" s="13">
        <f>'Form C1-1_OB ILO'!J52</f>
        <v>0</v>
      </c>
      <c r="P44" s="13">
        <f>'Form C1-1_OB General Fund'!J52</f>
        <v>0</v>
      </c>
      <c r="Q44" s="395">
        <f>'Form C1-1_SHF'!J52</f>
        <v>0</v>
      </c>
      <c r="R44" s="51">
        <f t="shared" si="1"/>
        <v>0</v>
      </c>
    </row>
    <row r="45" spans="1:34" s="2" customFormat="1" ht="45.75" customHeight="1" x14ac:dyDescent="0.25">
      <c r="A45" s="68"/>
      <c r="B45" s="34" t="s">
        <v>210</v>
      </c>
      <c r="C45" s="907" t="s">
        <v>544</v>
      </c>
      <c r="D45" s="908"/>
      <c r="E45" s="6">
        <f>'Form C1-1_MB Par Ord Life'!J53</f>
        <v>0</v>
      </c>
      <c r="F45" s="6">
        <f>'Form C1-1_MB Non Par Ord Life'!J53</f>
        <v>0</v>
      </c>
      <c r="G45" s="6">
        <f>'Form C1-1_MB Par Annuity'!J53</f>
        <v>0</v>
      </c>
      <c r="H45" s="6">
        <f>'Form C1-1_MB Non Par Annuity'!J53</f>
        <v>0</v>
      </c>
      <c r="I45" s="13">
        <f>'Form C1-1_MB ILO'!J53</f>
        <v>0</v>
      </c>
      <c r="J45" s="13">
        <f>'Form C1-1_MB General Fund'!J53</f>
        <v>0</v>
      </c>
      <c r="K45" s="13">
        <f>'Form C1-1_OB Par Ord Life'!J53</f>
        <v>0</v>
      </c>
      <c r="L45" s="13">
        <f>'Form C1-1_OB Non Par Ord Life'!J53</f>
        <v>0</v>
      </c>
      <c r="M45" s="13">
        <f>'Form C1-1_OB Par Annuity'!J53</f>
        <v>0</v>
      </c>
      <c r="N45" s="13">
        <f>'Form C1-1_OB Non Par Annuity'!J53</f>
        <v>0</v>
      </c>
      <c r="O45" s="13">
        <f>'Form C1-1_OB ILO'!J53</f>
        <v>0</v>
      </c>
      <c r="P45" s="13">
        <f>'Form C1-1_OB General Fund'!J53</f>
        <v>0</v>
      </c>
      <c r="Q45" s="395">
        <f>'Form C1-1_SHF'!J53</f>
        <v>0</v>
      </c>
      <c r="R45" s="6">
        <f t="shared" si="1"/>
        <v>0</v>
      </c>
    </row>
    <row r="46" spans="1:34" ht="61.5" customHeight="1" x14ac:dyDescent="0.25">
      <c r="A46" s="68"/>
      <c r="B46" s="71" t="s">
        <v>170</v>
      </c>
      <c r="C46" s="909" t="s">
        <v>545</v>
      </c>
      <c r="D46" s="898"/>
      <c r="E46" s="6">
        <f t="shared" ref="E46:Q46" si="7">SUM(E47:E51)</f>
        <v>0</v>
      </c>
      <c r="F46" s="6">
        <f t="shared" si="7"/>
        <v>0</v>
      </c>
      <c r="G46" s="6">
        <f t="shared" si="7"/>
        <v>0</v>
      </c>
      <c r="H46" s="6">
        <f t="shared" si="7"/>
        <v>0</v>
      </c>
      <c r="I46" s="13">
        <f t="shared" si="7"/>
        <v>0</v>
      </c>
      <c r="J46" s="13">
        <f t="shared" si="7"/>
        <v>0</v>
      </c>
      <c r="K46" s="13">
        <f t="shared" si="7"/>
        <v>0</v>
      </c>
      <c r="L46" s="13">
        <f t="shared" si="7"/>
        <v>0</v>
      </c>
      <c r="M46" s="13">
        <f>SUM(M47:M51)</f>
        <v>0</v>
      </c>
      <c r="N46" s="13">
        <f>SUM(N47:N51)</f>
        <v>0</v>
      </c>
      <c r="O46" s="13">
        <f>SUM(O47:O51)</f>
        <v>0</v>
      </c>
      <c r="P46" s="13">
        <f t="shared" si="7"/>
        <v>0</v>
      </c>
      <c r="Q46" s="395">
        <f t="shared" si="7"/>
        <v>0</v>
      </c>
      <c r="R46" s="51">
        <f t="shared" si="1"/>
        <v>0</v>
      </c>
    </row>
    <row r="47" spans="1:34" s="2" customFormat="1" x14ac:dyDescent="0.25">
      <c r="A47" s="68"/>
      <c r="B47" s="38"/>
      <c r="C47" s="46" t="s">
        <v>161</v>
      </c>
      <c r="D47" s="47" t="s">
        <v>265</v>
      </c>
      <c r="E47" s="6">
        <f>'Form C1-1_MB Par Ord Life'!J55</f>
        <v>0</v>
      </c>
      <c r="F47" s="6">
        <f>'Form C1-1_MB Non Par Ord Life'!J55</f>
        <v>0</v>
      </c>
      <c r="G47" s="6">
        <f>'Form C1-1_MB Par Annuity'!J55</f>
        <v>0</v>
      </c>
      <c r="H47" s="6">
        <f>'Form C1-1_MB Non Par Annuity'!J55</f>
        <v>0</v>
      </c>
      <c r="I47" s="13">
        <f>'Form C1-1_MB ILO'!J55</f>
        <v>0</v>
      </c>
      <c r="J47" s="13">
        <f>'Form C1-1_MB General Fund'!J55</f>
        <v>0</v>
      </c>
      <c r="K47" s="13">
        <f>'Form C1-1_OB Par Ord Life'!J55</f>
        <v>0</v>
      </c>
      <c r="L47" s="13">
        <f>'Form C1-1_OB Non Par Ord Life'!J55</f>
        <v>0</v>
      </c>
      <c r="M47" s="13">
        <f>'Form C1-1_OB Par Annuity'!J55</f>
        <v>0</v>
      </c>
      <c r="N47" s="13">
        <f>'Form C1-1_OB Non Par Annuity'!J55</f>
        <v>0</v>
      </c>
      <c r="O47" s="13">
        <f>'Form C1-1_OB ILO'!J55</f>
        <v>0</v>
      </c>
      <c r="P47" s="13">
        <f>'Form C1-1_OB General Fund'!J55</f>
        <v>0</v>
      </c>
      <c r="Q47" s="13">
        <f>'Form C1-1_SHF'!J55</f>
        <v>0</v>
      </c>
      <c r="R47" s="6">
        <f t="shared" si="1"/>
        <v>0</v>
      </c>
      <c r="S47" s="463"/>
      <c r="T47" s="464"/>
      <c r="U47" s="464"/>
      <c r="V47" s="464"/>
      <c r="W47" s="464"/>
      <c r="X47" s="464"/>
      <c r="Y47" s="464"/>
      <c r="Z47" s="464"/>
      <c r="AA47" s="464"/>
      <c r="AB47" s="464"/>
      <c r="AC47" s="464"/>
      <c r="AD47" s="464"/>
      <c r="AE47" s="464"/>
      <c r="AF47" s="464"/>
      <c r="AG47" s="464"/>
      <c r="AH47" s="464"/>
    </row>
    <row r="48" spans="1:34" s="2" customFormat="1" x14ac:dyDescent="0.25">
      <c r="A48" s="68"/>
      <c r="B48" s="38"/>
      <c r="C48" s="46" t="s">
        <v>162</v>
      </c>
      <c r="D48" s="47" t="s">
        <v>266</v>
      </c>
      <c r="E48" s="6">
        <f>'Form C1-1_MB Par Ord Life'!J56</f>
        <v>0</v>
      </c>
      <c r="F48" s="6">
        <f>'Form C1-1_MB Non Par Ord Life'!J56</f>
        <v>0</v>
      </c>
      <c r="G48" s="6">
        <f>'Form C1-1_MB Par Annuity'!J56</f>
        <v>0</v>
      </c>
      <c r="H48" s="6">
        <f>'Form C1-1_MB Non Par Annuity'!J56</f>
        <v>0</v>
      </c>
      <c r="I48" s="13">
        <f>'Form C1-1_MB ILO'!J56</f>
        <v>0</v>
      </c>
      <c r="J48" s="13">
        <f>'Form C1-1_MB General Fund'!J56</f>
        <v>0</v>
      </c>
      <c r="K48" s="13">
        <f>'Form C1-1_OB Par Ord Life'!J56</f>
        <v>0</v>
      </c>
      <c r="L48" s="13">
        <f>'Form C1-1_OB Non Par Ord Life'!J56</f>
        <v>0</v>
      </c>
      <c r="M48" s="13">
        <f>'Form C1-1_OB Par Annuity'!J56</f>
        <v>0</v>
      </c>
      <c r="N48" s="13">
        <f>'Form C1-1_OB Non Par Annuity'!J56</f>
        <v>0</v>
      </c>
      <c r="O48" s="13">
        <f>'Form C1-1_OB ILO'!J56</f>
        <v>0</v>
      </c>
      <c r="P48" s="13">
        <f>'Form C1-1_OB General Fund'!J56</f>
        <v>0</v>
      </c>
      <c r="Q48" s="13">
        <f>'Form C1-1_SHF'!J56</f>
        <v>0</v>
      </c>
      <c r="R48" s="6">
        <f t="shared" si="1"/>
        <v>0</v>
      </c>
    </row>
    <row r="49" spans="1:18" s="2" customFormat="1" x14ac:dyDescent="0.25">
      <c r="A49" s="68"/>
      <c r="B49" s="38"/>
      <c r="C49" s="46" t="s">
        <v>163</v>
      </c>
      <c r="D49" s="47" t="s">
        <v>267</v>
      </c>
      <c r="E49" s="6">
        <f>'Form C1-1_MB Par Ord Life'!J57</f>
        <v>0</v>
      </c>
      <c r="F49" s="6">
        <f>'Form C1-1_MB Non Par Ord Life'!J57</f>
        <v>0</v>
      </c>
      <c r="G49" s="6">
        <f>'Form C1-1_MB Par Annuity'!J57</f>
        <v>0</v>
      </c>
      <c r="H49" s="6">
        <f>'Form C1-1_MB Non Par Annuity'!J57</f>
        <v>0</v>
      </c>
      <c r="I49" s="13">
        <f>'Form C1-1_MB ILO'!J57</f>
        <v>0</v>
      </c>
      <c r="J49" s="13">
        <f>'Form C1-1_MB General Fund'!J57</f>
        <v>0</v>
      </c>
      <c r="K49" s="13">
        <f>'Form C1-1_OB Par Ord Life'!J57</f>
        <v>0</v>
      </c>
      <c r="L49" s="13">
        <f>'Form C1-1_OB Non Par Ord Life'!J57</f>
        <v>0</v>
      </c>
      <c r="M49" s="13">
        <f>'Form C1-1_OB Par Annuity'!J57</f>
        <v>0</v>
      </c>
      <c r="N49" s="13">
        <f>'Form C1-1_OB Non Par Annuity'!J57</f>
        <v>0</v>
      </c>
      <c r="O49" s="13">
        <f>'Form C1-1_OB ILO'!J57</f>
        <v>0</v>
      </c>
      <c r="P49" s="13">
        <f>'Form C1-1_OB General Fund'!J57</f>
        <v>0</v>
      </c>
      <c r="Q49" s="13">
        <f>'Form C1-1_SHF'!J57</f>
        <v>0</v>
      </c>
      <c r="R49" s="6">
        <f t="shared" si="1"/>
        <v>0</v>
      </c>
    </row>
    <row r="50" spans="1:18" s="2" customFormat="1" x14ac:dyDescent="0.25">
      <c r="A50" s="68"/>
      <c r="B50" s="38"/>
      <c r="C50" s="46" t="s">
        <v>164</v>
      </c>
      <c r="D50" s="47" t="s">
        <v>268</v>
      </c>
      <c r="E50" s="6">
        <f>'Form C1-1_MB Par Ord Life'!J58</f>
        <v>0</v>
      </c>
      <c r="F50" s="6">
        <f>'Form C1-1_MB Non Par Ord Life'!J58</f>
        <v>0</v>
      </c>
      <c r="G50" s="6">
        <f>'Form C1-1_MB Par Annuity'!J58</f>
        <v>0</v>
      </c>
      <c r="H50" s="6">
        <f>'Form C1-1_MB Non Par Annuity'!J58</f>
        <v>0</v>
      </c>
      <c r="I50" s="13">
        <f>'Form C1-1_MB ILO'!J58</f>
        <v>0</v>
      </c>
      <c r="J50" s="13">
        <f>'Form C1-1_MB General Fund'!J58</f>
        <v>0</v>
      </c>
      <c r="K50" s="13">
        <f>'Form C1-1_OB Par Ord Life'!J58</f>
        <v>0</v>
      </c>
      <c r="L50" s="13">
        <f>'Form C1-1_OB Non Par Ord Life'!J58</f>
        <v>0</v>
      </c>
      <c r="M50" s="13">
        <f>'Form C1-1_OB Par Annuity'!J58</f>
        <v>0</v>
      </c>
      <c r="N50" s="13">
        <f>'Form C1-1_OB Non Par Annuity'!J58</f>
        <v>0</v>
      </c>
      <c r="O50" s="13">
        <f>'Form C1-1_OB ILO'!J58</f>
        <v>0</v>
      </c>
      <c r="P50" s="13">
        <f>'Form C1-1_OB General Fund'!J58</f>
        <v>0</v>
      </c>
      <c r="Q50" s="13">
        <f>'Form C1-1_SHF'!J58</f>
        <v>0</v>
      </c>
      <c r="R50" s="6">
        <f t="shared" si="1"/>
        <v>0</v>
      </c>
    </row>
    <row r="51" spans="1:18" s="2" customFormat="1" x14ac:dyDescent="0.25">
      <c r="A51" s="68"/>
      <c r="B51" s="219"/>
      <c r="C51" s="46" t="s">
        <v>175</v>
      </c>
      <c r="D51" s="47" t="s">
        <v>269</v>
      </c>
      <c r="E51" s="6">
        <f>'Form C1-1_MB Par Ord Life'!J59</f>
        <v>0</v>
      </c>
      <c r="F51" s="6">
        <f>'Form C1-1_MB Non Par Ord Life'!J59</f>
        <v>0</v>
      </c>
      <c r="G51" s="6">
        <f>'Form C1-1_MB Par Annuity'!J59</f>
        <v>0</v>
      </c>
      <c r="H51" s="6">
        <f>'Form C1-1_MB Non Par Annuity'!J59</f>
        <v>0</v>
      </c>
      <c r="I51" s="13">
        <f>'Form C1-1_MB ILO'!J59</f>
        <v>0</v>
      </c>
      <c r="J51" s="13">
        <f>'Form C1-1_MB General Fund'!J59</f>
        <v>0</v>
      </c>
      <c r="K51" s="13">
        <f>'Form C1-1_OB Par Ord Life'!J59</f>
        <v>0</v>
      </c>
      <c r="L51" s="13">
        <f>'Form C1-1_OB Non Par Ord Life'!J59</f>
        <v>0</v>
      </c>
      <c r="M51" s="13">
        <f>'Form C1-1_OB Par Annuity'!J59</f>
        <v>0</v>
      </c>
      <c r="N51" s="13">
        <f>'Form C1-1_OB Non Par Annuity'!J59</f>
        <v>0</v>
      </c>
      <c r="O51" s="13">
        <f>'Form C1-1_OB ILO'!J59</f>
        <v>0</v>
      </c>
      <c r="P51" s="13">
        <f>'Form C1-1_OB General Fund'!J59</f>
        <v>0</v>
      </c>
      <c r="Q51" s="13">
        <f>'Form C1-1_SHF'!J59</f>
        <v>0</v>
      </c>
      <c r="R51" s="6">
        <f t="shared" si="1"/>
        <v>0</v>
      </c>
    </row>
    <row r="52" spans="1:18" s="2" customFormat="1" ht="16" customHeight="1" x14ac:dyDescent="0.25">
      <c r="A52" s="68"/>
      <c r="B52" s="34" t="s">
        <v>213</v>
      </c>
      <c r="C52" s="897" t="s">
        <v>595</v>
      </c>
      <c r="D52" s="898"/>
      <c r="E52" s="6">
        <f>'Form C1-1_MB Par Ord Life'!J61+'Form C1-1_MB Par Ord Life'!J62</f>
        <v>0</v>
      </c>
      <c r="F52" s="6">
        <f>'Form C1-1_MB Non Par Ord Life'!J61+'Form C1-1_MB Non Par Ord Life'!J62</f>
        <v>0</v>
      </c>
      <c r="G52" s="6">
        <f>'Form C1-1_MB Par Annuity'!J61+'Form C1-1_MB Par Annuity'!J62</f>
        <v>0</v>
      </c>
      <c r="H52" s="6"/>
      <c r="I52" s="13">
        <f>'Form C1-1_MB ILO'!J61+'Form C1-1_MB ILO'!J62</f>
        <v>0</v>
      </c>
      <c r="J52" s="13">
        <f>'Form C1-1_MB General Fund'!J61+'Form C1-1_MB General Fund'!J62</f>
        <v>0</v>
      </c>
      <c r="K52" s="13">
        <f>'Form C1-1_OB Par Ord Life'!J61+'Form C1-1_OB Par Ord Life'!J62</f>
        <v>0</v>
      </c>
      <c r="L52" s="13">
        <f>'Form C1-1_OB Non Par Ord Life'!J61+'Form C1-1_OB Non Par Ord Life'!J62</f>
        <v>0</v>
      </c>
      <c r="M52" s="13">
        <f>'Form C1-1_OB Par Annuity'!J61+'Form C1-1_OB Par Annuity'!J62</f>
        <v>0</v>
      </c>
      <c r="N52" s="13">
        <f>'Form C1-1_OB Non Par Annuity'!J61+'Form C1-1_OB Non Par Annuity'!J62</f>
        <v>0</v>
      </c>
      <c r="O52" s="13">
        <f>'Form C1-1_OB ILO'!J61+'Form C1-1_OB ILO'!J62</f>
        <v>0</v>
      </c>
      <c r="P52" s="13">
        <f>'Form C1-1_OB General Fund'!J61+'Form C1-1_OB General Fund'!J62</f>
        <v>0</v>
      </c>
      <c r="Q52" s="395">
        <f>'Form C1-1_SHF'!J61+'Form C1-1_SHF'!J62</f>
        <v>0</v>
      </c>
      <c r="R52" s="6">
        <f t="shared" si="1"/>
        <v>0</v>
      </c>
    </row>
    <row r="53" spans="1:18" s="2" customFormat="1" x14ac:dyDescent="0.25">
      <c r="A53" s="68"/>
      <c r="B53" s="34" t="s">
        <v>214</v>
      </c>
      <c r="C53" s="110" t="s">
        <v>207</v>
      </c>
      <c r="D53" s="110"/>
      <c r="E53" s="6">
        <f>'Form C1-1_MB Par Ord Life'!J63</f>
        <v>0</v>
      </c>
      <c r="F53" s="6">
        <f>'Form C1-1_MB Non Par Ord Life'!J63</f>
        <v>0</v>
      </c>
      <c r="G53" s="6">
        <f>'Form C1-1_MB Par Annuity'!J63</f>
        <v>0</v>
      </c>
      <c r="H53" s="6">
        <f>'Form C1-1_MB Non Par Annuity'!J63</f>
        <v>0</v>
      </c>
      <c r="I53" s="13">
        <f>'Form C1-1_MB ILO'!J63</f>
        <v>0</v>
      </c>
      <c r="J53" s="13">
        <f>'Form C1-1_MB General Fund'!J63</f>
        <v>0</v>
      </c>
      <c r="K53" s="13">
        <f>'Form C1-1_OB Par Ord Life'!J63</f>
        <v>0</v>
      </c>
      <c r="L53" s="13">
        <f>'Form C1-1_OB Non Par Ord Life'!J63</f>
        <v>0</v>
      </c>
      <c r="M53" s="13">
        <f>'Form C1-1_OB Par Annuity'!J63</f>
        <v>0</v>
      </c>
      <c r="N53" s="13">
        <f>'Form C1-1_OB Non Par Annuity'!J63</f>
        <v>0</v>
      </c>
      <c r="O53" s="13">
        <f>'Form C1-1_OB ILO'!J63</f>
        <v>0</v>
      </c>
      <c r="P53" s="13">
        <f>'Form C1-1_OB General Fund'!J63</f>
        <v>0</v>
      </c>
      <c r="Q53" s="395">
        <f>'Form C1-1_SHF'!J63</f>
        <v>0</v>
      </c>
      <c r="R53" s="6">
        <f t="shared" si="1"/>
        <v>0</v>
      </c>
    </row>
    <row r="54" spans="1:18" s="2" customFormat="1" x14ac:dyDescent="0.25">
      <c r="A54" s="34" t="s">
        <v>164</v>
      </c>
      <c r="B54" s="887" t="s">
        <v>285</v>
      </c>
      <c r="C54" s="879"/>
      <c r="D54" s="880"/>
      <c r="E54" s="6">
        <f>'Form C1-1_MB Par Ord Life'!J92</f>
        <v>0</v>
      </c>
      <c r="F54" s="6">
        <f>'Form C1-1_MB Non Par Ord Life'!J92</f>
        <v>0</v>
      </c>
      <c r="G54" s="6">
        <f>'Form C1-1_MB Par Annuity'!J92</f>
        <v>0</v>
      </c>
      <c r="H54" s="6">
        <f>'Form C1-1_MB Non Par Annuity'!J92</f>
        <v>0</v>
      </c>
      <c r="I54" s="13">
        <f>'Form C1-1_MB ILO'!J92</f>
        <v>0</v>
      </c>
      <c r="J54" s="13">
        <f>'Form C1-1_MB General Fund'!J92</f>
        <v>0</v>
      </c>
      <c r="K54" s="13">
        <f>'Form C1-1_OB Par Ord Life'!J92</f>
        <v>0</v>
      </c>
      <c r="L54" s="13">
        <f>'Form C1-1_OB Non Par Ord Life'!J92</f>
        <v>0</v>
      </c>
      <c r="M54" s="13">
        <f>'Form C1-1_OB Par Annuity'!J92</f>
        <v>0</v>
      </c>
      <c r="N54" s="13">
        <f>'Form C1-1_OB Non Par Annuity'!J92</f>
        <v>0</v>
      </c>
      <c r="O54" s="13">
        <f>'Form C1-1_OB ILO'!J92</f>
        <v>0</v>
      </c>
      <c r="P54" s="13">
        <f>'Form C1-1_OB General Fund'!J92</f>
        <v>0</v>
      </c>
      <c r="Q54" s="395">
        <f>'Form C1-1_SHF'!J92</f>
        <v>0</v>
      </c>
      <c r="R54" s="6">
        <f t="shared" si="1"/>
        <v>0</v>
      </c>
    </row>
    <row r="55" spans="1:18" s="2" customFormat="1" x14ac:dyDescent="0.25">
      <c r="A55" s="34" t="s">
        <v>282</v>
      </c>
      <c r="B55" s="26" t="s">
        <v>286</v>
      </c>
      <c r="C55" s="26"/>
      <c r="D55" s="47"/>
      <c r="E55" s="6">
        <f>'Form C1-1_MB Par Ord Life'!H118</f>
        <v>0</v>
      </c>
      <c r="F55" s="6">
        <f>'Form C1-1_MB Non Par Ord Life'!H118</f>
        <v>0</v>
      </c>
      <c r="G55" s="6">
        <f>'Form C1-1_MB Par Annuity'!H118</f>
        <v>0</v>
      </c>
      <c r="H55" s="6">
        <f>'Form C1-1_MB Non Par Annuity'!H118</f>
        <v>0</v>
      </c>
      <c r="I55" s="13">
        <f>'Form C1-1_MB ILO'!H118</f>
        <v>0</v>
      </c>
      <c r="J55" s="13">
        <f>'Form C1-1_MB General Fund'!H118</f>
        <v>0</v>
      </c>
      <c r="K55" s="13">
        <f>'Form C1-1_OB Par Ord Life'!H118</f>
        <v>0</v>
      </c>
      <c r="L55" s="13">
        <f>'Form C1-1_OB Non Par Ord Life'!H118</f>
        <v>0</v>
      </c>
      <c r="M55" s="13">
        <f>'Form C1-1_OB Par Annuity'!H118</f>
        <v>0</v>
      </c>
      <c r="N55" s="13">
        <f>'Form C1-1_OB Non Par Annuity'!H118</f>
        <v>0</v>
      </c>
      <c r="O55" s="13">
        <f>'Form C1-1_OB ILO'!H118</f>
        <v>0</v>
      </c>
      <c r="P55" s="13">
        <f>'Form C1-1_OB General Fund'!H118</f>
        <v>0</v>
      </c>
      <c r="Q55" s="395">
        <f>'Form C1-1_SHF'!H118</f>
        <v>0</v>
      </c>
      <c r="R55" s="6">
        <f t="shared" si="1"/>
        <v>0</v>
      </c>
    </row>
    <row r="56" spans="1:18" x14ac:dyDescent="0.25">
      <c r="A56" s="24"/>
      <c r="B56" s="107" t="s">
        <v>159</v>
      </c>
      <c r="C56" s="25"/>
      <c r="D56" s="98"/>
      <c r="E56" s="13">
        <f>SUM(E16,E33,E37,E54,E55)</f>
        <v>0</v>
      </c>
      <c r="F56" s="13">
        <f>SUM(F16,F33,F37,F54,F55)</f>
        <v>0</v>
      </c>
      <c r="G56" s="13">
        <f t="shared" ref="G56:Q56" si="8">SUM(G16,G33,G37,G54,G55)</f>
        <v>0</v>
      </c>
      <c r="H56" s="13">
        <f t="shared" si="8"/>
        <v>0</v>
      </c>
      <c r="I56" s="13">
        <f t="shared" si="8"/>
        <v>0</v>
      </c>
      <c r="J56" s="13">
        <f t="shared" si="8"/>
        <v>0</v>
      </c>
      <c r="K56" s="13">
        <f t="shared" si="8"/>
        <v>0</v>
      </c>
      <c r="L56" s="13">
        <f t="shared" si="8"/>
        <v>0</v>
      </c>
      <c r="M56" s="13">
        <f t="shared" si="8"/>
        <v>0</v>
      </c>
      <c r="N56" s="13">
        <f t="shared" si="8"/>
        <v>0</v>
      </c>
      <c r="O56" s="13">
        <f t="shared" si="8"/>
        <v>0</v>
      </c>
      <c r="P56" s="13">
        <f t="shared" si="8"/>
        <v>0</v>
      </c>
      <c r="Q56" s="13">
        <f t="shared" si="8"/>
        <v>0</v>
      </c>
      <c r="R56" s="51">
        <f t="shared" si="1"/>
        <v>0</v>
      </c>
    </row>
    <row r="57" spans="1:18" s="2" customFormat="1" x14ac:dyDescent="0.3">
      <c r="A57" s="488" t="s">
        <v>223</v>
      </c>
      <c r="B57" s="88"/>
      <c r="C57" s="88"/>
      <c r="D57" s="88"/>
      <c r="E57" s="398"/>
      <c r="F57" s="398"/>
      <c r="G57" s="398"/>
      <c r="H57" s="398"/>
      <c r="I57" s="398"/>
      <c r="J57" s="398"/>
      <c r="K57" s="398"/>
      <c r="L57" s="398"/>
      <c r="M57" s="398"/>
      <c r="N57" s="398"/>
      <c r="O57" s="398"/>
      <c r="P57" s="398"/>
      <c r="Q57" s="398"/>
      <c r="R57" s="489"/>
    </row>
    <row r="58" spans="1:18" x14ac:dyDescent="0.25">
      <c r="A58" s="71" t="s">
        <v>161</v>
      </c>
      <c r="B58" s="886" t="s">
        <v>287</v>
      </c>
      <c r="C58" s="886"/>
      <c r="D58" s="886"/>
      <c r="E58" s="13">
        <f t="shared" ref="E58:Q58" si="9">SUM(E59:E63)</f>
        <v>0</v>
      </c>
      <c r="F58" s="13">
        <f t="shared" si="9"/>
        <v>0</v>
      </c>
      <c r="G58" s="13">
        <f t="shared" si="9"/>
        <v>0</v>
      </c>
      <c r="H58" s="13">
        <f t="shared" si="9"/>
        <v>0</v>
      </c>
      <c r="I58" s="13">
        <f t="shared" si="9"/>
        <v>0</v>
      </c>
      <c r="J58" s="13">
        <f t="shared" si="9"/>
        <v>0</v>
      </c>
      <c r="K58" s="13">
        <f t="shared" si="9"/>
        <v>0</v>
      </c>
      <c r="L58" s="13">
        <f t="shared" si="9"/>
        <v>0</v>
      </c>
      <c r="M58" s="13">
        <f>SUM(M59:M63)</f>
        <v>0</v>
      </c>
      <c r="N58" s="13">
        <f>SUM(N59:N63)</f>
        <v>0</v>
      </c>
      <c r="O58" s="13">
        <f>SUM(O59:O63)</f>
        <v>0</v>
      </c>
      <c r="P58" s="13">
        <f t="shared" si="9"/>
        <v>0</v>
      </c>
      <c r="Q58" s="13">
        <f t="shared" si="9"/>
        <v>0</v>
      </c>
      <c r="R58" s="51">
        <f t="shared" ref="R58:R72" si="10">SUM(E58:Q58)</f>
        <v>0</v>
      </c>
    </row>
    <row r="59" spans="1:18" s="2" customFormat="1" ht="39.75" customHeight="1" x14ac:dyDescent="0.3">
      <c r="A59" s="57"/>
      <c r="B59" s="110" t="s">
        <v>208</v>
      </c>
      <c r="C59" s="890" t="s">
        <v>145</v>
      </c>
      <c r="D59" s="878"/>
      <c r="E59" s="6">
        <f>'Form C1-2_MB Par Ord Life'!I15</f>
        <v>0</v>
      </c>
      <c r="F59" s="6">
        <f>'Form C1-2_MB Non Par Ord Life'!I15</f>
        <v>0</v>
      </c>
      <c r="G59" s="6">
        <f>'Form C1-2_MB Par Annuity'!I15</f>
        <v>0</v>
      </c>
      <c r="H59" s="6">
        <f>'Form C1-2_MB Non Par Annuity'!I15</f>
        <v>0</v>
      </c>
      <c r="I59" s="13">
        <f>'Form C1-2_MB ILO'!I15</f>
        <v>0</v>
      </c>
      <c r="J59" s="13">
        <f>'Form C1-2_MB General Fund'!I15</f>
        <v>0</v>
      </c>
      <c r="K59" s="13">
        <f>'Form C1-2_OB Par Ord Life'!I15</f>
        <v>0</v>
      </c>
      <c r="L59" s="13">
        <f>'Form C1-2_OB Non Par Ord Life'!I15</f>
        <v>0</v>
      </c>
      <c r="M59" s="13">
        <f>'Form C1-2_OB Par Annuity'!I15</f>
        <v>0</v>
      </c>
      <c r="N59" s="13">
        <f>'Form C1-2_OB Non Par Annuity'!I15</f>
        <v>0</v>
      </c>
      <c r="O59" s="13">
        <f>'Form C1-2_OB ILO'!I15</f>
        <v>0</v>
      </c>
      <c r="P59" s="13">
        <f>'Form C1-2_OB General Fund'!I15</f>
        <v>0</v>
      </c>
      <c r="Q59" s="13">
        <f>'Form C1-2_SHF'!I15</f>
        <v>0</v>
      </c>
      <c r="R59" s="6">
        <f t="shared" si="10"/>
        <v>0</v>
      </c>
    </row>
    <row r="60" spans="1:18" s="2" customFormat="1" ht="33.75" customHeight="1" x14ac:dyDescent="0.3">
      <c r="A60" s="57"/>
      <c r="B60" s="110" t="s">
        <v>209</v>
      </c>
      <c r="C60" s="877" t="s">
        <v>457</v>
      </c>
      <c r="D60" s="878"/>
      <c r="E60" s="6">
        <f>'Form C1-2_MB Par Ord Life'!I16</f>
        <v>0</v>
      </c>
      <c r="F60" s="6">
        <f>'Form C1-2_MB Non Par Ord Life'!I16</f>
        <v>0</v>
      </c>
      <c r="G60" s="6">
        <f>'Form C1-2_MB Par Annuity'!I16</f>
        <v>0</v>
      </c>
      <c r="H60" s="6">
        <f>'Form C1-2_MB Non Par Annuity'!I16</f>
        <v>0</v>
      </c>
      <c r="I60" s="13">
        <f>'Form C1-2_MB ILO'!I16</f>
        <v>0</v>
      </c>
      <c r="J60" s="13">
        <f>'Form C1-2_MB General Fund'!I16</f>
        <v>0</v>
      </c>
      <c r="K60" s="13">
        <f>'Form C1-2_OB Par Ord Life'!I16</f>
        <v>0</v>
      </c>
      <c r="L60" s="13">
        <f>'Form C1-2_OB Non Par Ord Life'!I16</f>
        <v>0</v>
      </c>
      <c r="M60" s="13">
        <f>'Form C1-2_OB Par Annuity'!I16</f>
        <v>0</v>
      </c>
      <c r="N60" s="13">
        <f>'Form C1-2_OB Non Par Annuity'!I16</f>
        <v>0</v>
      </c>
      <c r="O60" s="13">
        <f>'Form C1-2_OB ILO'!I16</f>
        <v>0</v>
      </c>
      <c r="P60" s="13">
        <f>'Form C1-2_OB General Fund'!I16</f>
        <v>0</v>
      </c>
      <c r="Q60" s="13">
        <f>'Form C1-2_SHF'!I16</f>
        <v>0</v>
      </c>
      <c r="R60" s="6">
        <f t="shared" si="10"/>
        <v>0</v>
      </c>
    </row>
    <row r="61" spans="1:18" s="2" customFormat="1" ht="46.5" customHeight="1" x14ac:dyDescent="0.3">
      <c r="A61" s="57"/>
      <c r="B61" s="110" t="s">
        <v>169</v>
      </c>
      <c r="C61" s="877" t="s">
        <v>147</v>
      </c>
      <c r="D61" s="878"/>
      <c r="E61" s="6">
        <f>'Form C1-2_MB Par Ord Life'!I17</f>
        <v>0</v>
      </c>
      <c r="F61" s="6">
        <f>'Form C1-2_MB Non Par Ord Life'!I17</f>
        <v>0</v>
      </c>
      <c r="G61" s="6">
        <f>'Form C1-2_MB Par Annuity'!I17</f>
        <v>0</v>
      </c>
      <c r="H61" s="6">
        <f>'Form C1-2_MB Non Par Annuity'!I17</f>
        <v>0</v>
      </c>
      <c r="I61" s="13">
        <f>'Form C1-2_MB ILO'!I17</f>
        <v>0</v>
      </c>
      <c r="J61" s="13">
        <f>'Form C1-2_MB General Fund'!I17</f>
        <v>0</v>
      </c>
      <c r="K61" s="13">
        <f>'Form C1-2_OB Par Ord Life'!I17</f>
        <v>0</v>
      </c>
      <c r="L61" s="13">
        <f>'Form C1-2_OB Non Par Ord Life'!I17</f>
        <v>0</v>
      </c>
      <c r="M61" s="13">
        <f>'Form C1-2_OB Par Annuity'!I17</f>
        <v>0</v>
      </c>
      <c r="N61" s="13">
        <f>'Form C1-2_OB Non Par Annuity'!I17</f>
        <v>0</v>
      </c>
      <c r="O61" s="13">
        <f>'Form C1-2_OB ILO'!I17</f>
        <v>0</v>
      </c>
      <c r="P61" s="13">
        <f>'Form C1-2_OB General Fund'!I17</f>
        <v>0</v>
      </c>
      <c r="Q61" s="13">
        <f>'Form C1-2_SHF'!I17</f>
        <v>0</v>
      </c>
      <c r="R61" s="6">
        <f t="shared" si="10"/>
        <v>0</v>
      </c>
    </row>
    <row r="62" spans="1:18" s="2" customFormat="1" x14ac:dyDescent="0.3">
      <c r="A62" s="57"/>
      <c r="B62" s="110" t="s">
        <v>170</v>
      </c>
      <c r="C62" s="877" t="s">
        <v>148</v>
      </c>
      <c r="D62" s="878"/>
      <c r="E62" s="6">
        <f>'Form C1-2_MB Par Ord Life'!I18</f>
        <v>0</v>
      </c>
      <c r="F62" s="6">
        <f>'Form C1-2_MB Non Par Ord Life'!I18</f>
        <v>0</v>
      </c>
      <c r="G62" s="6">
        <f>'Form C1-2_MB Par Annuity'!I18</f>
        <v>0</v>
      </c>
      <c r="H62" s="6">
        <f>'Form C1-2_MB Non Par Annuity'!I18</f>
        <v>0</v>
      </c>
      <c r="I62" s="13">
        <f>'Form C1-2_MB ILO'!I18</f>
        <v>0</v>
      </c>
      <c r="J62" s="13">
        <f>'Form C1-2_MB General Fund'!I18</f>
        <v>0</v>
      </c>
      <c r="K62" s="13">
        <f>'Form C1-2_OB Par Ord Life'!I18</f>
        <v>0</v>
      </c>
      <c r="L62" s="13">
        <f>'Form C1-2_OB Non Par Ord Life'!I18</f>
        <v>0</v>
      </c>
      <c r="M62" s="13">
        <f>'Form C1-2_OB Par Annuity'!I18</f>
        <v>0</v>
      </c>
      <c r="N62" s="13">
        <f>'Form C1-2_OB Non Par Annuity'!I18</f>
        <v>0</v>
      </c>
      <c r="O62" s="13">
        <f>'Form C1-2_OB ILO'!I18</f>
        <v>0</v>
      </c>
      <c r="P62" s="13">
        <f>'Form C1-2_OB General Fund'!I18</f>
        <v>0</v>
      </c>
      <c r="Q62" s="13">
        <f>'Form C1-2_SHF'!I18</f>
        <v>0</v>
      </c>
      <c r="R62" s="6">
        <f t="shared" si="10"/>
        <v>0</v>
      </c>
    </row>
    <row r="63" spans="1:18" s="2" customFormat="1" x14ac:dyDescent="0.3">
      <c r="A63" s="57"/>
      <c r="B63" s="110" t="s">
        <v>213</v>
      </c>
      <c r="C63" s="877" t="s">
        <v>75</v>
      </c>
      <c r="D63" s="878"/>
      <c r="E63" s="6">
        <f>'Form C1-2_MB Par Ord Life'!I19</f>
        <v>0</v>
      </c>
      <c r="F63" s="6">
        <f>'Form C1-2_MB Non Par Ord Life'!I19</f>
        <v>0</v>
      </c>
      <c r="G63" s="6">
        <f>'Form C1-2_MB Par Annuity'!I19</f>
        <v>0</v>
      </c>
      <c r="H63" s="6">
        <f>'Form C1-2_MB Non Par Annuity'!I19</f>
        <v>0</v>
      </c>
      <c r="I63" s="13">
        <f>'Form C1-2_MB ILO'!I19</f>
        <v>0</v>
      </c>
      <c r="J63" s="13">
        <f>'Form C1-2_MB General Fund'!I19</f>
        <v>0</v>
      </c>
      <c r="K63" s="13">
        <f>'Form C1-2_OB Par Ord Life'!I19</f>
        <v>0</v>
      </c>
      <c r="L63" s="13">
        <f>'Form C1-2_OB Non Par Ord Life'!I19</f>
        <v>0</v>
      </c>
      <c r="M63" s="13">
        <f>'Form C1-2_OB Par Annuity'!I19</f>
        <v>0</v>
      </c>
      <c r="N63" s="13">
        <f>'Form C1-2_OB Non Par Annuity'!I19</f>
        <v>0</v>
      </c>
      <c r="O63" s="13">
        <f>'Form C1-2_OB ILO'!I19</f>
        <v>0</v>
      </c>
      <c r="P63" s="13">
        <f>'Form C1-2_OB General Fund'!I19</f>
        <v>0</v>
      </c>
      <c r="Q63" s="13">
        <f>'Form C1-2_SHF'!I19</f>
        <v>0</v>
      </c>
      <c r="R63" s="6">
        <f t="shared" si="10"/>
        <v>0</v>
      </c>
    </row>
    <row r="64" spans="1:18" s="2" customFormat="1" x14ac:dyDescent="0.25">
      <c r="A64" s="71" t="s">
        <v>162</v>
      </c>
      <c r="B64" s="879" t="s">
        <v>224</v>
      </c>
      <c r="C64" s="879"/>
      <c r="D64" s="880"/>
      <c r="E64" s="13">
        <f t="shared" ref="E64:Q64" si="11">SUM(E65:E66)</f>
        <v>0</v>
      </c>
      <c r="F64" s="13">
        <f t="shared" si="11"/>
        <v>0</v>
      </c>
      <c r="G64" s="13">
        <f t="shared" si="11"/>
        <v>0</v>
      </c>
      <c r="H64" s="13">
        <f t="shared" si="11"/>
        <v>0</v>
      </c>
      <c r="I64" s="13">
        <f t="shared" si="11"/>
        <v>0</v>
      </c>
      <c r="J64" s="13">
        <f t="shared" si="11"/>
        <v>0</v>
      </c>
      <c r="K64" s="13">
        <f t="shared" si="11"/>
        <v>0</v>
      </c>
      <c r="L64" s="13">
        <f t="shared" si="11"/>
        <v>0</v>
      </c>
      <c r="M64" s="13">
        <f>SUM(M65:M66)</f>
        <v>0</v>
      </c>
      <c r="N64" s="13">
        <f>SUM(N65:N66)</f>
        <v>0</v>
      </c>
      <c r="O64" s="13">
        <f>SUM(O65:O66)</f>
        <v>0</v>
      </c>
      <c r="P64" s="13">
        <f t="shared" si="11"/>
        <v>0</v>
      </c>
      <c r="Q64" s="13">
        <f t="shared" si="11"/>
        <v>0</v>
      </c>
      <c r="R64" s="6">
        <f t="shared" si="10"/>
        <v>0</v>
      </c>
    </row>
    <row r="65" spans="1:253" s="2" customFormat="1" x14ac:dyDescent="0.25">
      <c r="A65" s="38"/>
      <c r="B65" s="110" t="s">
        <v>208</v>
      </c>
      <c r="C65" s="891" t="s">
        <v>205</v>
      </c>
      <c r="D65" s="889"/>
      <c r="E65" s="6">
        <f>'Form C1-2_MB Par Ord Life'!I23</f>
        <v>0</v>
      </c>
      <c r="F65" s="6">
        <f>'Form C1-2_MB Non Par Ord Life'!I23</f>
        <v>0</v>
      </c>
      <c r="G65" s="6">
        <f>'Form C1-2_MB Par Annuity'!I23</f>
        <v>0</v>
      </c>
      <c r="H65" s="6">
        <f>'Form C1-2_MB Non Par Annuity'!I23</f>
        <v>0</v>
      </c>
      <c r="I65" s="13">
        <f>'Form C1-2_MB ILO'!I23</f>
        <v>0</v>
      </c>
      <c r="J65" s="13">
        <f>'Form C1-2_MB General Fund'!I23</f>
        <v>0</v>
      </c>
      <c r="K65" s="13">
        <f>'Form C1-2_OB Par Ord Life'!I23</f>
        <v>0</v>
      </c>
      <c r="L65" s="13">
        <f>'Form C1-2_OB Non Par Ord Life'!I23</f>
        <v>0</v>
      </c>
      <c r="M65" s="13">
        <f>'Form C1-2_OB Par Annuity'!I23</f>
        <v>0</v>
      </c>
      <c r="N65" s="13">
        <f>'Form C1-2_OB Non Par Annuity'!I23</f>
        <v>0</v>
      </c>
      <c r="O65" s="13">
        <f>'Form C1-2_OB ILO'!I23</f>
        <v>0</v>
      </c>
      <c r="P65" s="13">
        <f>'Form C1-2_OB General Fund'!I23</f>
        <v>0</v>
      </c>
      <c r="Q65" s="13">
        <f>'Form C1-2_SHF'!I23</f>
        <v>0</v>
      </c>
      <c r="R65" s="6">
        <f t="shared" si="10"/>
        <v>0</v>
      </c>
    </row>
    <row r="66" spans="1:253" s="2" customFormat="1" x14ac:dyDescent="0.25">
      <c r="A66" s="465"/>
      <c r="B66" s="110" t="s">
        <v>209</v>
      </c>
      <c r="C66" s="888" t="s">
        <v>206</v>
      </c>
      <c r="D66" s="889"/>
      <c r="E66" s="6">
        <f>'Form C1-2_MB Par Ord Life'!I24</f>
        <v>0</v>
      </c>
      <c r="F66" s="6">
        <f>'Form C1-2_MB Non Par Ord Life'!I24</f>
        <v>0</v>
      </c>
      <c r="G66" s="6">
        <f>'Form C1-2_MB Par Annuity'!I24</f>
        <v>0</v>
      </c>
      <c r="H66" s="6">
        <f>'Form C1-2_MB Non Par Annuity'!I24</f>
        <v>0</v>
      </c>
      <c r="I66" s="13">
        <f>'Form C1-2_MB ILO'!I24</f>
        <v>0</v>
      </c>
      <c r="J66" s="13">
        <f>'Form C1-2_MB General Fund'!I24</f>
        <v>0</v>
      </c>
      <c r="K66" s="13">
        <f>'Form C1-2_OB Par Ord Life'!I24</f>
        <v>0</v>
      </c>
      <c r="L66" s="13">
        <f>'Form C1-2_OB Non Par Ord Life'!I24</f>
        <v>0</v>
      </c>
      <c r="M66" s="13">
        <f>'Form C1-2_OB Par Annuity'!I24</f>
        <v>0</v>
      </c>
      <c r="N66" s="13">
        <f>'Form C1-2_OB Non Par Annuity'!I24</f>
        <v>0</v>
      </c>
      <c r="O66" s="13">
        <f>'Form C1-2_OB ILO'!I24</f>
        <v>0</v>
      </c>
      <c r="P66" s="13">
        <f>'Form C1-2_OB General Fund'!I24</f>
        <v>0</v>
      </c>
      <c r="Q66" s="13">
        <f>'Form C1-2_SHF'!I24</f>
        <v>0</v>
      </c>
      <c r="R66" s="6">
        <f t="shared" si="10"/>
        <v>0</v>
      </c>
    </row>
    <row r="67" spans="1:253" s="2" customFormat="1" ht="16" x14ac:dyDescent="0.3">
      <c r="A67" s="34" t="s">
        <v>163</v>
      </c>
      <c r="B67" s="881" t="s">
        <v>597</v>
      </c>
      <c r="C67" s="882"/>
      <c r="D67" s="883"/>
      <c r="E67" s="6">
        <f>'Form C1-2_MB Par Ord Life'!I32</f>
        <v>0</v>
      </c>
      <c r="F67" s="6">
        <f>'Form C1-2_MB Non Par Ord Life'!I32</f>
        <v>0</v>
      </c>
      <c r="G67" s="6">
        <f>'Form C1-2_MB Par Annuity'!I32</f>
        <v>0</v>
      </c>
      <c r="H67" s="6">
        <f>'Form C1-2_MB Non Par Annuity'!I32</f>
        <v>0</v>
      </c>
      <c r="I67" s="13">
        <f>'Form C1-2_MB ILO'!I32</f>
        <v>0</v>
      </c>
      <c r="J67" s="13">
        <f>'Form C1-2_MB General Fund'!I32+'Form C1-2_MB General Fund'!K56</f>
        <v>0</v>
      </c>
      <c r="K67" s="13">
        <f>'Form C1-2_OB Par Ord Life'!I33</f>
        <v>0</v>
      </c>
      <c r="L67" s="13">
        <f>'Form C1-2_OB Non Par Ord Life'!I33</f>
        <v>0</v>
      </c>
      <c r="M67" s="13">
        <f>'Form C1-2_OB Par Annuity'!I33</f>
        <v>0</v>
      </c>
      <c r="N67" s="13">
        <f>'Form C1-2_OB Non Par Annuity'!I33</f>
        <v>0</v>
      </c>
      <c r="O67" s="13">
        <f>'Form C1-2_OB ILO'!I33</f>
        <v>0</v>
      </c>
      <c r="P67" s="13">
        <f>'Form C1-2_OB General Fund'!I32+'Form C1-2_OB General Fund'!K56</f>
        <v>0</v>
      </c>
      <c r="Q67" s="13">
        <f>'Form C1-2_SHF'!K43</f>
        <v>0</v>
      </c>
      <c r="R67" s="6">
        <f t="shared" si="10"/>
        <v>0</v>
      </c>
    </row>
    <row r="68" spans="1:253" s="2" customFormat="1" x14ac:dyDescent="0.25">
      <c r="A68" s="34" t="s">
        <v>164</v>
      </c>
      <c r="B68" s="879" t="s">
        <v>288</v>
      </c>
      <c r="C68" s="879"/>
      <c r="D68" s="880"/>
      <c r="E68" s="6">
        <f>'Form C1-2_MB Par Ord Life'!H70</f>
        <v>0</v>
      </c>
      <c r="F68" s="6">
        <f>'Form C1-2_MB Non Par Ord Life'!H70</f>
        <v>0</v>
      </c>
      <c r="G68" s="6">
        <f>'Form C1-2_MB Par Annuity'!H70</f>
        <v>0</v>
      </c>
      <c r="H68" s="6">
        <f>'Form C1-2_MB Non Par Annuity'!H70</f>
        <v>0</v>
      </c>
      <c r="I68" s="13">
        <f>'Form C1-2_MB ILO'!H70</f>
        <v>0</v>
      </c>
      <c r="J68" s="13">
        <f>'Form C1-2_MB General Fund'!H90</f>
        <v>0</v>
      </c>
      <c r="K68" s="13">
        <f>'Form C1-2_OB Par Ord Life'!H77</f>
        <v>0</v>
      </c>
      <c r="L68" s="13">
        <f>'Form C1-2_OB Non Par Ord Life'!H77</f>
        <v>0</v>
      </c>
      <c r="M68" s="13">
        <f>'Form C1-2_OB Par Annuity'!H77</f>
        <v>0</v>
      </c>
      <c r="N68" s="13">
        <f>'Form C1-2_OB Non Par Annuity'!H77</f>
        <v>0</v>
      </c>
      <c r="O68" s="13">
        <f>'Form C1-2_OB ILO'!H77</f>
        <v>0</v>
      </c>
      <c r="P68" s="13">
        <f>'Form C1-2_OB General Fund'!H90</f>
        <v>0</v>
      </c>
      <c r="Q68" s="13">
        <f>'Form C1-2_SHF'!H77</f>
        <v>0</v>
      </c>
      <c r="R68" s="6">
        <f t="shared" si="10"/>
        <v>0</v>
      </c>
    </row>
    <row r="69" spans="1:253" s="2" customFormat="1" x14ac:dyDescent="0.25">
      <c r="A69" s="34" t="s">
        <v>175</v>
      </c>
      <c r="B69" s="26" t="s">
        <v>204</v>
      </c>
      <c r="C69" s="26"/>
      <c r="D69" s="26"/>
      <c r="E69" s="6">
        <f>'Form C1-2_MB Par Ord Life'!I107</f>
        <v>0</v>
      </c>
      <c r="F69" s="6">
        <f>'Form C1-2_MB Non Par Ord Life'!I107</f>
        <v>0</v>
      </c>
      <c r="G69" s="6">
        <f>'Form C1-2_MB Par Annuity'!I107</f>
        <v>0</v>
      </c>
      <c r="H69" s="6">
        <f>'Form C1-2_MB Non Par Annuity'!I107</f>
        <v>0</v>
      </c>
      <c r="I69" s="13">
        <f>'Form C1-2_MB ILO'!I107</f>
        <v>0</v>
      </c>
      <c r="J69" s="13">
        <f>'Form C1-2_MB General Fund'!I127</f>
        <v>0</v>
      </c>
      <c r="K69" s="13">
        <f>'Form C1-2_OB Par Ord Life'!I114</f>
        <v>0</v>
      </c>
      <c r="L69" s="13">
        <f>'Form C1-2_OB Non Par Ord Life'!I114</f>
        <v>0</v>
      </c>
      <c r="M69" s="13">
        <f>'Form C1-2_OB Par Annuity'!I114</f>
        <v>0</v>
      </c>
      <c r="N69" s="13">
        <f>'Form C1-2_OB Non Par Annuity'!I114</f>
        <v>0</v>
      </c>
      <c r="O69" s="13">
        <f>'Form C1-2_OB ILO'!I114</f>
        <v>0</v>
      </c>
      <c r="P69" s="13">
        <f>'Form C1-2_OB General Fund'!I127</f>
        <v>0</v>
      </c>
      <c r="Q69" s="13">
        <f>'Form C1-2_SHF'!I114</f>
        <v>0</v>
      </c>
      <c r="R69" s="6">
        <f t="shared" si="10"/>
        <v>0</v>
      </c>
    </row>
    <row r="70" spans="1:253" s="2" customFormat="1" x14ac:dyDescent="0.25">
      <c r="A70" s="34" t="s">
        <v>176</v>
      </c>
      <c r="B70" s="26" t="s">
        <v>283</v>
      </c>
      <c r="C70" s="26"/>
      <c r="D70" s="26"/>
      <c r="E70" s="6">
        <f>'Form C1-2_MB Par Ord Life'!L137</f>
        <v>0</v>
      </c>
      <c r="F70" s="6">
        <f>'Form C1-2_MB Non Par Ord Life'!L137</f>
        <v>0</v>
      </c>
      <c r="G70" s="6">
        <f>'Form C1-2_MB Par Annuity'!L137</f>
        <v>0</v>
      </c>
      <c r="H70" s="6">
        <f>'Form C1-2_MB Non Par Annuity'!L137</f>
        <v>0</v>
      </c>
      <c r="I70" s="13">
        <f>'Form C1-2_MB ILO'!L137</f>
        <v>0</v>
      </c>
      <c r="J70" s="13">
        <f>'Form C1-2_MB General Fund'!L157</f>
        <v>0</v>
      </c>
      <c r="K70" s="13">
        <f>'Form C1-2_OB Par Ord Life'!L144</f>
        <v>0</v>
      </c>
      <c r="L70" s="13">
        <f>'Form C1-2_OB Non Par Ord Life'!L144</f>
        <v>0</v>
      </c>
      <c r="M70" s="13">
        <f>'Form C1-2_OB Par Annuity'!L144</f>
        <v>0</v>
      </c>
      <c r="N70" s="13">
        <f>'Form C1-2_OB Non Par Annuity'!L144</f>
        <v>0</v>
      </c>
      <c r="O70" s="13">
        <f>'Form C1-2_OB ILO'!L144</f>
        <v>0</v>
      </c>
      <c r="P70" s="13">
        <f>'Form C1-2_OB General Fund'!L157</f>
        <v>0</v>
      </c>
      <c r="Q70" s="13">
        <f>'Form C1-2_SHF'!L144</f>
        <v>0</v>
      </c>
      <c r="R70" s="6">
        <f t="shared" si="10"/>
        <v>0</v>
      </c>
    </row>
    <row r="71" spans="1:253" ht="15" customHeight="1" x14ac:dyDescent="0.25">
      <c r="A71" s="100" t="s">
        <v>177</v>
      </c>
      <c r="B71" s="607" t="s">
        <v>404</v>
      </c>
      <c r="C71" s="607"/>
      <c r="D71" s="69"/>
      <c r="E71" s="1"/>
      <c r="F71" s="1"/>
      <c r="G71" s="1"/>
      <c r="H71" s="1"/>
      <c r="I71" s="1"/>
      <c r="J71" s="1"/>
      <c r="K71" s="1"/>
      <c r="L71" s="1"/>
      <c r="M71" s="1"/>
      <c r="N71" s="1"/>
      <c r="O71" s="1"/>
      <c r="P71" s="1"/>
      <c r="Q71" s="1"/>
      <c r="R71" s="51">
        <f>SUM(E71:Q71)</f>
        <v>0</v>
      </c>
    </row>
    <row r="72" spans="1:253" ht="15" customHeight="1" x14ac:dyDescent="0.25">
      <c r="A72" s="884" t="s">
        <v>159</v>
      </c>
      <c r="B72" s="885"/>
      <c r="C72" s="885"/>
      <c r="D72" s="651"/>
      <c r="E72" s="13">
        <f>SUM(E58,E64,E67:E71)</f>
        <v>0</v>
      </c>
      <c r="F72" s="13">
        <f t="shared" ref="F72:Q72" si="12">SUM(F58,F64,F67:F71)</f>
        <v>0</v>
      </c>
      <c r="G72" s="13">
        <f t="shared" si="12"/>
        <v>0</v>
      </c>
      <c r="H72" s="13">
        <f t="shared" si="12"/>
        <v>0</v>
      </c>
      <c r="I72" s="13">
        <f t="shared" si="12"/>
        <v>0</v>
      </c>
      <c r="J72" s="13">
        <f t="shared" si="12"/>
        <v>0</v>
      </c>
      <c r="K72" s="13">
        <f t="shared" si="12"/>
        <v>0</v>
      </c>
      <c r="L72" s="13">
        <f t="shared" si="12"/>
        <v>0</v>
      </c>
      <c r="M72" s="13">
        <f t="shared" si="12"/>
        <v>0</v>
      </c>
      <c r="N72" s="13">
        <f t="shared" si="12"/>
        <v>0</v>
      </c>
      <c r="O72" s="13">
        <f t="shared" si="12"/>
        <v>0</v>
      </c>
      <c r="P72" s="13">
        <f t="shared" si="12"/>
        <v>0</v>
      </c>
      <c r="Q72" s="13">
        <f t="shared" si="12"/>
        <v>0</v>
      </c>
      <c r="R72" s="51">
        <f t="shared" si="10"/>
        <v>0</v>
      </c>
    </row>
    <row r="74" spans="1:253" s="58" customFormat="1" ht="15" customHeight="1" x14ac:dyDescent="0.25">
      <c r="A74" s="2" t="s">
        <v>197</v>
      </c>
      <c r="B74" s="20"/>
      <c r="C74" s="20"/>
      <c r="D74" s="666"/>
      <c r="E74" s="665"/>
      <c r="F74" s="665"/>
      <c r="G74" s="665"/>
      <c r="H74" s="665"/>
      <c r="I74" s="665"/>
      <c r="J74" s="665"/>
      <c r="K74" s="665"/>
      <c r="L74" s="665"/>
      <c r="M74" s="665"/>
      <c r="N74" s="665"/>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row>
    <row r="75" spans="1:253" s="30" customFormat="1" x14ac:dyDescent="0.25">
      <c r="A75" s="2" t="s">
        <v>198</v>
      </c>
      <c r="B75" s="865" t="s">
        <v>589</v>
      </c>
      <c r="C75" s="865"/>
      <c r="D75" s="865"/>
      <c r="E75" s="865"/>
      <c r="F75" s="865"/>
      <c r="G75" s="865"/>
      <c r="H75" s="865"/>
      <c r="I75" s="865"/>
      <c r="J75" s="865"/>
      <c r="K75" s="865"/>
      <c r="L75" s="865"/>
      <c r="M75" s="865"/>
      <c r="N75" s="865"/>
      <c r="O75" s="865"/>
      <c r="P75" s="865"/>
      <c r="Q75" s="59"/>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row>
    <row r="76" spans="1:253" s="30" customFormat="1" ht="15" customHeight="1" x14ac:dyDescent="0.25">
      <c r="A76" s="2" t="s">
        <v>199</v>
      </c>
      <c r="B76" s="865" t="s">
        <v>349</v>
      </c>
      <c r="C76" s="865"/>
      <c r="D76" s="865"/>
      <c r="E76" s="865"/>
      <c r="F76" s="865"/>
      <c r="G76" s="865"/>
      <c r="H76" s="865"/>
      <c r="I76" s="865"/>
      <c r="J76" s="865"/>
      <c r="K76" s="865"/>
      <c r="Q76" s="111"/>
    </row>
    <row r="77" spans="1:253" s="3" customFormat="1" ht="15" customHeight="1" x14ac:dyDescent="0.25">
      <c r="A77" s="2" t="s">
        <v>200</v>
      </c>
      <c r="B77" s="865" t="s">
        <v>140</v>
      </c>
      <c r="C77" s="865"/>
      <c r="D77" s="865"/>
      <c r="E77" s="865"/>
      <c r="F77" s="865"/>
      <c r="G77" s="865"/>
      <c r="H77" s="865"/>
      <c r="I77" s="865"/>
      <c r="J77" s="865"/>
      <c r="K77" s="865"/>
      <c r="L77" s="865"/>
      <c r="M77" s="865"/>
      <c r="N77" s="865"/>
      <c r="O77" s="865"/>
      <c r="P77" s="865"/>
      <c r="Q77" s="111"/>
    </row>
    <row r="78" spans="1:253" s="3" customFormat="1" ht="15" customHeight="1" x14ac:dyDescent="0.25">
      <c r="A78" s="2" t="s">
        <v>201</v>
      </c>
      <c r="B78" s="832" t="s">
        <v>593</v>
      </c>
      <c r="C78" s="832"/>
      <c r="D78" s="832"/>
      <c r="E78" s="832"/>
      <c r="F78" s="832"/>
      <c r="G78" s="832"/>
      <c r="H78" s="832"/>
      <c r="I78" s="832"/>
      <c r="J78" s="832"/>
      <c r="K78" s="832"/>
      <c r="L78" s="832"/>
      <c r="M78" s="832"/>
      <c r="N78" s="832"/>
      <c r="O78" s="832"/>
      <c r="P78" s="832"/>
      <c r="Q78" s="832"/>
    </row>
    <row r="79" spans="1:253" s="30" customFormat="1" ht="15" customHeight="1" x14ac:dyDescent="0.25">
      <c r="A79" s="2" t="s">
        <v>202</v>
      </c>
      <c r="B79" s="865" t="s">
        <v>272</v>
      </c>
      <c r="C79" s="865"/>
      <c r="D79" s="865"/>
      <c r="E79" s="865"/>
      <c r="F79" s="865"/>
      <c r="G79" s="865"/>
      <c r="H79" s="865"/>
      <c r="I79" s="865"/>
      <c r="J79" s="865"/>
      <c r="K79" s="865"/>
      <c r="L79" s="865"/>
      <c r="M79" s="865"/>
      <c r="N79" s="865"/>
      <c r="O79" s="865"/>
      <c r="P79" s="865"/>
    </row>
    <row r="80" spans="1:253" s="30" customFormat="1" ht="15" customHeight="1" x14ac:dyDescent="0.3">
      <c r="A80" s="2" t="s">
        <v>203</v>
      </c>
      <c r="B80" s="865" t="s">
        <v>249</v>
      </c>
      <c r="C80" s="865"/>
      <c r="D80" s="865"/>
      <c r="E80" s="865"/>
      <c r="F80" s="865"/>
      <c r="G80" s="865"/>
      <c r="H80" s="865"/>
      <c r="I80" s="865"/>
      <c r="J80" s="865"/>
      <c r="K80" s="865"/>
      <c r="L80" s="108"/>
      <c r="M80" s="486"/>
      <c r="N80" s="486"/>
      <c r="O80" s="486"/>
      <c r="P80" s="487"/>
      <c r="Q80" s="111"/>
    </row>
    <row r="81" spans="1:17" s="30" customFormat="1" ht="65.25" customHeight="1" x14ac:dyDescent="0.25">
      <c r="A81" s="2" t="s">
        <v>21</v>
      </c>
      <c r="B81" s="832" t="s">
        <v>594</v>
      </c>
      <c r="C81" s="832"/>
      <c r="D81" s="832"/>
      <c r="E81" s="832"/>
      <c r="F81" s="832"/>
      <c r="G81" s="832"/>
      <c r="H81" s="832"/>
      <c r="I81" s="832"/>
      <c r="J81" s="832"/>
      <c r="K81" s="832"/>
      <c r="L81" s="832"/>
      <c r="M81" s="832"/>
      <c r="N81" s="65"/>
      <c r="O81" s="108"/>
      <c r="P81" s="108"/>
      <c r="Q81" s="111"/>
    </row>
    <row r="82" spans="1:17" s="30" customFormat="1" ht="31.5" customHeight="1" x14ac:dyDescent="0.25">
      <c r="A82" s="19"/>
      <c r="B82" s="871" t="s">
        <v>324</v>
      </c>
      <c r="C82" s="871"/>
      <c r="D82" s="875" t="s">
        <v>619</v>
      </c>
      <c r="E82" s="875"/>
      <c r="F82" s="875"/>
      <c r="G82" s="875"/>
      <c r="H82" s="875"/>
      <c r="I82" s="875"/>
      <c r="J82" s="875"/>
      <c r="K82" s="875"/>
      <c r="L82" s="875"/>
      <c r="M82" s="875"/>
      <c r="N82" s="272"/>
      <c r="O82" s="272"/>
      <c r="P82" s="272"/>
      <c r="Q82" s="108"/>
    </row>
    <row r="83" spans="1:17" s="30" customFormat="1" ht="32.25" customHeight="1" x14ac:dyDescent="0.25">
      <c r="A83" s="2"/>
      <c r="B83" s="108"/>
      <c r="C83" s="108"/>
      <c r="D83" s="72" t="s">
        <v>325</v>
      </c>
      <c r="E83" s="72" t="s">
        <v>395</v>
      </c>
      <c r="F83" s="876" t="s">
        <v>326</v>
      </c>
      <c r="G83" s="876"/>
      <c r="H83" s="876"/>
      <c r="I83" s="873" t="s">
        <v>156</v>
      </c>
      <c r="J83" s="872"/>
      <c r="K83" s="873" t="s">
        <v>409</v>
      </c>
      <c r="L83" s="873"/>
      <c r="M83" s="873"/>
      <c r="N83" s="874"/>
      <c r="O83" s="873" t="s">
        <v>396</v>
      </c>
      <c r="P83" s="873"/>
    </row>
    <row r="84" spans="1:17" s="30" customFormat="1" x14ac:dyDescent="0.25">
      <c r="A84" s="2"/>
      <c r="B84" s="108"/>
      <c r="C84" s="108"/>
      <c r="D84" s="161" t="s">
        <v>546</v>
      </c>
      <c r="E84" s="72">
        <v>800</v>
      </c>
      <c r="F84" s="873">
        <v>110</v>
      </c>
      <c r="G84" s="873"/>
      <c r="H84" s="873"/>
      <c r="I84" s="872">
        <v>40</v>
      </c>
      <c r="J84" s="872"/>
      <c r="K84" s="873">
        <f>MAX(F84-I84,0)</f>
        <v>70</v>
      </c>
      <c r="L84" s="873"/>
      <c r="M84" s="873"/>
      <c r="N84" s="873"/>
      <c r="O84" s="583">
        <f>K84/K86*70</f>
        <v>70</v>
      </c>
      <c r="P84" s="162" t="s">
        <v>548</v>
      </c>
    </row>
    <row r="85" spans="1:17" s="30" customFormat="1" x14ac:dyDescent="0.25">
      <c r="A85" s="2"/>
      <c r="B85" s="108"/>
      <c r="C85" s="108"/>
      <c r="D85" s="161" t="s">
        <v>547</v>
      </c>
      <c r="E85" s="72">
        <v>200</v>
      </c>
      <c r="F85" s="873">
        <v>10</v>
      </c>
      <c r="G85" s="873"/>
      <c r="H85" s="873"/>
      <c r="I85" s="872">
        <v>10</v>
      </c>
      <c r="J85" s="872"/>
      <c r="K85" s="873">
        <f>MAX(F85-I85,0)</f>
        <v>0</v>
      </c>
      <c r="L85" s="873"/>
      <c r="M85" s="873"/>
      <c r="N85" s="873"/>
      <c r="O85" s="583">
        <v>0</v>
      </c>
      <c r="P85" s="162" t="s">
        <v>549</v>
      </c>
    </row>
    <row r="86" spans="1:17" s="30" customFormat="1" x14ac:dyDescent="0.25">
      <c r="A86" s="2"/>
      <c r="B86" s="108"/>
      <c r="C86" s="108"/>
      <c r="D86" s="161" t="s">
        <v>159</v>
      </c>
      <c r="E86" s="163">
        <f>SUM(E84:E85)</f>
        <v>1000</v>
      </c>
      <c r="F86" s="872">
        <f>SUM(F84:H85)</f>
        <v>120</v>
      </c>
      <c r="G86" s="872"/>
      <c r="H86" s="872"/>
      <c r="I86" s="872">
        <f>SUM(I84:J85)</f>
        <v>50</v>
      </c>
      <c r="J86" s="872"/>
      <c r="K86" s="866">
        <f>SUM(K84:M85)</f>
        <v>70</v>
      </c>
      <c r="L86" s="867"/>
      <c r="M86" s="867"/>
      <c r="N86" s="868"/>
      <c r="O86" s="561">
        <f>SUM(O84:O85)</f>
        <v>70</v>
      </c>
      <c r="P86" s="69"/>
    </row>
    <row r="87" spans="1:17" x14ac:dyDescent="0.3">
      <c r="A87" s="66"/>
      <c r="B87" s="869"/>
      <c r="C87" s="869"/>
      <c r="D87" s="869"/>
      <c r="E87" s="869"/>
      <c r="F87" s="869"/>
      <c r="G87" s="869"/>
      <c r="H87" s="869"/>
      <c r="I87" s="869"/>
      <c r="J87" s="869"/>
      <c r="K87" s="869"/>
      <c r="L87" s="869"/>
      <c r="M87" s="869"/>
      <c r="N87" s="869"/>
      <c r="O87" s="869"/>
      <c r="P87" s="870"/>
      <c r="Q87" s="112"/>
    </row>
  </sheetData>
  <protectedRanges>
    <protectedRange password="FA91" sqref="E5:H9" name="Range1_3" securityDescriptor="O:WDG:WDD:(A;;CC;;;WD)"/>
  </protectedRanges>
  <mergeCells count="60">
    <mergeCell ref="C52:D52"/>
    <mergeCell ref="Q13:Q14"/>
    <mergeCell ref="E13:J13"/>
    <mergeCell ref="A13:C14"/>
    <mergeCell ref="B37:D37"/>
    <mergeCell ref="C19:D19"/>
    <mergeCell ref="C26:D26"/>
    <mergeCell ref="B16:D16"/>
    <mergeCell ref="C17:D17"/>
    <mergeCell ref="C18:D18"/>
    <mergeCell ref="C20:D20"/>
    <mergeCell ref="C38:D38"/>
    <mergeCell ref="C45:D45"/>
    <mergeCell ref="C46:D46"/>
    <mergeCell ref="A15:D15"/>
    <mergeCell ref="C39:D39"/>
    <mergeCell ref="E11:R11"/>
    <mergeCell ref="R13:R14"/>
    <mergeCell ref="K13:P13"/>
    <mergeCell ref="E5:I5"/>
    <mergeCell ref="E6:I6"/>
    <mergeCell ref="E7:I7"/>
    <mergeCell ref="E8:I8"/>
    <mergeCell ref="E9:I9"/>
    <mergeCell ref="B58:D58"/>
    <mergeCell ref="B54:D54"/>
    <mergeCell ref="C66:D66"/>
    <mergeCell ref="C62:D62"/>
    <mergeCell ref="C59:D59"/>
    <mergeCell ref="C63:D63"/>
    <mergeCell ref="C65:D65"/>
    <mergeCell ref="B75:P75"/>
    <mergeCell ref="C60:D60"/>
    <mergeCell ref="C61:D61"/>
    <mergeCell ref="B79:P79"/>
    <mergeCell ref="B64:D64"/>
    <mergeCell ref="B68:D68"/>
    <mergeCell ref="B67:D67"/>
    <mergeCell ref="A72:C72"/>
    <mergeCell ref="K86:N86"/>
    <mergeCell ref="B87:P87"/>
    <mergeCell ref="B82:C82"/>
    <mergeCell ref="F86:H86"/>
    <mergeCell ref="I86:J86"/>
    <mergeCell ref="K83:N83"/>
    <mergeCell ref="F85:H85"/>
    <mergeCell ref="I85:J85"/>
    <mergeCell ref="I83:J83"/>
    <mergeCell ref="I84:J84"/>
    <mergeCell ref="F84:H84"/>
    <mergeCell ref="D82:M82"/>
    <mergeCell ref="F83:H83"/>
    <mergeCell ref="O83:P83"/>
    <mergeCell ref="K84:N84"/>
    <mergeCell ref="K85:N85"/>
    <mergeCell ref="B80:K80"/>
    <mergeCell ref="B76:K76"/>
    <mergeCell ref="B77:P77"/>
    <mergeCell ref="B81:M81"/>
    <mergeCell ref="B78:Q78"/>
  </mergeCells>
  <phoneticPr fontId="11" type="noConversion"/>
  <printOptions horizontalCentered="1"/>
  <pageMargins left="0" right="0" top="0.39370078740157483" bottom="0.39370078740157483" header="0.51181102362204722" footer="0.51181102362204722"/>
  <pageSetup paperSize="9" scale="47" orientation="landscape" r:id="rId1"/>
  <headerFooter alignWithMargins="0">
    <oddHeader>&amp;L&amp;"Arial,Bold"Risk-Based Capital Framework</oddHeader>
    <oddFooter>&amp;C&amp;A&amp;R&amp;P of &amp;N</oddFooter>
  </headerFooter>
  <rowBreaks count="1" manualBreakCount="1">
    <brk id="56" max="16383" man="1"/>
  </rowBreaks>
  <ignoredErrors>
    <ignoredError sqref="E33 P37:Q37 P33:Q33 I37:K37 I33:K33 E37" unlockedFormula="1"/>
    <ignoredError sqref="E39 P39:Q39 J39 I39 K39"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157"/>
  <sheetViews>
    <sheetView showGridLines="0" zoomScale="80" zoomScaleNormal="80" zoomScalePageLayoutView="85" workbookViewId="0">
      <selection activeCell="B5" sqref="B5:B9"/>
    </sheetView>
  </sheetViews>
  <sheetFormatPr defaultColWidth="9.1796875" defaultRowHeight="13" x14ac:dyDescent="0.25"/>
  <cols>
    <col min="1"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437</v>
      </c>
      <c r="B1" s="943" t="s">
        <v>420</v>
      </c>
      <c r="C1" s="944"/>
      <c r="D1" s="294"/>
      <c r="J1" s="21"/>
    </row>
    <row r="2" spans="1:13" x14ac:dyDescent="0.3">
      <c r="I2" s="66"/>
      <c r="J2" s="66"/>
    </row>
    <row r="3" spans="1:13" x14ac:dyDescent="0.3">
      <c r="I3" s="282"/>
      <c r="J3" s="282"/>
    </row>
    <row r="4" spans="1:13" x14ac:dyDescent="0.3">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466</v>
      </c>
      <c r="F9" s="946"/>
      <c r="G9" s="946"/>
      <c r="H9" s="946"/>
      <c r="I9" s="946"/>
      <c r="J9" s="946"/>
      <c r="K9" s="946"/>
      <c r="L9" s="946"/>
      <c r="M9" s="947"/>
    </row>
    <row r="10" spans="1:13" x14ac:dyDescent="0.25">
      <c r="G10" s="22"/>
      <c r="H10" s="22"/>
      <c r="I10" s="22"/>
    </row>
    <row r="11" spans="1:13" x14ac:dyDescent="0.25">
      <c r="B11" s="942" t="s">
        <v>5</v>
      </c>
      <c r="C11" s="942"/>
      <c r="D11" s="942"/>
      <c r="E11" s="942"/>
      <c r="F11" s="942"/>
      <c r="G11" s="942"/>
      <c r="H11" s="942"/>
      <c r="I11" s="942"/>
      <c r="J11" s="942"/>
    </row>
    <row r="12" spans="1:13" x14ac:dyDescent="0.25">
      <c r="E12" s="48"/>
      <c r="J12" s="21" t="s">
        <v>375</v>
      </c>
    </row>
    <row r="13" spans="1:13" s="29" customFormat="1" ht="18.75" customHeight="1" x14ac:dyDescent="0.3">
      <c r="A13" s="22" t="s">
        <v>161</v>
      </c>
      <c r="B13" s="220" t="s">
        <v>6</v>
      </c>
      <c r="C13" s="220"/>
      <c r="D13" s="220"/>
      <c r="E13" s="220"/>
      <c r="F13" s="495"/>
      <c r="G13" s="495"/>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3">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3">
        <v>0.04</v>
      </c>
      <c r="J21" s="400">
        <f t="shared" si="0"/>
        <v>0</v>
      </c>
    </row>
    <row r="22" spans="2:10" ht="15.75" customHeight="1" x14ac:dyDescent="0.25">
      <c r="B22" s="96"/>
      <c r="C22" s="298" t="s">
        <v>164</v>
      </c>
      <c r="D22" s="272" t="s">
        <v>268</v>
      </c>
      <c r="E22" s="272"/>
      <c r="F22" s="272"/>
      <c r="G22" s="299"/>
      <c r="H22" s="181"/>
      <c r="I22" s="183">
        <v>0.06</v>
      </c>
      <c r="J22" s="400">
        <f t="shared" si="0"/>
        <v>0</v>
      </c>
    </row>
    <row r="23" spans="2:10" ht="15.75" customHeight="1" x14ac:dyDescent="0.25">
      <c r="B23" s="99"/>
      <c r="C23" s="297" t="s">
        <v>175</v>
      </c>
      <c r="D23" s="930" t="s">
        <v>269</v>
      </c>
      <c r="E23" s="930"/>
      <c r="F23" s="930"/>
      <c r="G23" s="275"/>
      <c r="H23" s="181"/>
      <c r="I23" s="183">
        <v>0.12</v>
      </c>
      <c r="J23" s="400">
        <f t="shared" si="0"/>
        <v>0</v>
      </c>
    </row>
    <row r="24" spans="2:10" ht="15.75" customHeight="1" x14ac:dyDescent="0.25">
      <c r="B24" s="38" t="s">
        <v>213</v>
      </c>
      <c r="C24" s="897" t="s">
        <v>143</v>
      </c>
      <c r="D24" s="931"/>
      <c r="E24" s="936"/>
      <c r="F24" s="936"/>
      <c r="G24" s="936"/>
      <c r="H24" s="936"/>
      <c r="I24" s="418"/>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3">
        <v>0.04</v>
      </c>
      <c r="J26" s="401">
        <f>H26*I26</f>
        <v>0</v>
      </c>
    </row>
    <row r="27" spans="2:10" ht="15.75" customHeight="1" x14ac:dyDescent="0.25">
      <c r="B27" s="96"/>
      <c r="C27" s="297" t="s">
        <v>163</v>
      </c>
      <c r="D27" s="279" t="s">
        <v>267</v>
      </c>
      <c r="E27" s="279"/>
      <c r="F27" s="279"/>
      <c r="G27" s="279"/>
      <c r="H27" s="181"/>
      <c r="I27" s="183">
        <v>0.08</v>
      </c>
      <c r="J27" s="401">
        <f>H27*I27</f>
        <v>0</v>
      </c>
    </row>
    <row r="28" spans="2:10" ht="15.75" customHeight="1" x14ac:dyDescent="0.25">
      <c r="B28" s="99"/>
      <c r="C28" s="297" t="s">
        <v>164</v>
      </c>
      <c r="D28" s="930" t="s">
        <v>268</v>
      </c>
      <c r="E28" s="930"/>
      <c r="F28" s="930"/>
      <c r="G28" s="275"/>
      <c r="H28" s="181"/>
      <c r="I28" s="183">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3">
        <v>0.04</v>
      </c>
      <c r="J30" s="400">
        <f t="shared" si="0"/>
        <v>0</v>
      </c>
    </row>
    <row r="31" spans="2:10" ht="15" customHeight="1" x14ac:dyDescent="0.25">
      <c r="B31" s="99"/>
      <c r="C31" s="297" t="s">
        <v>162</v>
      </c>
      <c r="D31" s="930" t="s">
        <v>11</v>
      </c>
      <c r="E31" s="930"/>
      <c r="F31" s="930"/>
      <c r="G31" s="391"/>
      <c r="H31" s="181"/>
      <c r="I31" s="183">
        <v>0.12</v>
      </c>
      <c r="J31" s="400">
        <f t="shared" si="0"/>
        <v>0</v>
      </c>
    </row>
    <row r="32" spans="2:10" ht="15" customHeight="1" x14ac:dyDescent="0.25">
      <c r="B32" s="100" t="s">
        <v>243</v>
      </c>
      <c r="C32" s="907" t="s">
        <v>80</v>
      </c>
      <c r="D32" s="937"/>
      <c r="E32" s="937"/>
      <c r="F32" s="937"/>
      <c r="G32" s="938"/>
      <c r="H32" s="181"/>
      <c r="I32" s="419">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1.75" customHeight="1" x14ac:dyDescent="0.25">
      <c r="B46" s="34" t="s">
        <v>208</v>
      </c>
      <c r="C46" s="935" t="s">
        <v>616</v>
      </c>
      <c r="D46" s="936"/>
      <c r="E46" s="936"/>
      <c r="F46" s="936"/>
      <c r="G46" s="908"/>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1">
        <v>0.04</v>
      </c>
      <c r="J50" s="400">
        <f t="shared" si="1"/>
        <v>0</v>
      </c>
    </row>
    <row r="51" spans="2:10" x14ac:dyDescent="0.25">
      <c r="B51" s="96"/>
      <c r="C51" s="24" t="s">
        <v>164</v>
      </c>
      <c r="D51" s="272" t="s">
        <v>268</v>
      </c>
      <c r="E51" s="272"/>
      <c r="F51" s="272"/>
      <c r="G51" s="300"/>
      <c r="H51" s="181"/>
      <c r="I51" s="191">
        <v>0.06</v>
      </c>
      <c r="J51" s="400">
        <f t="shared" si="1"/>
        <v>0</v>
      </c>
    </row>
    <row r="52" spans="2:10" ht="15" customHeight="1" x14ac:dyDescent="0.25">
      <c r="B52" s="99"/>
      <c r="C52" s="24" t="s">
        <v>175</v>
      </c>
      <c r="D52" s="930" t="s">
        <v>269</v>
      </c>
      <c r="E52" s="930"/>
      <c r="F52" s="930"/>
      <c r="G52" s="300"/>
      <c r="H52" s="181"/>
      <c r="I52" s="191">
        <v>0.12</v>
      </c>
      <c r="J52" s="400">
        <f t="shared" si="1"/>
        <v>0</v>
      </c>
    </row>
    <row r="53" spans="2:10" ht="33" customHeight="1" x14ac:dyDescent="0.25">
      <c r="B53" s="100" t="s">
        <v>210</v>
      </c>
      <c r="C53" s="907" t="s">
        <v>551</v>
      </c>
      <c r="D53" s="928"/>
      <c r="E53" s="928"/>
      <c r="F53" s="928"/>
      <c r="G53" s="929"/>
      <c r="H53" s="181"/>
      <c r="I53" s="191">
        <v>1.6E-2</v>
      </c>
      <c r="J53" s="400">
        <f t="shared" si="1"/>
        <v>0</v>
      </c>
    </row>
    <row r="54" spans="2:10" ht="50.25" customHeight="1" x14ac:dyDescent="0.25">
      <c r="B54" s="101" t="s">
        <v>170</v>
      </c>
      <c r="C54" s="909" t="s">
        <v>552</v>
      </c>
      <c r="D54" s="928"/>
      <c r="E54" s="928"/>
      <c r="F54" s="928"/>
      <c r="G54" s="928"/>
      <c r="H54" s="281"/>
      <c r="I54" s="42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1">
        <v>0.04</v>
      </c>
      <c r="J57" s="400">
        <f t="shared" si="1"/>
        <v>0</v>
      </c>
    </row>
    <row r="58" spans="2:10" x14ac:dyDescent="0.25">
      <c r="B58" s="96"/>
      <c r="C58" s="24" t="s">
        <v>164</v>
      </c>
      <c r="D58" s="272" t="s">
        <v>268</v>
      </c>
      <c r="E58" s="272"/>
      <c r="F58" s="272"/>
      <c r="G58" s="98"/>
      <c r="H58" s="181"/>
      <c r="I58" s="191">
        <v>0.06</v>
      </c>
      <c r="J58" s="400">
        <f t="shared" si="1"/>
        <v>0</v>
      </c>
    </row>
    <row r="59" spans="2:10" ht="15" customHeight="1" x14ac:dyDescent="0.25">
      <c r="B59" s="99"/>
      <c r="C59" s="24" t="s">
        <v>175</v>
      </c>
      <c r="D59" s="930" t="s">
        <v>269</v>
      </c>
      <c r="E59" s="930"/>
      <c r="F59" s="930"/>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6.5" customHeight="1" x14ac:dyDescent="0.25">
      <c r="B61" s="96"/>
      <c r="C61" s="24" t="s">
        <v>161</v>
      </c>
      <c r="D61" s="931" t="s">
        <v>458</v>
      </c>
      <c r="E61" s="931"/>
      <c r="F61" s="931"/>
      <c r="G61" s="898"/>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822" t="s">
        <v>600</v>
      </c>
      <c r="C66" s="822"/>
      <c r="D66" s="822"/>
      <c r="E66" s="822"/>
      <c r="F66" s="822"/>
      <c r="G66" s="822"/>
      <c r="H66" s="822"/>
      <c r="I66" s="822"/>
      <c r="J66" s="452"/>
    </row>
    <row r="67" spans="1:10" ht="15.75" customHeight="1" x14ac:dyDescent="0.25"/>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2" t="s">
        <v>202</v>
      </c>
      <c r="C124" s="20" t="s">
        <v>556</v>
      </c>
      <c r="D124" s="20"/>
      <c r="E124" s="20"/>
      <c r="F124" s="20"/>
      <c r="G124" s="20"/>
      <c r="H124" s="20"/>
      <c r="I124" s="102"/>
      <c r="J124" s="102"/>
    </row>
    <row r="125" spans="1:10" ht="18.75" customHeight="1" x14ac:dyDescent="0.25">
      <c r="B125" s="2" t="s">
        <v>203</v>
      </c>
      <c r="C125" s="20" t="s">
        <v>557</v>
      </c>
      <c r="D125" s="20"/>
      <c r="E125" s="20"/>
      <c r="F125" s="20"/>
      <c r="G125" s="20"/>
      <c r="H125" s="20"/>
      <c r="I125" s="102"/>
      <c r="J125" s="102"/>
    </row>
    <row r="126" spans="1:10" x14ac:dyDescent="0.25">
      <c r="B126" s="2"/>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ht="43.5" customHeight="1" x14ac:dyDescent="0.25">
      <c r="B131" s="232" t="s">
        <v>27</v>
      </c>
      <c r="C131" s="915" t="s">
        <v>402</v>
      </c>
      <c r="D131" s="915"/>
      <c r="E131" s="915"/>
      <c r="F131" s="915"/>
      <c r="G131" s="915"/>
      <c r="H131" s="915"/>
      <c r="I131" s="915"/>
      <c r="J131" s="91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t="s">
        <v>161</v>
      </c>
      <c r="D135" s="197"/>
      <c r="E135" s="218"/>
      <c r="F135" s="462"/>
      <c r="G135" s="461"/>
      <c r="H135" s="218"/>
      <c r="I135" s="276"/>
    </row>
    <row r="136" spans="1:10" ht="79" customHeight="1" x14ac:dyDescent="0.25">
      <c r="B136" s="276"/>
      <c r="C136" s="460" t="s">
        <v>162</v>
      </c>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35433070866141736" top="0.39370078740157483"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ignoredErrors>
    <ignoredError sqref="E5:M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F831E-837F-43D7-A203-C24BD4DB2D50}">
  <dimension ref="A1:M157"/>
  <sheetViews>
    <sheetView showGridLines="0" zoomScale="80" zoomScaleNormal="80" zoomScalePageLayoutView="85"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437</v>
      </c>
      <c r="B1" s="943" t="s">
        <v>420</v>
      </c>
      <c r="C1" s="944"/>
      <c r="D1" s="294"/>
      <c r="J1" s="21"/>
    </row>
    <row r="2" spans="1:13" x14ac:dyDescent="0.3">
      <c r="I2" s="66"/>
      <c r="J2" s="66"/>
    </row>
    <row r="3" spans="1:13" x14ac:dyDescent="0.3">
      <c r="I3" s="282"/>
      <c r="J3" s="282"/>
    </row>
    <row r="4" spans="1:13" x14ac:dyDescent="0.3">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467</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t="s">
        <v>375</v>
      </c>
    </row>
    <row r="13" spans="1:13" s="29" customFormat="1" ht="18.75" customHeight="1" x14ac:dyDescent="0.3">
      <c r="A13" s="22" t="s">
        <v>161</v>
      </c>
      <c r="B13" s="220" t="s">
        <v>6</v>
      </c>
      <c r="C13" s="220"/>
      <c r="D13" s="220"/>
      <c r="E13" s="220"/>
      <c r="F13" s="495"/>
      <c r="G13" s="495"/>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3">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3">
        <v>0.04</v>
      </c>
      <c r="J21" s="400">
        <f t="shared" si="0"/>
        <v>0</v>
      </c>
    </row>
    <row r="22" spans="2:10" ht="15.75" customHeight="1" x14ac:dyDescent="0.25">
      <c r="B22" s="96"/>
      <c r="C22" s="298" t="s">
        <v>164</v>
      </c>
      <c r="D22" s="272" t="s">
        <v>268</v>
      </c>
      <c r="E22" s="272"/>
      <c r="F22" s="272"/>
      <c r="G22" s="299"/>
      <c r="H22" s="181"/>
      <c r="I22" s="183">
        <v>0.06</v>
      </c>
      <c r="J22" s="400">
        <f t="shared" si="0"/>
        <v>0</v>
      </c>
    </row>
    <row r="23" spans="2:10" ht="15.75" customHeight="1" x14ac:dyDescent="0.25">
      <c r="B23" s="99"/>
      <c r="C23" s="297" t="s">
        <v>175</v>
      </c>
      <c r="D23" s="930" t="s">
        <v>269</v>
      </c>
      <c r="E23" s="930"/>
      <c r="F23" s="930"/>
      <c r="G23" s="275"/>
      <c r="H23" s="181"/>
      <c r="I23" s="183">
        <v>0.12</v>
      </c>
      <c r="J23" s="400">
        <f t="shared" si="0"/>
        <v>0</v>
      </c>
    </row>
    <row r="24" spans="2:10" ht="15.75" customHeight="1" x14ac:dyDescent="0.25">
      <c r="B24" s="38" t="s">
        <v>213</v>
      </c>
      <c r="C24" s="897" t="s">
        <v>143</v>
      </c>
      <c r="D24" s="931"/>
      <c r="E24" s="936"/>
      <c r="F24" s="936"/>
      <c r="G24" s="936"/>
      <c r="H24" s="936"/>
      <c r="I24" s="418"/>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3">
        <v>0.04</v>
      </c>
      <c r="J26" s="401">
        <f>H26*I26</f>
        <v>0</v>
      </c>
    </row>
    <row r="27" spans="2:10" ht="15.75" customHeight="1" x14ac:dyDescent="0.25">
      <c r="B27" s="96"/>
      <c r="C27" s="297" t="s">
        <v>163</v>
      </c>
      <c r="D27" s="279" t="s">
        <v>267</v>
      </c>
      <c r="E27" s="279"/>
      <c r="F27" s="279"/>
      <c r="G27" s="279"/>
      <c r="H27" s="181"/>
      <c r="I27" s="183">
        <v>0.08</v>
      </c>
      <c r="J27" s="401">
        <f>H27*I27</f>
        <v>0</v>
      </c>
    </row>
    <row r="28" spans="2:10" ht="15.75" customHeight="1" x14ac:dyDescent="0.25">
      <c r="B28" s="99"/>
      <c r="C28" s="297" t="s">
        <v>164</v>
      </c>
      <c r="D28" s="930" t="s">
        <v>268</v>
      </c>
      <c r="E28" s="930"/>
      <c r="F28" s="930"/>
      <c r="G28" s="275"/>
      <c r="H28" s="181"/>
      <c r="I28" s="183">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3">
        <v>0.04</v>
      </c>
      <c r="J30" s="400">
        <f t="shared" si="0"/>
        <v>0</v>
      </c>
    </row>
    <row r="31" spans="2:10" ht="15" customHeight="1" x14ac:dyDescent="0.25">
      <c r="B31" s="99"/>
      <c r="C31" s="297" t="s">
        <v>162</v>
      </c>
      <c r="D31" s="930" t="s">
        <v>11</v>
      </c>
      <c r="E31" s="930"/>
      <c r="F31" s="930"/>
      <c r="G31" s="391"/>
      <c r="H31" s="181"/>
      <c r="I31" s="183">
        <v>0.12</v>
      </c>
      <c r="J31" s="400">
        <f t="shared" si="0"/>
        <v>0</v>
      </c>
    </row>
    <row r="32" spans="2:10" ht="15" customHeight="1" x14ac:dyDescent="0.25">
      <c r="B32" s="100" t="s">
        <v>243</v>
      </c>
      <c r="C32" s="907" t="s">
        <v>80</v>
      </c>
      <c r="D32" s="937"/>
      <c r="E32" s="937"/>
      <c r="F32" s="937"/>
      <c r="G32" s="938"/>
      <c r="H32" s="181"/>
      <c r="I32" s="419">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1.75" customHeight="1" x14ac:dyDescent="0.25">
      <c r="B46" s="34" t="s">
        <v>208</v>
      </c>
      <c r="C46" s="935" t="s">
        <v>616</v>
      </c>
      <c r="D46" s="936"/>
      <c r="E46" s="936"/>
      <c r="F46" s="936"/>
      <c r="G46" s="908"/>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1">
        <v>0.04</v>
      </c>
      <c r="J50" s="400">
        <f t="shared" si="1"/>
        <v>0</v>
      </c>
    </row>
    <row r="51" spans="2:10" x14ac:dyDescent="0.25">
      <c r="B51" s="96"/>
      <c r="C51" s="24" t="s">
        <v>164</v>
      </c>
      <c r="D51" s="272" t="s">
        <v>268</v>
      </c>
      <c r="E51" s="272"/>
      <c r="F51" s="272"/>
      <c r="G51" s="300"/>
      <c r="H51" s="181"/>
      <c r="I51" s="191">
        <v>0.06</v>
      </c>
      <c r="J51" s="400">
        <f t="shared" si="1"/>
        <v>0</v>
      </c>
    </row>
    <row r="52" spans="2:10" ht="15" customHeight="1" x14ac:dyDescent="0.25">
      <c r="B52" s="99"/>
      <c r="C52" s="24" t="s">
        <v>175</v>
      </c>
      <c r="D52" s="930" t="s">
        <v>269</v>
      </c>
      <c r="E52" s="930"/>
      <c r="F52" s="930"/>
      <c r="G52" s="300"/>
      <c r="H52" s="181"/>
      <c r="I52" s="191">
        <v>0.12</v>
      </c>
      <c r="J52" s="400">
        <f t="shared" si="1"/>
        <v>0</v>
      </c>
    </row>
    <row r="53" spans="2:10" ht="29.25" customHeight="1" x14ac:dyDescent="0.25">
      <c r="B53" s="100" t="s">
        <v>210</v>
      </c>
      <c r="C53" s="907" t="s">
        <v>551</v>
      </c>
      <c r="D53" s="928"/>
      <c r="E53" s="928"/>
      <c r="F53" s="928"/>
      <c r="G53" s="929"/>
      <c r="H53" s="181"/>
      <c r="I53" s="191">
        <v>1.6E-2</v>
      </c>
      <c r="J53" s="400">
        <f t="shared" si="1"/>
        <v>0</v>
      </c>
    </row>
    <row r="54" spans="2:10" ht="48" customHeight="1" x14ac:dyDescent="0.25">
      <c r="B54" s="101" t="s">
        <v>170</v>
      </c>
      <c r="C54" s="909" t="s">
        <v>552</v>
      </c>
      <c r="D54" s="928"/>
      <c r="E54" s="928"/>
      <c r="F54" s="928"/>
      <c r="G54" s="928"/>
      <c r="H54" s="281"/>
      <c r="I54" s="42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1">
        <v>0.04</v>
      </c>
      <c r="J57" s="400">
        <f t="shared" si="1"/>
        <v>0</v>
      </c>
    </row>
    <row r="58" spans="2:10" x14ac:dyDescent="0.25">
      <c r="B58" s="96"/>
      <c r="C58" s="24" t="s">
        <v>164</v>
      </c>
      <c r="D58" s="272" t="s">
        <v>268</v>
      </c>
      <c r="E58" s="272"/>
      <c r="F58" s="272"/>
      <c r="G58" s="98"/>
      <c r="H58" s="181"/>
      <c r="I58" s="191">
        <v>0.06</v>
      </c>
      <c r="J58" s="400">
        <f t="shared" si="1"/>
        <v>0</v>
      </c>
    </row>
    <row r="59" spans="2:10" ht="15" customHeight="1" x14ac:dyDescent="0.25">
      <c r="B59" s="99"/>
      <c r="C59" s="24" t="s">
        <v>175</v>
      </c>
      <c r="D59" s="930" t="s">
        <v>269</v>
      </c>
      <c r="E59" s="930"/>
      <c r="F59" s="930"/>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6.5" customHeight="1" x14ac:dyDescent="0.25">
      <c r="B61" s="96"/>
      <c r="C61" s="24" t="s">
        <v>161</v>
      </c>
      <c r="D61" s="931" t="s">
        <v>458</v>
      </c>
      <c r="E61" s="931"/>
      <c r="F61" s="931"/>
      <c r="G61" s="898"/>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822" t="s">
        <v>600</v>
      </c>
      <c r="C66" s="822"/>
      <c r="D66" s="822"/>
      <c r="E66" s="822"/>
      <c r="F66" s="822"/>
      <c r="G66" s="822"/>
      <c r="H66" s="822"/>
      <c r="I66" s="822"/>
      <c r="J66" s="452"/>
    </row>
    <row r="67" spans="1:10" ht="15.75" customHeight="1" x14ac:dyDescent="0.25"/>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51"/>
      <c r="E97" s="95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2" t="s">
        <v>202</v>
      </c>
      <c r="C124" s="20" t="s">
        <v>556</v>
      </c>
      <c r="D124" s="20"/>
      <c r="E124" s="20"/>
      <c r="F124" s="20"/>
      <c r="G124" s="20"/>
      <c r="H124" s="20"/>
      <c r="I124" s="102"/>
      <c r="J124" s="102"/>
    </row>
    <row r="125" spans="1:10" ht="18.75" customHeight="1" x14ac:dyDescent="0.25">
      <c r="B125" s="2" t="s">
        <v>203</v>
      </c>
      <c r="C125" s="20" t="s">
        <v>557</v>
      </c>
      <c r="D125" s="20"/>
      <c r="E125" s="20"/>
      <c r="F125" s="20"/>
      <c r="G125" s="20"/>
      <c r="H125" s="20"/>
      <c r="I125" s="102"/>
      <c r="J125" s="102"/>
    </row>
    <row r="126" spans="1:10" x14ac:dyDescent="0.25">
      <c r="B126" s="2"/>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ht="43.5" customHeight="1" x14ac:dyDescent="0.25">
      <c r="B131" s="232" t="s">
        <v>27</v>
      </c>
      <c r="C131" s="915" t="s">
        <v>402</v>
      </c>
      <c r="D131" s="915"/>
      <c r="E131" s="915"/>
      <c r="F131" s="915"/>
      <c r="G131" s="915"/>
      <c r="H131" s="915"/>
      <c r="I131" s="915"/>
      <c r="J131" s="91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t="s">
        <v>161</v>
      </c>
      <c r="D135" s="197"/>
      <c r="E135" s="218"/>
      <c r="F135" s="462"/>
      <c r="G135" s="461"/>
      <c r="H135" s="218"/>
      <c r="I135" s="276"/>
    </row>
    <row r="136" spans="1:10" ht="79" customHeight="1" x14ac:dyDescent="0.25">
      <c r="B136" s="276"/>
      <c r="C136" s="460" t="s">
        <v>162</v>
      </c>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E9:M9"/>
    <mergeCell ref="B1:C1"/>
    <mergeCell ref="E5:M5"/>
    <mergeCell ref="E6:M6"/>
    <mergeCell ref="E7:M7"/>
    <mergeCell ref="E8:M8"/>
    <mergeCell ref="D30:F30"/>
    <mergeCell ref="B11:J11"/>
    <mergeCell ref="I13:J13"/>
    <mergeCell ref="B14:G14"/>
    <mergeCell ref="C15:G15"/>
    <mergeCell ref="C16:G16"/>
    <mergeCell ref="C17:G17"/>
    <mergeCell ref="C18:H18"/>
    <mergeCell ref="D23:F23"/>
    <mergeCell ref="C24:H24"/>
    <mergeCell ref="D28:F28"/>
    <mergeCell ref="C29:F29"/>
    <mergeCell ref="B66:I66"/>
    <mergeCell ref="D31:F31"/>
    <mergeCell ref="C32:G32"/>
    <mergeCell ref="B34:G34"/>
    <mergeCell ref="B35:G35"/>
    <mergeCell ref="B45:G45"/>
    <mergeCell ref="C46:G46"/>
    <mergeCell ref="D52:F52"/>
    <mergeCell ref="C53:G53"/>
    <mergeCell ref="C54:G54"/>
    <mergeCell ref="D59:F59"/>
    <mergeCell ref="D61:G61"/>
    <mergeCell ref="B81:E81"/>
    <mergeCell ref="I70:J70"/>
    <mergeCell ref="B71:E71"/>
    <mergeCell ref="B72:E72"/>
    <mergeCell ref="B73:E73"/>
    <mergeCell ref="B74:E74"/>
    <mergeCell ref="B75:E75"/>
    <mergeCell ref="B76:E76"/>
    <mergeCell ref="B77:E77"/>
    <mergeCell ref="B78:E78"/>
    <mergeCell ref="B79:E79"/>
    <mergeCell ref="B80:E80"/>
    <mergeCell ref="C98:E98"/>
    <mergeCell ref="B82:E82"/>
    <mergeCell ref="B83:E83"/>
    <mergeCell ref="B84:E84"/>
    <mergeCell ref="B85:E85"/>
    <mergeCell ref="B86:E86"/>
    <mergeCell ref="B87:E87"/>
    <mergeCell ref="B88:E88"/>
    <mergeCell ref="B89:E89"/>
    <mergeCell ref="B90:E90"/>
    <mergeCell ref="B91:E91"/>
    <mergeCell ref="C97:E97"/>
    <mergeCell ref="C110:E110"/>
    <mergeCell ref="C99:E99"/>
    <mergeCell ref="C100:E100"/>
    <mergeCell ref="C101:E101"/>
    <mergeCell ref="C102:E102"/>
    <mergeCell ref="C103:E103"/>
    <mergeCell ref="C104:E104"/>
    <mergeCell ref="C105:E105"/>
    <mergeCell ref="C106:E106"/>
    <mergeCell ref="C107:E107"/>
    <mergeCell ref="C108:E108"/>
    <mergeCell ref="C109:E109"/>
    <mergeCell ref="C117:E117"/>
    <mergeCell ref="C122:H122"/>
    <mergeCell ref="C123:J123"/>
    <mergeCell ref="C131:J131"/>
    <mergeCell ref="C111:E111"/>
    <mergeCell ref="C112:E112"/>
    <mergeCell ref="C113:E113"/>
    <mergeCell ref="C114:E114"/>
    <mergeCell ref="C115:E115"/>
    <mergeCell ref="C116:E116"/>
  </mergeCells>
  <printOptions horizontalCentered="1"/>
  <pageMargins left="0.35433070866141736" right="0.35433070866141736" top="0.39370078740157483"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157"/>
  <sheetViews>
    <sheetView showGridLines="0" zoomScale="70" zoomScaleNormal="7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436</v>
      </c>
      <c r="B1" s="953" t="s">
        <v>420</v>
      </c>
      <c r="C1" s="954"/>
      <c r="D1" s="294"/>
      <c r="J1" s="21"/>
    </row>
    <row r="2" spans="1:13" x14ac:dyDescent="0.3">
      <c r="I2" s="66"/>
      <c r="J2" s="66"/>
    </row>
    <row r="3" spans="1:13" x14ac:dyDescent="0.3">
      <c r="I3" s="282"/>
      <c r="J3" s="282"/>
    </row>
    <row r="4" spans="1:13" x14ac:dyDescent="0.3">
      <c r="I4" s="282"/>
      <c r="J4" s="282"/>
    </row>
    <row r="5" spans="1:13" x14ac:dyDescent="0.25">
      <c r="B5" s="19" t="s">
        <v>628</v>
      </c>
      <c r="E5" s="945" t="str">
        <f>IF('Form A'!D5=0,"",'Form A'!D5)</f>
        <v/>
      </c>
      <c r="F5" s="946"/>
      <c r="G5" s="946"/>
      <c r="H5" s="946"/>
      <c r="I5" s="946"/>
      <c r="J5" s="946"/>
      <c r="K5" s="946"/>
      <c r="L5" s="946"/>
      <c r="M5" s="947"/>
    </row>
    <row r="6" spans="1:13" x14ac:dyDescent="0.25">
      <c r="B6" s="19" t="s">
        <v>398</v>
      </c>
      <c r="E6" s="945" t="str">
        <f>IF('Form A'!D6=0,"",'Form A'!D6)</f>
        <v/>
      </c>
      <c r="F6" s="946"/>
      <c r="G6" s="946"/>
      <c r="H6" s="946"/>
      <c r="I6" s="946"/>
      <c r="J6" s="946"/>
      <c r="K6" s="946"/>
      <c r="L6" s="946"/>
      <c r="M6" s="947"/>
    </row>
    <row r="7" spans="1:13" x14ac:dyDescent="0.25">
      <c r="B7" s="19" t="s">
        <v>273</v>
      </c>
      <c r="E7" s="945" t="str">
        <f>IF('Form A'!D7=0,"",'Form A'!D7)</f>
        <v/>
      </c>
      <c r="F7" s="946"/>
      <c r="G7" s="946"/>
      <c r="H7" s="946"/>
      <c r="I7" s="946"/>
      <c r="J7" s="946"/>
      <c r="K7" s="946"/>
      <c r="L7" s="946"/>
      <c r="M7" s="947"/>
    </row>
    <row r="8" spans="1:13" x14ac:dyDescent="0.25">
      <c r="B8" s="102" t="s">
        <v>240</v>
      </c>
      <c r="E8" s="948">
        <f>'Form A'!D8</f>
        <v>0</v>
      </c>
      <c r="F8" s="949"/>
      <c r="G8" s="949"/>
      <c r="H8" s="949"/>
      <c r="I8" s="949"/>
      <c r="J8" s="949"/>
      <c r="K8" s="949"/>
      <c r="L8" s="949"/>
      <c r="M8" s="950"/>
    </row>
    <row r="9" spans="1:13" x14ac:dyDescent="0.25">
      <c r="B9" s="19" t="s">
        <v>629</v>
      </c>
      <c r="E9" s="945" t="s">
        <v>468</v>
      </c>
      <c r="F9" s="946"/>
      <c r="G9" s="946"/>
      <c r="H9" s="946"/>
      <c r="I9" s="946"/>
      <c r="J9" s="946"/>
      <c r="K9" s="946"/>
      <c r="L9" s="946"/>
      <c r="M9" s="947"/>
    </row>
    <row r="11" spans="1:13" x14ac:dyDescent="0.25">
      <c r="B11" s="942" t="s">
        <v>5</v>
      </c>
      <c r="C11" s="942"/>
      <c r="D11" s="942"/>
      <c r="E11" s="942"/>
      <c r="F11" s="942"/>
      <c r="G11" s="942"/>
      <c r="H11" s="942"/>
      <c r="I11" s="942"/>
      <c r="J11" s="942"/>
    </row>
    <row r="12" spans="1:13" x14ac:dyDescent="0.25">
      <c r="E12" s="48"/>
      <c r="J12" s="21" t="s">
        <v>375</v>
      </c>
    </row>
    <row r="13" spans="1:13" s="29" customFormat="1" ht="18.75" customHeight="1" x14ac:dyDescent="0.3">
      <c r="A13" s="22" t="s">
        <v>161</v>
      </c>
      <c r="B13" s="220" t="s">
        <v>6</v>
      </c>
      <c r="C13" s="220"/>
      <c r="D13" s="220"/>
      <c r="E13" s="220"/>
      <c r="F13" s="495"/>
      <c r="G13" s="495"/>
      <c r="H13" s="220"/>
      <c r="I13" s="845" t="s">
        <v>385</v>
      </c>
      <c r="J13" s="846"/>
    </row>
    <row r="14" spans="1:13" s="29" customFormat="1" ht="26.25" customHeight="1" x14ac:dyDescent="0.25">
      <c r="B14" s="932"/>
      <c r="C14" s="933"/>
      <c r="D14" s="933"/>
      <c r="E14" s="933"/>
      <c r="F14" s="933"/>
      <c r="G14" s="934"/>
      <c r="H14" s="180" t="s">
        <v>7</v>
      </c>
      <c r="I14" s="44" t="s">
        <v>8</v>
      </c>
      <c r="J14" s="44" t="s">
        <v>9</v>
      </c>
    </row>
    <row r="15" spans="1:13" s="296" customFormat="1" ht="50.15" customHeight="1" x14ac:dyDescent="0.25">
      <c r="B15" s="103" t="s">
        <v>208</v>
      </c>
      <c r="C15" s="906" t="s">
        <v>588</v>
      </c>
      <c r="D15" s="941"/>
      <c r="E15" s="931"/>
      <c r="F15" s="931"/>
      <c r="G15" s="898"/>
      <c r="H15" s="181"/>
      <c r="I15" s="183">
        <v>0</v>
      </c>
      <c r="J15" s="400">
        <f>H15*I15</f>
        <v>0</v>
      </c>
    </row>
    <row r="16" spans="1:13" ht="17.25" customHeight="1" x14ac:dyDescent="0.25">
      <c r="B16" s="34" t="s">
        <v>209</v>
      </c>
      <c r="C16" s="897" t="s">
        <v>550</v>
      </c>
      <c r="D16" s="931"/>
      <c r="E16" s="931"/>
      <c r="F16" s="931"/>
      <c r="G16" s="898"/>
      <c r="H16" s="181"/>
      <c r="I16" s="183">
        <v>8.0000000000000002E-3</v>
      </c>
      <c r="J16" s="400">
        <f>H16*I16</f>
        <v>0</v>
      </c>
    </row>
    <row r="17" spans="2:10" ht="29.25" customHeight="1" x14ac:dyDescent="0.25">
      <c r="B17" s="34" t="s">
        <v>169</v>
      </c>
      <c r="C17" s="897" t="s">
        <v>78</v>
      </c>
      <c r="D17" s="931"/>
      <c r="E17" s="931"/>
      <c r="F17" s="931"/>
      <c r="G17" s="898"/>
      <c r="H17" s="181"/>
      <c r="I17" s="183">
        <v>1.6E-2</v>
      </c>
      <c r="J17" s="400">
        <f>H17*I17</f>
        <v>0</v>
      </c>
    </row>
    <row r="18" spans="2:10" ht="18.75" customHeight="1" x14ac:dyDescent="0.25">
      <c r="B18" s="38" t="s">
        <v>170</v>
      </c>
      <c r="C18" s="897" t="s">
        <v>142</v>
      </c>
      <c r="D18" s="931"/>
      <c r="E18" s="931"/>
      <c r="F18" s="931"/>
      <c r="G18" s="931"/>
      <c r="H18" s="931"/>
      <c r="I18" s="184"/>
      <c r="J18" s="396"/>
    </row>
    <row r="19" spans="2:10" ht="15.75" customHeight="1" x14ac:dyDescent="0.25">
      <c r="B19" s="96"/>
      <c r="C19" s="297" t="s">
        <v>161</v>
      </c>
      <c r="D19" s="279" t="s">
        <v>265</v>
      </c>
      <c r="E19" s="25"/>
      <c r="F19" s="279"/>
      <c r="G19" s="275"/>
      <c r="H19" s="181"/>
      <c r="I19" s="183">
        <v>1.6E-2</v>
      </c>
      <c r="J19" s="400">
        <f>H19*I19</f>
        <v>0</v>
      </c>
    </row>
    <row r="20" spans="2:10" ht="15.75" customHeight="1" x14ac:dyDescent="0.25">
      <c r="B20" s="96"/>
      <c r="C20" s="298" t="s">
        <v>162</v>
      </c>
      <c r="D20" s="272" t="s">
        <v>266</v>
      </c>
      <c r="E20" s="272"/>
      <c r="F20" s="272"/>
      <c r="G20" s="299"/>
      <c r="H20" s="181"/>
      <c r="I20" s="183">
        <v>2.8000000000000001E-2</v>
      </c>
      <c r="J20" s="400">
        <f t="shared" ref="J20:J31" si="0">H20*I20</f>
        <v>0</v>
      </c>
    </row>
    <row r="21" spans="2:10" ht="15.75" customHeight="1" x14ac:dyDescent="0.25">
      <c r="B21" s="96"/>
      <c r="C21" s="297" t="s">
        <v>163</v>
      </c>
      <c r="D21" s="279" t="s">
        <v>267</v>
      </c>
      <c r="E21" s="279"/>
      <c r="F21" s="279"/>
      <c r="G21" s="275"/>
      <c r="H21" s="181"/>
      <c r="I21" s="183">
        <v>0.04</v>
      </c>
      <c r="J21" s="400">
        <f t="shared" si="0"/>
        <v>0</v>
      </c>
    </row>
    <row r="22" spans="2:10" ht="15.75" customHeight="1" x14ac:dyDescent="0.25">
      <c r="B22" s="96"/>
      <c r="C22" s="298" t="s">
        <v>164</v>
      </c>
      <c r="D22" s="272" t="s">
        <v>268</v>
      </c>
      <c r="E22" s="272"/>
      <c r="F22" s="272"/>
      <c r="G22" s="299"/>
      <c r="H22" s="181"/>
      <c r="I22" s="183">
        <v>0.06</v>
      </c>
      <c r="J22" s="400">
        <f t="shared" si="0"/>
        <v>0</v>
      </c>
    </row>
    <row r="23" spans="2:10" ht="15.75" customHeight="1" x14ac:dyDescent="0.25">
      <c r="B23" s="99"/>
      <c r="C23" s="297" t="s">
        <v>175</v>
      </c>
      <c r="D23" s="930" t="s">
        <v>269</v>
      </c>
      <c r="E23" s="930"/>
      <c r="F23" s="930"/>
      <c r="G23" s="275"/>
      <c r="H23" s="181"/>
      <c r="I23" s="183">
        <v>0.12</v>
      </c>
      <c r="J23" s="400">
        <f t="shared" si="0"/>
        <v>0</v>
      </c>
    </row>
    <row r="24" spans="2:10" ht="15.75" customHeight="1" x14ac:dyDescent="0.25">
      <c r="B24" s="38" t="s">
        <v>213</v>
      </c>
      <c r="C24" s="897" t="s">
        <v>143</v>
      </c>
      <c r="D24" s="931"/>
      <c r="E24" s="936"/>
      <c r="F24" s="936"/>
      <c r="G24" s="936"/>
      <c r="H24" s="936"/>
      <c r="I24" s="418"/>
      <c r="J24" s="401"/>
    </row>
    <row r="25" spans="2:10" ht="15.75" customHeight="1" x14ac:dyDescent="0.25">
      <c r="B25" s="96"/>
      <c r="C25" s="297" t="s">
        <v>161</v>
      </c>
      <c r="D25" s="279" t="s">
        <v>265</v>
      </c>
      <c r="E25" s="279"/>
      <c r="F25" s="279"/>
      <c r="G25" s="275"/>
      <c r="H25" s="181"/>
      <c r="I25" s="183">
        <v>1.6E-2</v>
      </c>
      <c r="J25" s="401">
        <f>H25*I25</f>
        <v>0</v>
      </c>
    </row>
    <row r="26" spans="2:10" ht="15.75" customHeight="1" x14ac:dyDescent="0.25">
      <c r="B26" s="96"/>
      <c r="C26" s="297" t="s">
        <v>162</v>
      </c>
      <c r="D26" s="279" t="s">
        <v>266</v>
      </c>
      <c r="E26" s="279"/>
      <c r="F26" s="279"/>
      <c r="G26" s="275"/>
      <c r="H26" s="181"/>
      <c r="I26" s="183">
        <v>0.04</v>
      </c>
      <c r="J26" s="401">
        <f>H26*I26</f>
        <v>0</v>
      </c>
    </row>
    <row r="27" spans="2:10" ht="15.75" customHeight="1" x14ac:dyDescent="0.25">
      <c r="B27" s="96"/>
      <c r="C27" s="297" t="s">
        <v>163</v>
      </c>
      <c r="D27" s="279" t="s">
        <v>267</v>
      </c>
      <c r="E27" s="279"/>
      <c r="F27" s="279"/>
      <c r="G27" s="279"/>
      <c r="H27" s="181"/>
      <c r="I27" s="183">
        <v>0.08</v>
      </c>
      <c r="J27" s="401">
        <f>H27*I27</f>
        <v>0</v>
      </c>
    </row>
    <row r="28" spans="2:10" ht="15.75" customHeight="1" x14ac:dyDescent="0.25">
      <c r="B28" s="99"/>
      <c r="C28" s="297" t="s">
        <v>164</v>
      </c>
      <c r="D28" s="930" t="s">
        <v>268</v>
      </c>
      <c r="E28" s="930"/>
      <c r="F28" s="930"/>
      <c r="G28" s="275"/>
      <c r="H28" s="181"/>
      <c r="I28" s="183">
        <v>0.12</v>
      </c>
      <c r="J28" s="401">
        <f>H28*I28</f>
        <v>0</v>
      </c>
    </row>
    <row r="29" spans="2:10" ht="15" customHeight="1" x14ac:dyDescent="0.25">
      <c r="B29" s="96" t="s">
        <v>214</v>
      </c>
      <c r="C29" s="940" t="s">
        <v>10</v>
      </c>
      <c r="D29" s="875"/>
      <c r="E29" s="875"/>
      <c r="F29" s="930"/>
      <c r="G29" s="279"/>
      <c r="H29" s="186"/>
      <c r="I29" s="184"/>
      <c r="J29" s="396"/>
    </row>
    <row r="30" spans="2:10" ht="15" customHeight="1" x14ac:dyDescent="0.25">
      <c r="B30" s="96"/>
      <c r="C30" s="297" t="s">
        <v>161</v>
      </c>
      <c r="D30" s="930" t="s">
        <v>598</v>
      </c>
      <c r="E30" s="930"/>
      <c r="F30" s="930"/>
      <c r="G30" s="275"/>
      <c r="H30" s="181"/>
      <c r="I30" s="183">
        <v>0.04</v>
      </c>
      <c r="J30" s="400">
        <f t="shared" si="0"/>
        <v>0</v>
      </c>
    </row>
    <row r="31" spans="2:10" ht="15" customHeight="1" x14ac:dyDescent="0.25">
      <c r="B31" s="99"/>
      <c r="C31" s="297" t="s">
        <v>162</v>
      </c>
      <c r="D31" s="930" t="s">
        <v>11</v>
      </c>
      <c r="E31" s="930"/>
      <c r="F31" s="930"/>
      <c r="G31" s="391"/>
      <c r="H31" s="181"/>
      <c r="I31" s="183">
        <v>0.12</v>
      </c>
      <c r="J31" s="400">
        <f t="shared" si="0"/>
        <v>0</v>
      </c>
    </row>
    <row r="32" spans="2:10" ht="15" customHeight="1" x14ac:dyDescent="0.25">
      <c r="B32" s="100" t="s">
        <v>243</v>
      </c>
      <c r="C32" s="907" t="s">
        <v>80</v>
      </c>
      <c r="D32" s="937"/>
      <c r="E32" s="937"/>
      <c r="F32" s="937"/>
      <c r="G32" s="938"/>
      <c r="H32" s="181"/>
      <c r="I32" s="419">
        <v>0</v>
      </c>
      <c r="J32" s="400">
        <f>H32*I32</f>
        <v>0</v>
      </c>
    </row>
    <row r="33" spans="1:10" ht="17.25" customHeight="1" x14ac:dyDescent="0.25">
      <c r="G33" s="301"/>
      <c r="H33" s="301"/>
      <c r="I33" s="302"/>
      <c r="J33" s="363"/>
    </row>
    <row r="34" spans="1:10" x14ac:dyDescent="0.25">
      <c r="A34" s="30" t="s">
        <v>162</v>
      </c>
      <c r="B34" s="939" t="s">
        <v>12</v>
      </c>
      <c r="C34" s="939"/>
      <c r="D34" s="939"/>
      <c r="E34" s="939"/>
      <c r="F34" s="939"/>
      <c r="G34" s="939"/>
      <c r="H34" s="189"/>
      <c r="I34" s="190"/>
      <c r="J34" s="364"/>
    </row>
    <row r="35" spans="1:10" s="29" customFormat="1" x14ac:dyDescent="0.25">
      <c r="B35" s="932"/>
      <c r="C35" s="933"/>
      <c r="D35" s="933"/>
      <c r="E35" s="933"/>
      <c r="F35" s="933"/>
      <c r="G35" s="934"/>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250</v>
      </c>
      <c r="E38" s="25"/>
      <c r="F38" s="25"/>
      <c r="G38" s="98"/>
      <c r="H38" s="181"/>
      <c r="I38" s="191">
        <v>0.04</v>
      </c>
      <c r="J38" s="400">
        <f>H38*I38</f>
        <v>0</v>
      </c>
    </row>
    <row r="39" spans="1:10" x14ac:dyDescent="0.25">
      <c r="B39" s="100" t="s">
        <v>209</v>
      </c>
      <c r="C39" s="24" t="s">
        <v>599</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2"/>
      <c r="C45" s="933"/>
      <c r="D45" s="933"/>
      <c r="E45" s="933"/>
      <c r="F45" s="933"/>
      <c r="G45" s="934"/>
      <c r="H45" s="180" t="s">
        <v>7</v>
      </c>
      <c r="I45" s="44" t="s">
        <v>8</v>
      </c>
      <c r="J45" s="365" t="s">
        <v>9</v>
      </c>
    </row>
    <row r="46" spans="1:10" ht="50.15" customHeight="1" x14ac:dyDescent="0.25">
      <c r="B46" s="34" t="s">
        <v>208</v>
      </c>
      <c r="C46" s="935" t="s">
        <v>616</v>
      </c>
      <c r="D46" s="936"/>
      <c r="E46" s="936"/>
      <c r="F46" s="936"/>
      <c r="G46" s="908"/>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265</v>
      </c>
      <c r="E48" s="25"/>
      <c r="F48" s="279"/>
      <c r="G48" s="300"/>
      <c r="H48" s="181"/>
      <c r="I48" s="191">
        <v>1.6E-2</v>
      </c>
      <c r="J48" s="400">
        <f>H48*I48</f>
        <v>0</v>
      </c>
    </row>
    <row r="49" spans="2:10" x14ac:dyDescent="0.25">
      <c r="B49" s="96"/>
      <c r="C49" s="24" t="s">
        <v>162</v>
      </c>
      <c r="D49" s="272" t="s">
        <v>266</v>
      </c>
      <c r="E49" s="272"/>
      <c r="F49" s="272"/>
      <c r="G49" s="300"/>
      <c r="H49" s="181"/>
      <c r="I49" s="191">
        <v>2.8000000000000001E-2</v>
      </c>
      <c r="J49" s="400">
        <f t="shared" ref="J49:J63" si="1">H49*I49</f>
        <v>0</v>
      </c>
    </row>
    <row r="50" spans="2:10" x14ac:dyDescent="0.25">
      <c r="B50" s="96"/>
      <c r="C50" s="24" t="s">
        <v>163</v>
      </c>
      <c r="D50" s="279" t="s">
        <v>267</v>
      </c>
      <c r="E50" s="279"/>
      <c r="F50" s="279"/>
      <c r="G50" s="300"/>
      <c r="H50" s="181"/>
      <c r="I50" s="191">
        <v>0.04</v>
      </c>
      <c r="J50" s="400">
        <f t="shared" si="1"/>
        <v>0</v>
      </c>
    </row>
    <row r="51" spans="2:10" x14ac:dyDescent="0.25">
      <c r="B51" s="96"/>
      <c r="C51" s="24" t="s">
        <v>164</v>
      </c>
      <c r="D51" s="272" t="s">
        <v>268</v>
      </c>
      <c r="E51" s="272"/>
      <c r="F51" s="272"/>
      <c r="G51" s="300"/>
      <c r="H51" s="181"/>
      <c r="I51" s="191">
        <v>0.06</v>
      </c>
      <c r="J51" s="400">
        <f t="shared" si="1"/>
        <v>0</v>
      </c>
    </row>
    <row r="52" spans="2:10" ht="15" customHeight="1" x14ac:dyDescent="0.25">
      <c r="B52" s="99"/>
      <c r="C52" s="24" t="s">
        <v>175</v>
      </c>
      <c r="D52" s="930" t="s">
        <v>269</v>
      </c>
      <c r="E52" s="930"/>
      <c r="F52" s="930"/>
      <c r="G52" s="300"/>
      <c r="H52" s="181"/>
      <c r="I52" s="191">
        <v>0.12</v>
      </c>
      <c r="J52" s="400">
        <f t="shared" si="1"/>
        <v>0</v>
      </c>
    </row>
    <row r="53" spans="2:10" ht="29.25" customHeight="1" x14ac:dyDescent="0.25">
      <c r="B53" s="100" t="s">
        <v>210</v>
      </c>
      <c r="C53" s="907" t="s">
        <v>551</v>
      </c>
      <c r="D53" s="928"/>
      <c r="E53" s="928"/>
      <c r="F53" s="928"/>
      <c r="G53" s="929"/>
      <c r="H53" s="181"/>
      <c r="I53" s="191">
        <v>1.6E-2</v>
      </c>
      <c r="J53" s="400">
        <f t="shared" si="1"/>
        <v>0</v>
      </c>
    </row>
    <row r="54" spans="2:10" ht="33" customHeight="1" x14ac:dyDescent="0.25">
      <c r="B54" s="101" t="s">
        <v>170</v>
      </c>
      <c r="C54" s="909" t="s">
        <v>552</v>
      </c>
      <c r="D54" s="928"/>
      <c r="E54" s="928"/>
      <c r="F54" s="928"/>
      <c r="G54" s="928"/>
      <c r="H54" s="281"/>
      <c r="I54" s="421"/>
      <c r="J54" s="413"/>
    </row>
    <row r="55" spans="2:10" x14ac:dyDescent="0.25">
      <c r="B55" s="96"/>
      <c r="C55" s="24" t="s">
        <v>161</v>
      </c>
      <c r="D55" s="279" t="s">
        <v>265</v>
      </c>
      <c r="E55" s="25"/>
      <c r="F55" s="279"/>
      <c r="G55" s="300"/>
      <c r="H55" s="181"/>
      <c r="I55" s="191">
        <v>1.6E-2</v>
      </c>
      <c r="J55" s="400">
        <f t="shared" si="1"/>
        <v>0</v>
      </c>
    </row>
    <row r="56" spans="2:10" x14ac:dyDescent="0.25">
      <c r="B56" s="96"/>
      <c r="C56" s="24" t="s">
        <v>162</v>
      </c>
      <c r="D56" s="272" t="s">
        <v>266</v>
      </c>
      <c r="E56" s="272"/>
      <c r="F56" s="272"/>
      <c r="G56" s="300"/>
      <c r="H56" s="181"/>
      <c r="I56" s="191">
        <v>2.8000000000000001E-2</v>
      </c>
      <c r="J56" s="400">
        <f t="shared" si="1"/>
        <v>0</v>
      </c>
    </row>
    <row r="57" spans="2:10" x14ac:dyDescent="0.25">
      <c r="B57" s="96"/>
      <c r="C57" s="24" t="s">
        <v>163</v>
      </c>
      <c r="D57" s="279" t="s">
        <v>267</v>
      </c>
      <c r="E57" s="279"/>
      <c r="F57" s="279"/>
      <c r="G57" s="300"/>
      <c r="H57" s="181"/>
      <c r="I57" s="191">
        <v>0.04</v>
      </c>
      <c r="J57" s="400">
        <f t="shared" si="1"/>
        <v>0</v>
      </c>
    </row>
    <row r="58" spans="2:10" x14ac:dyDescent="0.25">
      <c r="B58" s="96"/>
      <c r="C58" s="24" t="s">
        <v>164</v>
      </c>
      <c r="D58" s="272" t="s">
        <v>268</v>
      </c>
      <c r="E58" s="272"/>
      <c r="F58" s="272"/>
      <c r="G58" s="98"/>
      <c r="H58" s="181"/>
      <c r="I58" s="191">
        <v>0.06</v>
      </c>
      <c r="J58" s="400">
        <f t="shared" si="1"/>
        <v>0</v>
      </c>
    </row>
    <row r="59" spans="2:10" ht="15" customHeight="1" x14ac:dyDescent="0.25">
      <c r="B59" s="99"/>
      <c r="C59" s="24" t="s">
        <v>175</v>
      </c>
      <c r="D59" s="930" t="s">
        <v>269</v>
      </c>
      <c r="E59" s="930"/>
      <c r="F59" s="930"/>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33" customHeight="1" x14ac:dyDescent="0.25">
      <c r="B61" s="96"/>
      <c r="C61" s="24" t="s">
        <v>161</v>
      </c>
      <c r="D61" s="931" t="s">
        <v>458</v>
      </c>
      <c r="E61" s="931"/>
      <c r="F61" s="931"/>
      <c r="G61" s="898"/>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5.25" customHeight="1" thickTop="1" x14ac:dyDescent="0.25">
      <c r="B66" s="822" t="s">
        <v>600</v>
      </c>
      <c r="C66" s="822"/>
      <c r="D66" s="822"/>
      <c r="E66" s="822"/>
      <c r="F66" s="822"/>
      <c r="G66" s="822"/>
      <c r="H66" s="822"/>
      <c r="I66" s="822"/>
      <c r="J66" s="452"/>
    </row>
    <row r="67" spans="1:10" ht="12" customHeight="1" x14ac:dyDescent="0.25"/>
    <row r="68" spans="1:10" x14ac:dyDescent="0.25">
      <c r="A68" s="30" t="s">
        <v>164</v>
      </c>
      <c r="B68" s="48" t="s">
        <v>251</v>
      </c>
      <c r="E68" s="48"/>
      <c r="F68" s="48"/>
      <c r="G68" s="48"/>
      <c r="H68" s="48"/>
      <c r="I68" s="48"/>
      <c r="J68" s="48"/>
    </row>
    <row r="69" spans="1:10" x14ac:dyDescent="0.25">
      <c r="B69" s="232" t="s">
        <v>24</v>
      </c>
      <c r="E69" s="232"/>
    </row>
    <row r="70" spans="1:10" x14ac:dyDescent="0.3">
      <c r="C70" s="30"/>
      <c r="D70" s="30"/>
      <c r="E70" s="30"/>
      <c r="I70" s="926"/>
      <c r="J70" s="926"/>
    </row>
    <row r="71" spans="1:10" ht="44.25" customHeight="1" x14ac:dyDescent="0.25">
      <c r="B71" s="927" t="s">
        <v>149</v>
      </c>
      <c r="C71" s="895"/>
      <c r="D71" s="895"/>
      <c r="E71" s="896"/>
      <c r="F71" s="54" t="s">
        <v>604</v>
      </c>
      <c r="G71" s="54" t="s">
        <v>603</v>
      </c>
      <c r="H71" s="54" t="s">
        <v>602</v>
      </c>
      <c r="I71" s="54" t="s">
        <v>601</v>
      </c>
      <c r="J71" s="54" t="s">
        <v>26</v>
      </c>
    </row>
    <row r="72" spans="1:10" ht="79" customHeight="1" x14ac:dyDescent="0.25">
      <c r="B72" s="923"/>
      <c r="C72" s="924"/>
      <c r="D72" s="924"/>
      <c r="E72" s="925"/>
      <c r="F72" s="453"/>
      <c r="G72" s="454"/>
      <c r="H72" s="455"/>
      <c r="I72" s="455"/>
      <c r="J72" s="194">
        <f>(F72+G72*H72)*I72</f>
        <v>0</v>
      </c>
    </row>
    <row r="73" spans="1:10" ht="79" customHeight="1" x14ac:dyDescent="0.25">
      <c r="B73" s="923"/>
      <c r="C73" s="924"/>
      <c r="D73" s="924"/>
      <c r="E73" s="925"/>
      <c r="F73" s="453"/>
      <c r="G73" s="454"/>
      <c r="H73" s="455"/>
      <c r="I73" s="455"/>
      <c r="J73" s="194">
        <f t="shared" ref="J73:J91" si="2">(F73+G73*H73)*I73</f>
        <v>0</v>
      </c>
    </row>
    <row r="74" spans="1:10" ht="79" customHeight="1" x14ac:dyDescent="0.25">
      <c r="B74" s="923"/>
      <c r="C74" s="924"/>
      <c r="D74" s="924"/>
      <c r="E74" s="925"/>
      <c r="F74" s="453"/>
      <c r="G74" s="454"/>
      <c r="H74" s="455"/>
      <c r="I74" s="455"/>
      <c r="J74" s="194">
        <f t="shared" si="2"/>
        <v>0</v>
      </c>
    </row>
    <row r="75" spans="1:10" ht="79" customHeight="1" x14ac:dyDescent="0.25">
      <c r="B75" s="923"/>
      <c r="C75" s="924"/>
      <c r="D75" s="924"/>
      <c r="E75" s="925"/>
      <c r="F75" s="453"/>
      <c r="G75" s="454"/>
      <c r="H75" s="455"/>
      <c r="I75" s="455"/>
      <c r="J75" s="194">
        <f t="shared" si="2"/>
        <v>0</v>
      </c>
    </row>
    <row r="76" spans="1:10" ht="79" customHeight="1" x14ac:dyDescent="0.25">
      <c r="B76" s="923"/>
      <c r="C76" s="924"/>
      <c r="D76" s="924"/>
      <c r="E76" s="925"/>
      <c r="F76" s="453"/>
      <c r="G76" s="454"/>
      <c r="H76" s="455"/>
      <c r="I76" s="455"/>
      <c r="J76" s="194">
        <f t="shared" si="2"/>
        <v>0</v>
      </c>
    </row>
    <row r="77" spans="1:10" ht="79" customHeight="1" x14ac:dyDescent="0.25">
      <c r="B77" s="923"/>
      <c r="C77" s="924"/>
      <c r="D77" s="924"/>
      <c r="E77" s="925"/>
      <c r="F77" s="453"/>
      <c r="G77" s="454"/>
      <c r="H77" s="455"/>
      <c r="I77" s="455"/>
      <c r="J77" s="194">
        <f t="shared" si="2"/>
        <v>0</v>
      </c>
    </row>
    <row r="78" spans="1:10" ht="79" customHeight="1" x14ac:dyDescent="0.25">
      <c r="B78" s="923"/>
      <c r="C78" s="924"/>
      <c r="D78" s="924"/>
      <c r="E78" s="925"/>
      <c r="F78" s="453"/>
      <c r="G78" s="454"/>
      <c r="H78" s="455"/>
      <c r="I78" s="455"/>
      <c r="J78" s="194">
        <f t="shared" si="2"/>
        <v>0</v>
      </c>
    </row>
    <row r="79" spans="1:10" ht="79" customHeight="1" x14ac:dyDescent="0.25">
      <c r="B79" s="923"/>
      <c r="C79" s="924"/>
      <c r="D79" s="924"/>
      <c r="E79" s="925"/>
      <c r="F79" s="453"/>
      <c r="G79" s="454"/>
      <c r="H79" s="455"/>
      <c r="I79" s="455"/>
      <c r="J79" s="194">
        <f t="shared" si="2"/>
        <v>0</v>
      </c>
    </row>
    <row r="80" spans="1:10" ht="79" customHeight="1" x14ac:dyDescent="0.25">
      <c r="B80" s="923"/>
      <c r="C80" s="924"/>
      <c r="D80" s="924"/>
      <c r="E80" s="925"/>
      <c r="F80" s="453"/>
      <c r="G80" s="454"/>
      <c r="H80" s="455"/>
      <c r="I80" s="455"/>
      <c r="J80" s="194">
        <f t="shared" si="2"/>
        <v>0</v>
      </c>
    </row>
    <row r="81" spans="1:10" ht="79" customHeight="1" x14ac:dyDescent="0.25">
      <c r="B81" s="923"/>
      <c r="C81" s="924"/>
      <c r="D81" s="924"/>
      <c r="E81" s="925"/>
      <c r="F81" s="453"/>
      <c r="G81" s="454"/>
      <c r="H81" s="455"/>
      <c r="I81" s="455"/>
      <c r="J81" s="194">
        <f t="shared" si="2"/>
        <v>0</v>
      </c>
    </row>
    <row r="82" spans="1:10" ht="79" customHeight="1" x14ac:dyDescent="0.25">
      <c r="B82" s="923"/>
      <c r="C82" s="924"/>
      <c r="D82" s="924"/>
      <c r="E82" s="925"/>
      <c r="F82" s="453"/>
      <c r="G82" s="454"/>
      <c r="H82" s="455"/>
      <c r="I82" s="455"/>
      <c r="J82" s="194">
        <f t="shared" si="2"/>
        <v>0</v>
      </c>
    </row>
    <row r="83" spans="1:10" ht="79" customHeight="1" x14ac:dyDescent="0.25">
      <c r="B83" s="923"/>
      <c r="C83" s="924"/>
      <c r="D83" s="924"/>
      <c r="E83" s="925"/>
      <c r="F83" s="453"/>
      <c r="G83" s="454"/>
      <c r="H83" s="455"/>
      <c r="I83" s="455"/>
      <c r="J83" s="194">
        <f t="shared" si="2"/>
        <v>0</v>
      </c>
    </row>
    <row r="84" spans="1:10" ht="79" customHeight="1" x14ac:dyDescent="0.25">
      <c r="B84" s="923"/>
      <c r="C84" s="924"/>
      <c r="D84" s="924"/>
      <c r="E84" s="925"/>
      <c r="F84" s="453"/>
      <c r="G84" s="454"/>
      <c r="H84" s="455"/>
      <c r="I84" s="455"/>
      <c r="J84" s="194">
        <f t="shared" si="2"/>
        <v>0</v>
      </c>
    </row>
    <row r="85" spans="1:10" ht="79" customHeight="1" x14ac:dyDescent="0.25">
      <c r="B85" s="917"/>
      <c r="C85" s="918"/>
      <c r="D85" s="918"/>
      <c r="E85" s="919"/>
      <c r="F85" s="453"/>
      <c r="G85" s="454"/>
      <c r="H85" s="455"/>
      <c r="I85" s="455"/>
      <c r="J85" s="194">
        <f t="shared" si="2"/>
        <v>0</v>
      </c>
    </row>
    <row r="86" spans="1:10" ht="79" customHeight="1" x14ac:dyDescent="0.25">
      <c r="B86" s="917"/>
      <c r="C86" s="918"/>
      <c r="D86" s="918"/>
      <c r="E86" s="919"/>
      <c r="F86" s="453"/>
      <c r="G86" s="454"/>
      <c r="H86" s="455"/>
      <c r="I86" s="455"/>
      <c r="J86" s="194">
        <f t="shared" si="2"/>
        <v>0</v>
      </c>
    </row>
    <row r="87" spans="1:10" ht="79" customHeight="1" x14ac:dyDescent="0.25">
      <c r="B87" s="917"/>
      <c r="C87" s="918"/>
      <c r="D87" s="918"/>
      <c r="E87" s="919"/>
      <c r="F87" s="453"/>
      <c r="G87" s="454"/>
      <c r="H87" s="455"/>
      <c r="I87" s="455"/>
      <c r="J87" s="194">
        <f t="shared" si="2"/>
        <v>0</v>
      </c>
    </row>
    <row r="88" spans="1:10" ht="79" customHeight="1" x14ac:dyDescent="0.25">
      <c r="B88" s="917"/>
      <c r="C88" s="918"/>
      <c r="D88" s="918"/>
      <c r="E88" s="919"/>
      <c r="F88" s="70"/>
      <c r="G88" s="1"/>
      <c r="H88" s="456"/>
      <c r="I88" s="456"/>
      <c r="J88" s="194">
        <f t="shared" si="2"/>
        <v>0</v>
      </c>
    </row>
    <row r="89" spans="1:10" ht="79" customHeight="1" x14ac:dyDescent="0.25">
      <c r="B89" s="917"/>
      <c r="C89" s="918"/>
      <c r="D89" s="918"/>
      <c r="E89" s="919"/>
      <c r="F89" s="70"/>
      <c r="G89" s="1"/>
      <c r="H89" s="456"/>
      <c r="I89" s="456"/>
      <c r="J89" s="194">
        <f t="shared" si="2"/>
        <v>0</v>
      </c>
    </row>
    <row r="90" spans="1:10" ht="79" customHeight="1" x14ac:dyDescent="0.25">
      <c r="B90" s="917"/>
      <c r="C90" s="918"/>
      <c r="D90" s="918"/>
      <c r="E90" s="919"/>
      <c r="F90" s="70"/>
      <c r="G90" s="1"/>
      <c r="H90" s="456"/>
      <c r="I90" s="456"/>
      <c r="J90" s="194">
        <f t="shared" si="2"/>
        <v>0</v>
      </c>
    </row>
    <row r="91" spans="1:10" ht="79" customHeight="1" x14ac:dyDescent="0.25">
      <c r="B91" s="917"/>
      <c r="C91" s="918"/>
      <c r="D91" s="918"/>
      <c r="E91" s="919"/>
      <c r="F91" s="70"/>
      <c r="G91" s="1"/>
      <c r="H91" s="456"/>
      <c r="I91" s="456"/>
      <c r="J91" s="194">
        <f t="shared" si="2"/>
        <v>0</v>
      </c>
    </row>
    <row r="92" spans="1:10" ht="13.5" thickBot="1" x14ac:dyDescent="0.35">
      <c r="B92" s="294"/>
      <c r="C92" s="294"/>
      <c r="D92" s="715" t="s">
        <v>196</v>
      </c>
      <c r="E92" s="294"/>
      <c r="F92" s="439">
        <f>SUM(F72:F91)</f>
        <v>0</v>
      </c>
      <c r="G92" s="439">
        <f>SUM(G72:G91)</f>
        <v>0</v>
      </c>
      <c r="H92" s="327"/>
      <c r="I92" s="327"/>
      <c r="J92" s="439">
        <f>SUM(J72:J91)</f>
        <v>0</v>
      </c>
    </row>
    <row r="93" spans="1:10" ht="13.5" thickTop="1" x14ac:dyDescent="0.25"/>
    <row r="94" spans="1:10" x14ac:dyDescent="0.25">
      <c r="A94" s="30" t="s">
        <v>175</v>
      </c>
      <c r="B94" s="48" t="s">
        <v>252</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228</v>
      </c>
      <c r="C97" s="920" t="s">
        <v>150</v>
      </c>
      <c r="D97" s="921"/>
      <c r="E97" s="922"/>
      <c r="F97" s="76" t="s">
        <v>605</v>
      </c>
      <c r="G97" s="76" t="s">
        <v>601</v>
      </c>
      <c r="H97" s="76" t="s">
        <v>26</v>
      </c>
    </row>
    <row r="98" spans="2:8" ht="79" customHeight="1" x14ac:dyDescent="0.25">
      <c r="B98" s="197"/>
      <c r="C98" s="912"/>
      <c r="D98" s="913"/>
      <c r="E98" s="914"/>
      <c r="F98" s="453"/>
      <c r="G98" s="467"/>
      <c r="H98" s="194">
        <f t="shared" ref="H98:H117" si="3">F98*G98</f>
        <v>0</v>
      </c>
    </row>
    <row r="99" spans="2:8" ht="79" customHeight="1" x14ac:dyDescent="0.25">
      <c r="B99" s="197"/>
      <c r="C99" s="912"/>
      <c r="D99" s="913"/>
      <c r="E99" s="914"/>
      <c r="F99" s="453"/>
      <c r="G99" s="467"/>
      <c r="H99" s="194">
        <f t="shared" si="3"/>
        <v>0</v>
      </c>
    </row>
    <row r="100" spans="2:8" ht="79" customHeight="1" x14ac:dyDescent="0.25">
      <c r="B100" s="197"/>
      <c r="C100" s="912"/>
      <c r="D100" s="913"/>
      <c r="E100" s="914"/>
      <c r="F100" s="453"/>
      <c r="G100" s="467"/>
      <c r="H100" s="194">
        <f t="shared" si="3"/>
        <v>0</v>
      </c>
    </row>
    <row r="101" spans="2:8" ht="79" customHeight="1" x14ac:dyDescent="0.25">
      <c r="B101" s="197"/>
      <c r="C101" s="912"/>
      <c r="D101" s="913"/>
      <c r="E101" s="914"/>
      <c r="F101" s="453"/>
      <c r="G101" s="467"/>
      <c r="H101" s="194">
        <f t="shared" si="3"/>
        <v>0</v>
      </c>
    </row>
    <row r="102" spans="2:8" ht="79" customHeight="1" x14ac:dyDescent="0.25">
      <c r="B102" s="197"/>
      <c r="C102" s="912"/>
      <c r="D102" s="913"/>
      <c r="E102" s="914"/>
      <c r="F102" s="453"/>
      <c r="G102" s="467"/>
      <c r="H102" s="194">
        <f t="shared" si="3"/>
        <v>0</v>
      </c>
    </row>
    <row r="103" spans="2:8" ht="79" customHeight="1" x14ac:dyDescent="0.25">
      <c r="B103" s="197"/>
      <c r="C103" s="912"/>
      <c r="D103" s="913"/>
      <c r="E103" s="914"/>
      <c r="F103" s="453"/>
      <c r="G103" s="467"/>
      <c r="H103" s="194">
        <f t="shared" si="3"/>
        <v>0</v>
      </c>
    </row>
    <row r="104" spans="2:8" ht="79" customHeight="1" x14ac:dyDescent="0.25">
      <c r="B104" s="197"/>
      <c r="C104" s="912"/>
      <c r="D104" s="913"/>
      <c r="E104" s="914"/>
      <c r="F104" s="453"/>
      <c r="G104" s="467"/>
      <c r="H104" s="194">
        <f t="shared" si="3"/>
        <v>0</v>
      </c>
    </row>
    <row r="105" spans="2:8" ht="79" customHeight="1" x14ac:dyDescent="0.25">
      <c r="B105" s="197"/>
      <c r="C105" s="912"/>
      <c r="D105" s="913"/>
      <c r="E105" s="914"/>
      <c r="F105" s="453"/>
      <c r="G105" s="467"/>
      <c r="H105" s="194">
        <f t="shared" si="3"/>
        <v>0</v>
      </c>
    </row>
    <row r="106" spans="2:8" ht="79" customHeight="1" x14ac:dyDescent="0.25">
      <c r="B106" s="197"/>
      <c r="C106" s="912"/>
      <c r="D106" s="913"/>
      <c r="E106" s="914"/>
      <c r="F106" s="453"/>
      <c r="G106" s="467"/>
      <c r="H106" s="194">
        <f t="shared" si="3"/>
        <v>0</v>
      </c>
    </row>
    <row r="107" spans="2:8" ht="79" customHeight="1" x14ac:dyDescent="0.25">
      <c r="B107" s="197"/>
      <c r="C107" s="912"/>
      <c r="D107" s="913"/>
      <c r="E107" s="914"/>
      <c r="F107" s="453"/>
      <c r="G107" s="467"/>
      <c r="H107" s="194">
        <f t="shared" si="3"/>
        <v>0</v>
      </c>
    </row>
    <row r="108" spans="2:8" ht="79" customHeight="1" x14ac:dyDescent="0.25">
      <c r="B108" s="197"/>
      <c r="C108" s="912"/>
      <c r="D108" s="913"/>
      <c r="E108" s="914"/>
      <c r="F108" s="453"/>
      <c r="G108" s="467"/>
      <c r="H108" s="194">
        <f t="shared" si="3"/>
        <v>0</v>
      </c>
    </row>
    <row r="109" spans="2:8" ht="79" customHeight="1" x14ac:dyDescent="0.25">
      <c r="B109" s="197"/>
      <c r="C109" s="912"/>
      <c r="D109" s="913"/>
      <c r="E109" s="914"/>
      <c r="F109" s="453"/>
      <c r="G109" s="467"/>
      <c r="H109" s="194">
        <f t="shared" si="3"/>
        <v>0</v>
      </c>
    </row>
    <row r="110" spans="2:8" ht="79" customHeight="1" x14ac:dyDescent="0.25">
      <c r="B110" s="197"/>
      <c r="C110" s="912"/>
      <c r="D110" s="913"/>
      <c r="E110" s="914"/>
      <c r="F110" s="453"/>
      <c r="G110" s="467"/>
      <c r="H110" s="194">
        <f t="shared" si="3"/>
        <v>0</v>
      </c>
    </row>
    <row r="111" spans="2:8" ht="79" customHeight="1" x14ac:dyDescent="0.25">
      <c r="B111" s="198"/>
      <c r="C111" s="912"/>
      <c r="D111" s="913"/>
      <c r="E111" s="914"/>
      <c r="F111" s="453"/>
      <c r="G111" s="467"/>
      <c r="H111" s="194">
        <f t="shared" si="3"/>
        <v>0</v>
      </c>
    </row>
    <row r="112" spans="2:8" ht="79" customHeight="1" x14ac:dyDescent="0.25">
      <c r="B112" s="198"/>
      <c r="C112" s="912"/>
      <c r="D112" s="913"/>
      <c r="E112" s="914"/>
      <c r="F112" s="453"/>
      <c r="G112" s="467"/>
      <c r="H112" s="194">
        <f t="shared" si="3"/>
        <v>0</v>
      </c>
    </row>
    <row r="113" spans="1:10" ht="79" customHeight="1" x14ac:dyDescent="0.25">
      <c r="B113" s="198"/>
      <c r="C113" s="912"/>
      <c r="D113" s="913"/>
      <c r="E113" s="914"/>
      <c r="F113" s="453"/>
      <c r="G113" s="467"/>
      <c r="H113" s="194">
        <f t="shared" si="3"/>
        <v>0</v>
      </c>
    </row>
    <row r="114" spans="1:10" ht="79" customHeight="1" x14ac:dyDescent="0.25">
      <c r="B114" s="198"/>
      <c r="C114" s="912"/>
      <c r="D114" s="913"/>
      <c r="E114" s="914"/>
      <c r="F114" s="70"/>
      <c r="G114" s="457"/>
      <c r="H114" s="194">
        <f t="shared" si="3"/>
        <v>0</v>
      </c>
    </row>
    <row r="115" spans="1:10" ht="79" customHeight="1" x14ac:dyDescent="0.25">
      <c r="B115" s="198"/>
      <c r="C115" s="912"/>
      <c r="D115" s="913"/>
      <c r="E115" s="914"/>
      <c r="F115" s="70"/>
      <c r="G115" s="457"/>
      <c r="H115" s="194">
        <f t="shared" si="3"/>
        <v>0</v>
      </c>
    </row>
    <row r="116" spans="1:10" ht="79" customHeight="1" x14ac:dyDescent="0.25">
      <c r="B116" s="198"/>
      <c r="C116" s="912"/>
      <c r="D116" s="913"/>
      <c r="E116" s="914"/>
      <c r="F116" s="70"/>
      <c r="G116" s="457"/>
      <c r="H116" s="194">
        <f t="shared" si="3"/>
        <v>0</v>
      </c>
    </row>
    <row r="117" spans="1:10" ht="79" customHeight="1" x14ac:dyDescent="0.25">
      <c r="B117" s="198"/>
      <c r="C117" s="912"/>
      <c r="D117" s="913"/>
      <c r="E117" s="914"/>
      <c r="F117" s="70"/>
      <c r="G117" s="457"/>
      <c r="H117" s="458">
        <f t="shared" si="3"/>
        <v>0</v>
      </c>
    </row>
    <row r="118" spans="1:10" ht="15" customHeight="1" thickBot="1" x14ac:dyDescent="0.35">
      <c r="B118" s="102"/>
      <c r="C118" s="102"/>
      <c r="D118" s="715"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253</v>
      </c>
      <c r="D121" s="102"/>
      <c r="E121" s="102"/>
      <c r="F121" s="102"/>
      <c r="G121" s="102"/>
      <c r="H121" s="102"/>
      <c r="I121" s="102"/>
    </row>
    <row r="122" spans="1:10" ht="32.25" customHeight="1" x14ac:dyDescent="0.25">
      <c r="B122" s="19" t="s">
        <v>200</v>
      </c>
      <c r="C122" s="916" t="s">
        <v>254</v>
      </c>
      <c r="D122" s="916"/>
      <c r="E122" s="916"/>
      <c r="F122" s="916"/>
      <c r="G122" s="916"/>
      <c r="H122" s="916"/>
      <c r="I122" s="102"/>
      <c r="J122" s="102"/>
    </row>
    <row r="123" spans="1:10" ht="30" customHeight="1" x14ac:dyDescent="0.25">
      <c r="B123" s="19" t="s">
        <v>201</v>
      </c>
      <c r="C123" s="916" t="s">
        <v>255</v>
      </c>
      <c r="D123" s="916"/>
      <c r="E123" s="916"/>
      <c r="F123" s="916"/>
      <c r="G123" s="916"/>
      <c r="H123" s="916"/>
      <c r="I123" s="916"/>
      <c r="J123" s="916"/>
    </row>
    <row r="124" spans="1:10" x14ac:dyDescent="0.25">
      <c r="B124" s="19" t="s">
        <v>202</v>
      </c>
      <c r="C124" s="20" t="s">
        <v>556</v>
      </c>
      <c r="D124" s="20"/>
      <c r="E124" s="20"/>
      <c r="F124" s="20"/>
      <c r="G124" s="20"/>
      <c r="H124" s="20"/>
      <c r="I124" s="102"/>
      <c r="J124" s="102"/>
    </row>
    <row r="125" spans="1:10" ht="18.75" customHeight="1" x14ac:dyDescent="0.25">
      <c r="B125" s="19" t="s">
        <v>203</v>
      </c>
      <c r="C125" s="20" t="s">
        <v>557</v>
      </c>
      <c r="D125" s="20"/>
      <c r="E125" s="20"/>
      <c r="F125" s="20"/>
      <c r="G125" s="20"/>
      <c r="H125" s="20"/>
      <c r="I125" s="102"/>
      <c r="J125" s="102"/>
    </row>
    <row r="126" spans="1:10" x14ac:dyDescent="0.25">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256</v>
      </c>
      <c r="C129" s="30"/>
      <c r="D129" s="30"/>
    </row>
    <row r="130" spans="1:10" ht="13" customHeight="1" x14ac:dyDescent="0.25">
      <c r="B130" s="30"/>
      <c r="C130" s="272"/>
      <c r="D130" s="272"/>
      <c r="E130" s="272"/>
      <c r="F130" s="272"/>
      <c r="G130" s="272"/>
      <c r="H130" s="272"/>
      <c r="I130" s="272"/>
      <c r="J130" s="272"/>
    </row>
    <row r="131" spans="1:10" ht="42" customHeight="1" x14ac:dyDescent="0.25">
      <c r="B131" s="232" t="s">
        <v>27</v>
      </c>
      <c r="C131" s="915" t="s">
        <v>402</v>
      </c>
      <c r="D131" s="915"/>
      <c r="E131" s="915"/>
      <c r="F131" s="915"/>
      <c r="G131" s="915"/>
      <c r="H131" s="915"/>
      <c r="I131" s="915"/>
      <c r="J131" s="915"/>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228</v>
      </c>
      <c r="D134" s="76" t="s">
        <v>608</v>
      </c>
      <c r="E134" s="76" t="s">
        <v>607</v>
      </c>
      <c r="F134" s="76" t="s">
        <v>606</v>
      </c>
      <c r="G134" s="76" t="s">
        <v>257</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5"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ignoredErrors>
    <ignoredError sqref="E5:M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58</vt:i4>
      </vt:variant>
    </vt:vector>
  </HeadingPairs>
  <TitlesOfParts>
    <vt:vector size="100" baseType="lpstr">
      <vt:lpstr>General Info</vt:lpstr>
      <vt:lpstr>List</vt:lpstr>
      <vt:lpstr>Form A</vt:lpstr>
      <vt:lpstr>Form B</vt:lpstr>
      <vt:lpstr>Form C</vt:lpstr>
      <vt:lpstr>Form C1</vt:lpstr>
      <vt:lpstr>Form C1-1_MB Par Ord Life</vt:lpstr>
      <vt:lpstr>Form C1-1_MB Non Par Ord Life</vt:lpstr>
      <vt:lpstr>Form C1-1_MB Par Annuity</vt:lpstr>
      <vt:lpstr>Form C1-1_MB Non Par Annuity</vt:lpstr>
      <vt:lpstr>Form C1-1_MB ILO</vt:lpstr>
      <vt:lpstr>Form C1-1_MB General Fund</vt:lpstr>
      <vt:lpstr>Form C1-1_OB Par Ord Life</vt:lpstr>
      <vt:lpstr>Form C1-1_OB Non Par Ord Life</vt:lpstr>
      <vt:lpstr>Form C1-1_OB Par Annuity</vt:lpstr>
      <vt:lpstr>Form C1-1_OB Non Par Annuity</vt:lpstr>
      <vt:lpstr>Form C1-1_OB ILO</vt:lpstr>
      <vt:lpstr>Form C1-1_OB General Fund</vt:lpstr>
      <vt:lpstr>Form C1-1_SHF</vt:lpstr>
      <vt:lpstr>Form C1-2_MB Par Ord Life</vt:lpstr>
      <vt:lpstr>Form C1-2_MB Non Par Ord Life</vt:lpstr>
      <vt:lpstr>Form C1-2_MB Par Annuity</vt:lpstr>
      <vt:lpstr>Form C1-2_MB Non Par Annuity</vt:lpstr>
      <vt:lpstr>Form C1-2_MB ILO</vt:lpstr>
      <vt:lpstr>Form C1-2_MB General Fund</vt:lpstr>
      <vt:lpstr>Form C1-2_OB Par Ord Life</vt:lpstr>
      <vt:lpstr>Form C1-2_OB Non Par Ord Life</vt:lpstr>
      <vt:lpstr>Form C1-2_OB Par Annuity</vt:lpstr>
      <vt:lpstr>Form C1-2_OB Non Par Annuity</vt:lpstr>
      <vt:lpstr>Form C1-2_OB ILO</vt:lpstr>
      <vt:lpstr>Form C1-2_OB General Fund</vt:lpstr>
      <vt:lpstr>Form C1-2_SHF</vt:lpstr>
      <vt:lpstr>Form C2</vt:lpstr>
      <vt:lpstr>Form C3</vt:lpstr>
      <vt:lpstr>Form C3-1(E1) (hidden)</vt:lpstr>
      <vt:lpstr>Form C4</vt:lpstr>
      <vt:lpstr>Form D</vt:lpstr>
      <vt:lpstr>Form E</vt:lpstr>
      <vt:lpstr>Form E1</vt:lpstr>
      <vt:lpstr>Form E2 </vt:lpstr>
      <vt:lpstr>Form E3</vt:lpstr>
      <vt:lpstr>Form E3-1</vt:lpstr>
      <vt:lpstr>'Form A'!Print_Area</vt:lpstr>
      <vt:lpstr>'Form B'!Print_Area</vt:lpstr>
      <vt:lpstr>'Form C'!Print_Area</vt:lpstr>
      <vt:lpstr>'Form C1'!Print_Area</vt:lpstr>
      <vt:lpstr>'Form C1-1_MB General Fund'!Print_Area</vt:lpstr>
      <vt:lpstr>'Form C1-1_MB ILO'!Print_Area</vt:lpstr>
      <vt:lpstr>'Form C1-1_MB Non Par Annuity'!Print_Area</vt:lpstr>
      <vt:lpstr>'Form C1-1_MB Non Par Ord Life'!Print_Area</vt:lpstr>
      <vt:lpstr>'Form C1-1_MB Par Annuity'!Print_Area</vt:lpstr>
      <vt:lpstr>'Form C1-1_MB Par Ord Life'!Print_Area</vt:lpstr>
      <vt:lpstr>'Form C1-1_OB General Fund'!Print_Area</vt:lpstr>
      <vt:lpstr>'Form C1-1_OB ILO'!Print_Area</vt:lpstr>
      <vt:lpstr>'Form C1-1_OB Non Par Annuity'!Print_Area</vt:lpstr>
      <vt:lpstr>'Form C1-1_OB Non Par Ord Life'!Print_Area</vt:lpstr>
      <vt:lpstr>'Form C1-1_OB Par Annuity'!Print_Area</vt:lpstr>
      <vt:lpstr>'Form C1-1_OB Par Ord Life'!Print_Area</vt:lpstr>
      <vt:lpstr>'Form C1-1_SHF'!Print_Area</vt:lpstr>
      <vt:lpstr>'Form C1-2_MB General Fund'!Print_Area</vt:lpstr>
      <vt:lpstr>'Form C1-2_MB ILO'!Print_Area</vt:lpstr>
      <vt:lpstr>'Form C1-2_MB Non Par Annuity'!Print_Area</vt:lpstr>
      <vt:lpstr>'Form C1-2_MB Non Par Ord Life'!Print_Area</vt:lpstr>
      <vt:lpstr>'Form C1-2_MB Par Annuity'!Print_Area</vt:lpstr>
      <vt:lpstr>'Form C1-2_MB Par Ord Life'!Print_Area</vt:lpstr>
      <vt:lpstr>'Form C1-2_OB General Fund'!Print_Area</vt:lpstr>
      <vt:lpstr>'Form C1-2_OB ILO'!Print_Area</vt:lpstr>
      <vt:lpstr>'Form C1-2_OB Non Par Annuity'!Print_Area</vt:lpstr>
      <vt:lpstr>'Form C1-2_OB Non Par Ord Life'!Print_Area</vt:lpstr>
      <vt:lpstr>'Form C1-2_OB Par Annuity'!Print_Area</vt:lpstr>
      <vt:lpstr>'Form C1-2_OB Par Ord Life'!Print_Area</vt:lpstr>
      <vt:lpstr>'Form C1-2_SHF'!Print_Area</vt:lpstr>
      <vt:lpstr>'Form C2'!Print_Area</vt:lpstr>
      <vt:lpstr>'Form C3-1(E1) (hidden)'!Print_Area</vt:lpstr>
      <vt:lpstr>'Form C4'!Print_Area</vt:lpstr>
      <vt:lpstr>'Form D'!Print_Area</vt:lpstr>
      <vt:lpstr>'Form E'!Print_Area</vt:lpstr>
      <vt:lpstr>'Form E1'!Print_Area</vt:lpstr>
      <vt:lpstr>'Form E3-1'!Print_Area</vt:lpstr>
      <vt:lpstr>List!Print_Area</vt:lpstr>
      <vt:lpstr>'Form C'!Print_Titles</vt:lpstr>
      <vt:lpstr>'Form C1'!Print_Titles</vt:lpstr>
      <vt:lpstr>'Form C1-2_MB General Fund'!Print_Titles</vt:lpstr>
      <vt:lpstr>'Form C1-2_MB ILO'!Print_Titles</vt:lpstr>
      <vt:lpstr>'Form C1-2_MB Non Par Annuity'!Print_Titles</vt:lpstr>
      <vt:lpstr>'Form C1-2_MB Non Par Ord Life'!Print_Titles</vt:lpstr>
      <vt:lpstr>'Form C1-2_MB Par Annuity'!Print_Titles</vt:lpstr>
      <vt:lpstr>'Form C1-2_MB Par Ord Life'!Print_Titles</vt:lpstr>
      <vt:lpstr>'Form C1-2_OB General Fund'!Print_Titles</vt:lpstr>
      <vt:lpstr>'Form C1-2_OB ILO'!Print_Titles</vt:lpstr>
      <vt:lpstr>'Form C1-2_OB Non Par Annuity'!Print_Titles</vt:lpstr>
      <vt:lpstr>'Form C1-2_OB Non Par Ord Life'!Print_Titles</vt:lpstr>
      <vt:lpstr>'Form C1-2_OB Par Annuity'!Print_Titles</vt:lpstr>
      <vt:lpstr>'Form C1-2_OB Par Ord Life'!Print_Titles</vt:lpstr>
      <vt:lpstr>'Form C1-2_SHF'!Print_Titles</vt:lpstr>
      <vt:lpstr>'Form C3-1(E1) (hidden)'!Print_Titles</vt:lpstr>
      <vt:lpstr>'Form D'!Print_Titles</vt:lpstr>
      <vt:lpstr>'Form E1'!Print_Titles</vt:lpstr>
      <vt:lpstr>'Form E2 '!Print_Titles</vt:lpstr>
      <vt:lpstr>'Form E3-1'!Print_Titles</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RBC Parallel Run Reporting Forms</dc:title>
  <dc:creator>RBC Team</dc:creator>
  <cp:lastModifiedBy>Carmelitta Liaw</cp:lastModifiedBy>
  <cp:lastPrinted>2017-12-06T03:44:17Z</cp:lastPrinted>
  <dcterms:created xsi:type="dcterms:W3CDTF">2006-01-22T04:58:37Z</dcterms:created>
  <dcterms:modified xsi:type="dcterms:W3CDTF">2026-04-10T02:23:18Z</dcterms:modified>
</cp:coreProperties>
</file>