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aggie\Desktop\WEBSITE MGMT\GUIDELINES\2022\"/>
    </mc:Choice>
  </mc:AlternateContent>
  <bookViews>
    <workbookView xWindow="-120" yWindow="-120" windowWidth="20730" windowHeight="11160" tabRatio="821"/>
  </bookViews>
  <sheets>
    <sheet name="List" sheetId="136" r:id="rId1"/>
    <sheet name="Form A" sheetId="43" r:id="rId2"/>
    <sheet name="Form B" sheetId="6" r:id="rId3"/>
    <sheet name="Form C" sheetId="20" r:id="rId4"/>
    <sheet name="Form C1" sheetId="24" r:id="rId5"/>
    <sheet name="Form C1-1_MB Par Ord Life" sheetId="134" r:id="rId6"/>
    <sheet name="Form C1-1_MB Non Par Ord Life" sheetId="140" r:id="rId7"/>
    <sheet name="Form C1-1_MB Par Annuity" sheetId="132" r:id="rId8"/>
    <sheet name="Form C1-1_MB Non Par Annuity" sheetId="141" r:id="rId9"/>
    <sheet name="Form C1-1_MB ILO" sheetId="131" r:id="rId10"/>
    <sheet name="Form C1-1_MB General Fund" sheetId="130" r:id="rId11"/>
    <sheet name="Form C1-1_OB Par Ord Life" sheetId="128" r:id="rId12"/>
    <sheet name="Form C1-1_OB Non Par Ord Life" sheetId="142" r:id="rId13"/>
    <sheet name="Form C1-1_OB Par Annuity" sheetId="126" r:id="rId14"/>
    <sheet name="Form C1-1_OB Non Par Annuity" sheetId="143" r:id="rId15"/>
    <sheet name="Form C1-1_OB ILO" sheetId="125" r:id="rId16"/>
    <sheet name="Form C1-1_OB General Fund" sheetId="124" r:id="rId17"/>
    <sheet name="Form C1-1_SHF" sheetId="123" r:id="rId18"/>
    <sheet name="Form C1-2_MB Par Ord Life" sheetId="111" r:id="rId19"/>
    <sheet name="Form C1-2_MB Non Par Ord Life" sheetId="144" r:id="rId20"/>
    <sheet name="Form C1-2_MB Par Annuity" sheetId="113" r:id="rId21"/>
    <sheet name="Form C1-2_MB Non Par Annuity" sheetId="145" r:id="rId22"/>
    <sheet name="Form C1-2_MB ILO" sheetId="114" r:id="rId23"/>
    <sheet name="Form C1-2_MB General Fund" sheetId="115" r:id="rId24"/>
    <sheet name="Form C1-2_OB Par Ord Life" sheetId="117" r:id="rId25"/>
    <sheet name="Form C1-2_OB Non Par Ord Life" sheetId="146" r:id="rId26"/>
    <sheet name="Form C1-2_OB Par Annuity" sheetId="119" r:id="rId27"/>
    <sheet name="Form C1-2_OB Non Par Annuity" sheetId="147" r:id="rId28"/>
    <sheet name="Form C1-2_OB ILO" sheetId="120" r:id="rId29"/>
    <sheet name="Form C1-2_OB General Fund" sheetId="121" r:id="rId30"/>
    <sheet name="Form C1-2_SHF" sheetId="122" r:id="rId31"/>
    <sheet name="Form C2" sheetId="93" r:id="rId32"/>
    <sheet name="Form C3" sheetId="96" r:id="rId33"/>
    <sheet name="Form C3-1(E1)" sheetId="30" r:id="rId34"/>
    <sheet name="Form C3-1(E1) (hidden)" sheetId="148" state="hidden" r:id="rId35"/>
    <sheet name="Form C4" sheetId="87" r:id="rId36"/>
    <sheet name="Form D" sheetId="92" r:id="rId37"/>
    <sheet name="Form E" sheetId="41" r:id="rId38"/>
    <sheet name="Form E2 " sheetId="105" r:id="rId39"/>
    <sheet name="Form E3" sheetId="135" r:id="rId40"/>
    <sheet name="Form E3-1" sheetId="109" r:id="rId41"/>
  </sheets>
  <definedNames>
    <definedName name="_xlnm._FilterDatabase" localSheetId="1" hidden="1">'Form A'!$H$65:$H$117</definedName>
    <definedName name="_xlnm.Print_Area" localSheetId="1">'Form A'!$B$5:$I$59</definedName>
    <definedName name="_xlnm.Print_Area" localSheetId="2">'Form B'!$A$1:$G$49</definedName>
    <definedName name="_xlnm.Print_Area" localSheetId="3">'Form C'!$A$1:$S$19</definedName>
    <definedName name="_xlnm.Print_Area" localSheetId="4">'Form C1'!$A$1:$R$86</definedName>
    <definedName name="_xlnm.Print_Area" localSheetId="10">'Form C1-1_MB General Fund'!$A$1:$J$160</definedName>
    <definedName name="_xlnm.Print_Area" localSheetId="9">'Form C1-1_MB ILO'!$A$1:$J$160</definedName>
    <definedName name="_xlnm.Print_Area" localSheetId="8">'Form C1-1_MB Non Par Annuity'!$A$1:$J$160</definedName>
    <definedName name="_xlnm.Print_Area" localSheetId="6">'Form C1-1_MB Non Par Ord Life'!$A$1:$J$160</definedName>
    <definedName name="_xlnm.Print_Area" localSheetId="7">'Form C1-1_MB Par Annuity'!$A$1:$J$160</definedName>
    <definedName name="_xlnm.Print_Area" localSheetId="5">'Form C1-1_MB Par Ord Life'!$A$1:$J$160</definedName>
    <definedName name="_xlnm.Print_Area" localSheetId="16">'Form C1-1_OB General Fund'!$A$1:$J$160</definedName>
    <definedName name="_xlnm.Print_Area" localSheetId="15">'Form C1-1_OB ILO'!$A$1:$J$160</definedName>
    <definedName name="_xlnm.Print_Area" localSheetId="14">'Form C1-1_OB Non Par Annuity'!$A$1:$J$160</definedName>
    <definedName name="_xlnm.Print_Area" localSheetId="12">'Form C1-1_OB Non Par Ord Life'!$A$1:$J$160</definedName>
    <definedName name="_xlnm.Print_Area" localSheetId="13">'Form C1-1_OB Par Annuity'!$A$1:$J$160</definedName>
    <definedName name="_xlnm.Print_Area" localSheetId="11">'Form C1-1_OB Par Ord Life'!$A$1:$J$160</definedName>
    <definedName name="_xlnm.Print_Area" localSheetId="17">'Form C1-1_SHF'!$A$1:$J$160</definedName>
    <definedName name="_xlnm.Print_Area" localSheetId="23">'Form C1-2_MB General Fund'!$A$1:$L$163</definedName>
    <definedName name="_xlnm.Print_Area" localSheetId="22">'Form C1-2_MB ILO'!$A$1:$M$143</definedName>
    <definedName name="_xlnm.Print_Area" localSheetId="21">'Form C1-2_MB Non Par Annuity'!$A$1:$L$143</definedName>
    <definedName name="_xlnm.Print_Area" localSheetId="19">'Form C1-2_MB Non Par Ord Life'!$A$1:$L$143</definedName>
    <definedName name="_xlnm.Print_Area" localSheetId="20">'Form C1-2_MB Par Annuity'!$A$1:$L$143</definedName>
    <definedName name="_xlnm.Print_Area" localSheetId="18">'Form C1-2_MB Par Ord Life'!$A$1:$L$143</definedName>
    <definedName name="_xlnm.Print_Area" localSheetId="29">'Form C1-2_OB General Fund'!$A$1:$L$163</definedName>
    <definedName name="_xlnm.Print_Area" localSheetId="28">'Form C1-2_OB ILO'!$A$1:$L$150</definedName>
    <definedName name="_xlnm.Print_Area" localSheetId="27">'Form C1-2_OB Non Par Annuity'!$A$1:$L$150</definedName>
    <definedName name="_xlnm.Print_Area" localSheetId="25">'Form C1-2_OB Non Par Ord Life'!$A$1:$L$150</definedName>
    <definedName name="_xlnm.Print_Area" localSheetId="26">'Form C1-2_OB Par Annuity'!$A$1:$L$150</definedName>
    <definedName name="_xlnm.Print_Area" localSheetId="24">'Form C1-2_OB Par Ord Life'!$A$1:$L$150</definedName>
    <definedName name="_xlnm.Print_Area" localSheetId="30">'Form C1-2_SHF'!$A$1:$L$150</definedName>
    <definedName name="_xlnm.Print_Area" localSheetId="31">'Form C2'!$A$1:$J$47</definedName>
    <definedName name="_xlnm.Print_Area" localSheetId="33">'Form C3-1(E1)'!$A$1:$T$61</definedName>
    <definedName name="_xlnm.Print_Area" localSheetId="34">'Form C3-1(E1) (hidden)'!$A$1:$AM$61</definedName>
    <definedName name="_xlnm.Print_Area" localSheetId="35">'Form C4'!$A$1:$R$25</definedName>
    <definedName name="_xlnm.Print_Area" localSheetId="36">'Form D'!$A$1:$AA$56</definedName>
    <definedName name="_xlnm.Print_Area" localSheetId="37">'Form E'!$A$1:$N$27</definedName>
    <definedName name="_xlnm.Print_Area" localSheetId="40">'Form E3-1'!$A$1:$S$47</definedName>
    <definedName name="_xlnm.Print_Area" localSheetId="0">List!$A$1:$J$62</definedName>
    <definedName name="_xlnm.Print_Titles" localSheetId="3">'Form C'!$A:$C,'Form C'!$1:$11</definedName>
    <definedName name="_xlnm.Print_Titles" localSheetId="4">'Form C1'!$1:$14</definedName>
    <definedName name="_xlnm.Print_Titles" localSheetId="23">'Form C1-2_MB General Fund'!$5:$9</definedName>
    <definedName name="_xlnm.Print_Titles" localSheetId="22">'Form C1-2_MB ILO'!$5:$9</definedName>
    <definedName name="_xlnm.Print_Titles" localSheetId="21">'Form C1-2_MB Non Par Annuity'!$5:$9</definedName>
    <definedName name="_xlnm.Print_Titles" localSheetId="19">'Form C1-2_MB Non Par Ord Life'!$5:$9</definedName>
    <definedName name="_xlnm.Print_Titles" localSheetId="20">'Form C1-2_MB Par Annuity'!$5:$9</definedName>
    <definedName name="_xlnm.Print_Titles" localSheetId="18">'Form C1-2_MB Par Ord Life'!$5:$9</definedName>
    <definedName name="_xlnm.Print_Titles" localSheetId="29">'Form C1-2_OB General Fund'!$5:$9</definedName>
    <definedName name="_xlnm.Print_Titles" localSheetId="28">'Form C1-2_OB ILO'!$5:$9</definedName>
    <definedName name="_xlnm.Print_Titles" localSheetId="27">'Form C1-2_OB Non Par Annuity'!$5:$9</definedName>
    <definedName name="_xlnm.Print_Titles" localSheetId="25">'Form C1-2_OB Non Par Ord Life'!$5:$9</definedName>
    <definedName name="_xlnm.Print_Titles" localSheetId="26">'Form C1-2_OB Par Annuity'!$5:$9</definedName>
    <definedName name="_xlnm.Print_Titles" localSheetId="24">'Form C1-2_OB Par Ord Life'!$5:$9</definedName>
    <definedName name="_xlnm.Print_Titles" localSheetId="30">'Form C1-2_SHF'!$5:$9</definedName>
    <definedName name="_xlnm.Print_Titles" localSheetId="33">'Form C3-1(E1)'!$A:$B,'Form C3-1(E1)'!$5:$15</definedName>
    <definedName name="_xlnm.Print_Titles" localSheetId="34">'Form C3-1(E1) (hidden)'!$A:$B,'Form C3-1(E1) (hidden)'!$5:$15</definedName>
    <definedName name="_xlnm.Print_Titles" localSheetId="36">'Form D'!$5:$8</definedName>
    <definedName name="_xlnm.Print_Titles" localSheetId="38">'Form E2 '!$A:$B,'Form E2 '!$5:$14</definedName>
    <definedName name="_xlnm.Print_Titles" localSheetId="40">'Form E3-1'!$A:$C</definedName>
    <definedName name="Table_A">#REF!</definedName>
    <definedName name="Table_B">#REF!</definedName>
    <definedName name="Table_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93" l="1"/>
  <c r="F34" i="93"/>
  <c r="V38" i="92"/>
  <c r="V39" i="92"/>
  <c r="V40" i="92"/>
  <c r="V41" i="92"/>
  <c r="V42" i="92"/>
  <c r="V43" i="92"/>
  <c r="V44" i="92"/>
  <c r="V45" i="92"/>
  <c r="V46" i="92"/>
  <c r="V47" i="92"/>
  <c r="T39" i="92"/>
  <c r="R39" i="92"/>
  <c r="I39" i="92"/>
  <c r="K39" i="92" s="1"/>
  <c r="P20" i="92"/>
  <c r="R20" i="92" s="1"/>
  <c r="T20" i="92" s="1"/>
  <c r="G17" i="93" s="1"/>
  <c r="H20" i="92"/>
  <c r="J20" i="92" s="1"/>
  <c r="L20" i="92" s="1"/>
  <c r="F17" i="93" s="1"/>
  <c r="I59" i="30"/>
  <c r="I58" i="30"/>
  <c r="I57" i="30"/>
  <c r="I56" i="30"/>
  <c r="I53" i="30"/>
  <c r="I52" i="30"/>
  <c r="I54" i="30" s="1"/>
  <c r="I49" i="30"/>
  <c r="I48" i="30"/>
  <c r="I50" i="30" s="1"/>
  <c r="I45" i="30"/>
  <c r="I44" i="30"/>
  <c r="I46" i="30" s="1"/>
  <c r="I42" i="30"/>
  <c r="I41" i="30"/>
  <c r="I40" i="30"/>
  <c r="I35" i="30"/>
  <c r="I34" i="30"/>
  <c r="I36" i="30" s="1"/>
  <c r="I31" i="30"/>
  <c r="I30" i="30"/>
  <c r="I32" i="30" s="1"/>
  <c r="I27" i="30"/>
  <c r="I28" i="30" s="1"/>
  <c r="I26" i="30"/>
  <c r="I23" i="30"/>
  <c r="I22" i="30"/>
  <c r="I24" i="30" s="1"/>
  <c r="I19" i="30"/>
  <c r="I18" i="30"/>
  <c r="I20" i="30" s="1"/>
  <c r="J330" i="105"/>
  <c r="J329" i="105"/>
  <c r="J328" i="105"/>
  <c r="J307" i="105"/>
  <c r="J285" i="105"/>
  <c r="J284" i="105"/>
  <c r="J279" i="105"/>
  <c r="J273" i="105"/>
  <c r="J272" i="105"/>
  <c r="J267" i="105"/>
  <c r="J261" i="105"/>
  <c r="J260" i="105"/>
  <c r="J239" i="105"/>
  <c r="J217" i="105"/>
  <c r="J216" i="105"/>
  <c r="J195" i="105"/>
  <c r="J172" i="105"/>
  <c r="J171" i="105"/>
  <c r="J170" i="105"/>
  <c r="J149" i="105"/>
  <c r="J127" i="105"/>
  <c r="J126" i="105"/>
  <c r="J121" i="105"/>
  <c r="J115" i="105"/>
  <c r="J114" i="105"/>
  <c r="J109" i="105"/>
  <c r="J103" i="105"/>
  <c r="J102" i="105"/>
  <c r="J81" i="105"/>
  <c r="J59" i="105"/>
  <c r="J58" i="105"/>
  <c r="J37" i="105"/>
  <c r="O84" i="24"/>
  <c r="G17" i="43"/>
  <c r="G16" i="43"/>
  <c r="G15" i="43"/>
  <c r="G14" i="43"/>
  <c r="K50" i="30"/>
  <c r="H49" i="30"/>
  <c r="P48" i="30"/>
  <c r="Q48" i="30"/>
  <c r="R48" i="30"/>
  <c r="G48" i="30"/>
  <c r="H48" i="30"/>
  <c r="J48" i="30"/>
  <c r="K42" i="30"/>
  <c r="O41" i="30"/>
  <c r="P41" i="30"/>
  <c r="Q41" i="30"/>
  <c r="R41" i="30"/>
  <c r="G41" i="30"/>
  <c r="H41" i="30"/>
  <c r="P40" i="30"/>
  <c r="Q40" i="30"/>
  <c r="K28" i="30"/>
  <c r="O27" i="30"/>
  <c r="P27" i="30"/>
  <c r="C26" i="30"/>
  <c r="K20" i="30"/>
  <c r="H18" i="30"/>
  <c r="J18" i="30"/>
  <c r="C18" i="30"/>
  <c r="AL59" i="148"/>
  <c r="AJ59" i="148"/>
  <c r="AI59" i="148"/>
  <c r="AG59" i="148"/>
  <c r="AF59" i="148"/>
  <c r="AE59" i="148"/>
  <c r="AC59" i="148"/>
  <c r="AA59" i="148"/>
  <c r="Y59" i="148"/>
  <c r="W59" i="148"/>
  <c r="U59" i="148"/>
  <c r="S59" i="148"/>
  <c r="Q59" i="148"/>
  <c r="O59" i="148"/>
  <c r="N59" i="148"/>
  <c r="L59" i="148"/>
  <c r="J59" i="148"/>
  <c r="H59" i="148"/>
  <c r="F59" i="148"/>
  <c r="D59" i="148"/>
  <c r="R58" i="148"/>
  <c r="O57" i="148"/>
  <c r="O56" i="148"/>
  <c r="R54" i="148"/>
  <c r="O53" i="148"/>
  <c r="O52" i="148"/>
  <c r="AB50" i="148"/>
  <c r="R50" i="148"/>
  <c r="AM49" i="148"/>
  <c r="AI49" i="148"/>
  <c r="AH49" i="148"/>
  <c r="AD49" i="148"/>
  <c r="AC49" i="148"/>
  <c r="AB49" i="148"/>
  <c r="AA49" i="148"/>
  <c r="Z49" i="148"/>
  <c r="Y49" i="148"/>
  <c r="X49" i="148"/>
  <c r="W49" i="148"/>
  <c r="V49" i="148"/>
  <c r="U49" i="148"/>
  <c r="T49" i="148"/>
  <c r="P49" i="148"/>
  <c r="O49" i="148"/>
  <c r="N49" i="148"/>
  <c r="M49" i="148"/>
  <c r="L49" i="148"/>
  <c r="K49" i="148"/>
  <c r="J49" i="148"/>
  <c r="I49" i="148"/>
  <c r="H49" i="148"/>
  <c r="G49" i="148"/>
  <c r="F49" i="148"/>
  <c r="E49" i="148"/>
  <c r="C49" i="148"/>
  <c r="AM48" i="148"/>
  <c r="AI48" i="148"/>
  <c r="AH48" i="148"/>
  <c r="AH50" i="148" s="1"/>
  <c r="AD48" i="148"/>
  <c r="AD50" i="148" s="1"/>
  <c r="AC48" i="148"/>
  <c r="AB48" i="148"/>
  <c r="AA48" i="148"/>
  <c r="Z48" i="148"/>
  <c r="Y48" i="148"/>
  <c r="X48" i="148"/>
  <c r="W48" i="148"/>
  <c r="V48" i="148"/>
  <c r="V50" i="148" s="1"/>
  <c r="U48" i="148"/>
  <c r="T48" i="148"/>
  <c r="T50" i="148" s="1"/>
  <c r="P48" i="148"/>
  <c r="O48" i="148"/>
  <c r="N48" i="148"/>
  <c r="M48" i="148"/>
  <c r="L48" i="148"/>
  <c r="K48" i="148"/>
  <c r="J48" i="148"/>
  <c r="I48" i="148"/>
  <c r="I50" i="148" s="1"/>
  <c r="H48" i="148"/>
  <c r="G48" i="148"/>
  <c r="F48" i="148"/>
  <c r="E48" i="148"/>
  <c r="C48" i="148"/>
  <c r="C50" i="148" s="1"/>
  <c r="R46" i="148"/>
  <c r="R59" i="148" s="1"/>
  <c r="O45" i="148"/>
  <c r="O44" i="148"/>
  <c r="R42" i="148"/>
  <c r="AM41" i="148"/>
  <c r="AI41" i="148"/>
  <c r="AH41" i="148"/>
  <c r="AD41" i="148"/>
  <c r="AC41" i="148"/>
  <c r="AB41" i="148"/>
  <c r="AB42" i="148" s="1"/>
  <c r="AA41" i="148"/>
  <c r="Z41" i="148"/>
  <c r="Y41" i="148"/>
  <c r="X41" i="148"/>
  <c r="W41" i="148"/>
  <c r="V41" i="148"/>
  <c r="U41" i="148"/>
  <c r="T41" i="148"/>
  <c r="P41" i="148"/>
  <c r="O41" i="148"/>
  <c r="N41" i="148"/>
  <c r="M41" i="148"/>
  <c r="L41" i="148"/>
  <c r="K41" i="148"/>
  <c r="J41" i="148"/>
  <c r="I41" i="148"/>
  <c r="H41" i="148"/>
  <c r="G41" i="148"/>
  <c r="F41" i="148"/>
  <c r="E41" i="148"/>
  <c r="D41" i="148"/>
  <c r="C41" i="148"/>
  <c r="AM40" i="148"/>
  <c r="AM42" i="148" s="1"/>
  <c r="AI40" i="148"/>
  <c r="AH40" i="148"/>
  <c r="AD40" i="148"/>
  <c r="AC40" i="148"/>
  <c r="AB40" i="148"/>
  <c r="AA40" i="148"/>
  <c r="Z40" i="148"/>
  <c r="Z42" i="148" s="1"/>
  <c r="Y40" i="148"/>
  <c r="X40" i="148"/>
  <c r="X42" i="148" s="1"/>
  <c r="W40" i="148"/>
  <c r="V40" i="148"/>
  <c r="U40" i="148"/>
  <c r="T40" i="148"/>
  <c r="P40" i="148"/>
  <c r="P42" i="148" s="1"/>
  <c r="O40" i="148"/>
  <c r="N40" i="148"/>
  <c r="M40" i="148"/>
  <c r="M42" i="148" s="1"/>
  <c r="L40" i="148"/>
  <c r="K40" i="148"/>
  <c r="J40" i="148"/>
  <c r="I40" i="148"/>
  <c r="H40" i="148"/>
  <c r="G40" i="148"/>
  <c r="G42" i="148" s="1"/>
  <c r="F40" i="148"/>
  <c r="E40" i="148"/>
  <c r="E42" i="148" s="1"/>
  <c r="D40" i="148"/>
  <c r="C40" i="148"/>
  <c r="AL37" i="148"/>
  <c r="AJ37" i="148"/>
  <c r="AI37" i="148"/>
  <c r="AG37" i="148"/>
  <c r="AF37" i="148"/>
  <c r="AE37" i="148"/>
  <c r="AC37" i="148"/>
  <c r="AA37" i="148"/>
  <c r="Y37" i="148"/>
  <c r="W37" i="148"/>
  <c r="U37" i="148"/>
  <c r="S37" i="148"/>
  <c r="Q37" i="148"/>
  <c r="O37" i="148"/>
  <c r="N37" i="148"/>
  <c r="L37" i="148"/>
  <c r="J37" i="148"/>
  <c r="H37" i="148"/>
  <c r="F37" i="148"/>
  <c r="R36" i="148"/>
  <c r="O35" i="148"/>
  <c r="O34" i="148"/>
  <c r="R32" i="148"/>
  <c r="O31" i="148"/>
  <c r="O30" i="148"/>
  <c r="R28" i="148"/>
  <c r="AM27" i="148"/>
  <c r="AI27" i="148"/>
  <c r="AH27" i="148"/>
  <c r="AD27" i="148"/>
  <c r="AC27" i="148"/>
  <c r="AB27" i="148"/>
  <c r="AA27" i="148"/>
  <c r="Z27" i="148"/>
  <c r="Y27" i="148"/>
  <c r="X27" i="148"/>
  <c r="W27" i="148"/>
  <c r="V27" i="148"/>
  <c r="U27" i="148"/>
  <c r="T27" i="148"/>
  <c r="P27" i="148"/>
  <c r="O27" i="148"/>
  <c r="N27" i="148"/>
  <c r="M27" i="148"/>
  <c r="L27" i="148"/>
  <c r="K27" i="148"/>
  <c r="J27" i="148"/>
  <c r="I27" i="148"/>
  <c r="H27" i="148"/>
  <c r="G27" i="148"/>
  <c r="F27" i="148"/>
  <c r="E27" i="148"/>
  <c r="C27" i="148"/>
  <c r="AM26" i="148"/>
  <c r="AM28" i="148" s="1"/>
  <c r="AI26" i="148"/>
  <c r="AH26" i="148"/>
  <c r="AD26" i="148"/>
  <c r="AC26" i="148"/>
  <c r="AB26" i="148"/>
  <c r="AB28" i="148" s="1"/>
  <c r="AA26" i="148"/>
  <c r="Z26" i="148"/>
  <c r="Z28" i="148" s="1"/>
  <c r="Y26" i="148"/>
  <c r="X26" i="148"/>
  <c r="W26" i="148"/>
  <c r="V26" i="148"/>
  <c r="U26" i="148"/>
  <c r="T26" i="148"/>
  <c r="T28" i="148" s="1"/>
  <c r="P26" i="148"/>
  <c r="P28" i="148" s="1"/>
  <c r="O26" i="148"/>
  <c r="N26" i="148"/>
  <c r="M26" i="148"/>
  <c r="L26" i="148"/>
  <c r="K26" i="148"/>
  <c r="J26" i="148"/>
  <c r="I26" i="148"/>
  <c r="I28" i="148" s="1"/>
  <c r="H26" i="148"/>
  <c r="G26" i="148"/>
  <c r="G28" i="148" s="1"/>
  <c r="F26" i="148"/>
  <c r="E26" i="148"/>
  <c r="E28" i="148" s="1"/>
  <c r="C26" i="148"/>
  <c r="R24" i="148"/>
  <c r="O23" i="148"/>
  <c r="O22" i="148"/>
  <c r="AM20" i="148"/>
  <c r="T20" i="148"/>
  <c r="R20" i="148"/>
  <c r="AM19" i="148"/>
  <c r="AI19" i="148"/>
  <c r="AH19" i="148"/>
  <c r="AD19" i="148"/>
  <c r="AC19" i="148"/>
  <c r="AB19" i="148"/>
  <c r="AA19" i="148"/>
  <c r="Z19" i="148"/>
  <c r="Y19" i="148"/>
  <c r="X19" i="148"/>
  <c r="W19" i="148"/>
  <c r="V19" i="148"/>
  <c r="U19" i="148"/>
  <c r="T19" i="148"/>
  <c r="P19" i="148"/>
  <c r="O19" i="148"/>
  <c r="N19" i="148"/>
  <c r="M19" i="148"/>
  <c r="L19" i="148"/>
  <c r="K19" i="148"/>
  <c r="J19" i="148"/>
  <c r="I19" i="148"/>
  <c r="H19" i="148"/>
  <c r="G19" i="148"/>
  <c r="F19" i="148"/>
  <c r="E19" i="148"/>
  <c r="C19" i="148"/>
  <c r="AM18" i="148"/>
  <c r="AI18" i="148"/>
  <c r="AH18" i="148"/>
  <c r="AH20" i="148" s="1"/>
  <c r="AD18" i="148"/>
  <c r="AD20" i="148" s="1"/>
  <c r="AK20" i="148" s="1"/>
  <c r="AC18" i="148"/>
  <c r="AB18" i="148"/>
  <c r="AA18" i="148"/>
  <c r="Z18" i="148"/>
  <c r="Y18" i="148"/>
  <c r="X18" i="148"/>
  <c r="X20" i="148" s="1"/>
  <c r="W18" i="148"/>
  <c r="V18" i="148"/>
  <c r="V20" i="148" s="1"/>
  <c r="U18" i="148"/>
  <c r="T18" i="148"/>
  <c r="L18" i="148"/>
  <c r="K18" i="148"/>
  <c r="K20" i="148" s="1"/>
  <c r="J18" i="148"/>
  <c r="D18" i="148"/>
  <c r="C18" i="148"/>
  <c r="C20" i="148" s="1"/>
  <c r="C8" i="148"/>
  <c r="C7" i="148"/>
  <c r="C6" i="148"/>
  <c r="C5" i="148"/>
  <c r="L330" i="105"/>
  <c r="L172" i="105"/>
  <c r="N273" i="105"/>
  <c r="U272" i="105"/>
  <c r="T49" i="30" s="1"/>
  <c r="S272" i="105"/>
  <c r="R49" i="30" s="1"/>
  <c r="R272" i="105"/>
  <c r="Q49" i="30" s="1"/>
  <c r="Q272" i="105"/>
  <c r="P49" i="30" s="1"/>
  <c r="P272" i="105"/>
  <c r="O49" i="30" s="1"/>
  <c r="O272" i="105"/>
  <c r="N49" i="30" s="1"/>
  <c r="N272" i="105"/>
  <c r="M49" i="30" s="1"/>
  <c r="M272" i="105"/>
  <c r="L49" i="30" s="1"/>
  <c r="K272" i="105"/>
  <c r="J49" i="30" s="1"/>
  <c r="I272" i="105"/>
  <c r="H272" i="105"/>
  <c r="G49" i="30" s="1"/>
  <c r="G272" i="105"/>
  <c r="F49" i="30" s="1"/>
  <c r="F272" i="105"/>
  <c r="E49" i="30" s="1"/>
  <c r="E272" i="105"/>
  <c r="D49" i="30" s="1"/>
  <c r="D272" i="105"/>
  <c r="C49" i="30" s="1"/>
  <c r="U267" i="105"/>
  <c r="T48" i="30" s="1"/>
  <c r="S267" i="105"/>
  <c r="S273" i="105" s="1"/>
  <c r="R267" i="105"/>
  <c r="Q267" i="105"/>
  <c r="P267" i="105"/>
  <c r="O267" i="105"/>
  <c r="N267" i="105"/>
  <c r="M48" i="30" s="1"/>
  <c r="M267" i="105"/>
  <c r="K267" i="105"/>
  <c r="I267" i="105"/>
  <c r="I273" i="105" s="1"/>
  <c r="H267" i="105"/>
  <c r="G267" i="105"/>
  <c r="F267" i="105"/>
  <c r="E267" i="105"/>
  <c r="D267" i="105"/>
  <c r="U216" i="105"/>
  <c r="T41" i="30" s="1"/>
  <c r="S216" i="105"/>
  <c r="R216" i="105"/>
  <c r="Q216" i="105"/>
  <c r="P216" i="105"/>
  <c r="O216" i="105"/>
  <c r="N41" i="30" s="1"/>
  <c r="N216" i="105"/>
  <c r="M41" i="30" s="1"/>
  <c r="M216" i="105"/>
  <c r="L41" i="30" s="1"/>
  <c r="K216" i="105"/>
  <c r="J41" i="30" s="1"/>
  <c r="I216" i="105"/>
  <c r="H216" i="105"/>
  <c r="G216" i="105"/>
  <c r="F41" i="30" s="1"/>
  <c r="F216" i="105"/>
  <c r="E41" i="30" s="1"/>
  <c r="E216" i="105"/>
  <c r="D41" i="30" s="1"/>
  <c r="D216" i="105"/>
  <c r="C41" i="30" s="1"/>
  <c r="U195" i="105"/>
  <c r="S195" i="105"/>
  <c r="R195" i="105"/>
  <c r="Q195" i="105"/>
  <c r="Q217" i="105" s="1"/>
  <c r="P195" i="105"/>
  <c r="O40" i="30" s="1"/>
  <c r="O195" i="105"/>
  <c r="N40" i="30" s="1"/>
  <c r="N195" i="105"/>
  <c r="M195" i="105"/>
  <c r="K195" i="105"/>
  <c r="I195" i="105"/>
  <c r="H195" i="105"/>
  <c r="G40" i="30" s="1"/>
  <c r="G195" i="105"/>
  <c r="G217" i="105" s="1"/>
  <c r="F195" i="105"/>
  <c r="E195" i="105"/>
  <c r="D40" i="30" s="1"/>
  <c r="D195" i="105"/>
  <c r="U114" i="105"/>
  <c r="T27" i="30" s="1"/>
  <c r="S114" i="105"/>
  <c r="R27" i="30" s="1"/>
  <c r="R114" i="105"/>
  <c r="Q27" i="30" s="1"/>
  <c r="Q114" i="105"/>
  <c r="P114" i="105"/>
  <c r="O114" i="105"/>
  <c r="N27" i="30" s="1"/>
  <c r="N114" i="105"/>
  <c r="M27" i="30" s="1"/>
  <c r="M114" i="105"/>
  <c r="L27" i="30" s="1"/>
  <c r="K114" i="105"/>
  <c r="J27" i="30" s="1"/>
  <c r="I114" i="105"/>
  <c r="H27" i="30" s="1"/>
  <c r="H114" i="105"/>
  <c r="G27" i="30" s="1"/>
  <c r="G114" i="105"/>
  <c r="F27" i="30" s="1"/>
  <c r="F114" i="105"/>
  <c r="E27" i="30" s="1"/>
  <c r="E114" i="105"/>
  <c r="D27" i="30" s="1"/>
  <c r="D114" i="105"/>
  <c r="C27" i="30" s="1"/>
  <c r="U109" i="105"/>
  <c r="T26" i="30" s="1"/>
  <c r="S109" i="105"/>
  <c r="R26" i="30" s="1"/>
  <c r="R109" i="105"/>
  <c r="Q26" i="30" s="1"/>
  <c r="Q109" i="105"/>
  <c r="P26" i="30" s="1"/>
  <c r="P109" i="105"/>
  <c r="O26" i="30" s="1"/>
  <c r="O109" i="105"/>
  <c r="N26" i="30" s="1"/>
  <c r="N109" i="105"/>
  <c r="M109" i="105"/>
  <c r="L26" i="30" s="1"/>
  <c r="K109" i="105"/>
  <c r="J26" i="30" s="1"/>
  <c r="I109" i="105"/>
  <c r="H26" i="30" s="1"/>
  <c r="H109" i="105"/>
  <c r="G26" i="30" s="1"/>
  <c r="G109" i="105"/>
  <c r="F26" i="30" s="1"/>
  <c r="F109" i="105"/>
  <c r="E26" i="30" s="1"/>
  <c r="E109" i="105"/>
  <c r="E115" i="105" s="1"/>
  <c r="D109" i="105"/>
  <c r="U58" i="105"/>
  <c r="T19" i="30" s="1"/>
  <c r="S58" i="105"/>
  <c r="R19" i="30" s="1"/>
  <c r="R58" i="105"/>
  <c r="Q19" i="30" s="1"/>
  <c r="Q58" i="105"/>
  <c r="P19" i="30" s="1"/>
  <c r="P58" i="105"/>
  <c r="O19" i="30" s="1"/>
  <c r="O58" i="105"/>
  <c r="N19" i="30" s="1"/>
  <c r="N58" i="105"/>
  <c r="M19" i="30" s="1"/>
  <c r="M58" i="105"/>
  <c r="L19" i="30" s="1"/>
  <c r="K58" i="105"/>
  <c r="J19" i="30" s="1"/>
  <c r="I58" i="105"/>
  <c r="H19" i="30" s="1"/>
  <c r="H58" i="105"/>
  <c r="G19" i="30" s="1"/>
  <c r="G58" i="105"/>
  <c r="F19" i="30" s="1"/>
  <c r="F58" i="105"/>
  <c r="E19" i="30" s="1"/>
  <c r="E58" i="105"/>
  <c r="D19" i="30" s="1"/>
  <c r="D58" i="105"/>
  <c r="C19" i="30" s="1"/>
  <c r="U37" i="105"/>
  <c r="T18" i="30" s="1"/>
  <c r="S37" i="105"/>
  <c r="R18" i="30" s="1"/>
  <c r="R37" i="105"/>
  <c r="P18" i="148" s="1"/>
  <c r="P20" i="148" s="1"/>
  <c r="Q37" i="105"/>
  <c r="P37" i="105"/>
  <c r="O37" i="105"/>
  <c r="N18" i="30" s="1"/>
  <c r="N37" i="105"/>
  <c r="M18" i="30" s="1"/>
  <c r="M37" i="105"/>
  <c r="L18" i="30" s="1"/>
  <c r="K37" i="105"/>
  <c r="I18" i="148" s="1"/>
  <c r="I20" i="148" s="1"/>
  <c r="I37" i="105"/>
  <c r="H18" i="148" s="1"/>
  <c r="H37" i="105"/>
  <c r="G37" i="105"/>
  <c r="F37" i="105"/>
  <c r="E18" i="30" s="1"/>
  <c r="E37" i="105"/>
  <c r="D18" i="30" s="1"/>
  <c r="D37" i="105"/>
  <c r="G21" i="6"/>
  <c r="H19" i="6"/>
  <c r="H23" i="6" s="1"/>
  <c r="H45" i="6" s="1"/>
  <c r="H44" i="6"/>
  <c r="H35" i="6"/>
  <c r="R38" i="92"/>
  <c r="T38" i="92" s="1"/>
  <c r="R40" i="92"/>
  <c r="T40" i="92" s="1"/>
  <c r="R41" i="92"/>
  <c r="T41" i="92" s="1"/>
  <c r="R42" i="92"/>
  <c r="T42" i="92" s="1"/>
  <c r="R43" i="92"/>
  <c r="T43" i="92" s="1"/>
  <c r="R44" i="92"/>
  <c r="T44" i="92" s="1"/>
  <c r="R45" i="92"/>
  <c r="T45" i="92" s="1"/>
  <c r="R46" i="92"/>
  <c r="R47" i="92"/>
  <c r="T47" i="92" s="1"/>
  <c r="R37" i="92"/>
  <c r="T37" i="92" s="1"/>
  <c r="I38" i="92"/>
  <c r="K38" i="92" s="1"/>
  <c r="I40" i="92"/>
  <c r="K40" i="92" s="1"/>
  <c r="I41" i="92"/>
  <c r="K41" i="92" s="1"/>
  <c r="I42" i="92"/>
  <c r="K42" i="92" s="1"/>
  <c r="I43" i="92"/>
  <c r="K43" i="92" s="1"/>
  <c r="I44" i="92"/>
  <c r="K44" i="92" s="1"/>
  <c r="I45" i="92"/>
  <c r="K45" i="92" s="1"/>
  <c r="I46" i="92"/>
  <c r="K46" i="92" s="1"/>
  <c r="I47" i="92"/>
  <c r="K47" i="92" s="1"/>
  <c r="I37" i="92"/>
  <c r="S48" i="92"/>
  <c r="J48" i="92"/>
  <c r="S42" i="109"/>
  <c r="R42" i="109"/>
  <c r="K42" i="109"/>
  <c r="L42" i="109"/>
  <c r="M42" i="109"/>
  <c r="N42" i="109"/>
  <c r="O42" i="109"/>
  <c r="J42" i="109"/>
  <c r="E42" i="109"/>
  <c r="F42" i="109"/>
  <c r="G42" i="109"/>
  <c r="E43" i="109"/>
  <c r="F43" i="109"/>
  <c r="G43" i="109"/>
  <c r="H43" i="109"/>
  <c r="I43" i="109"/>
  <c r="J43" i="109"/>
  <c r="K43" i="109"/>
  <c r="L43" i="109"/>
  <c r="M43" i="109"/>
  <c r="N43" i="109"/>
  <c r="O43" i="109"/>
  <c r="P43" i="109"/>
  <c r="Q43" i="109"/>
  <c r="R43" i="109"/>
  <c r="S43" i="109"/>
  <c r="E41" i="109"/>
  <c r="F41" i="109"/>
  <c r="G41" i="109"/>
  <c r="H41" i="109"/>
  <c r="I41" i="109"/>
  <c r="J41" i="109"/>
  <c r="K41" i="109"/>
  <c r="L41" i="109"/>
  <c r="M41" i="109"/>
  <c r="N41" i="109"/>
  <c r="O41" i="109"/>
  <c r="P41" i="109"/>
  <c r="Q41" i="109"/>
  <c r="R41" i="109"/>
  <c r="S41" i="109"/>
  <c r="D43" i="109"/>
  <c r="D42" i="109"/>
  <c r="D41" i="109"/>
  <c r="R29" i="109"/>
  <c r="Q29" i="109"/>
  <c r="P29" i="109"/>
  <c r="O29" i="109"/>
  <c r="N29" i="109"/>
  <c r="M29" i="109"/>
  <c r="L29" i="109"/>
  <c r="S29" i="109" s="1"/>
  <c r="J29" i="109"/>
  <c r="I29" i="109"/>
  <c r="H29" i="109"/>
  <c r="G29" i="109"/>
  <c r="F29" i="109"/>
  <c r="E29" i="109"/>
  <c r="D29" i="109"/>
  <c r="K29" i="109" s="1"/>
  <c r="S28" i="109"/>
  <c r="K28" i="109"/>
  <c r="S27" i="109"/>
  <c r="K27" i="109"/>
  <c r="R19" i="109"/>
  <c r="Q19" i="109"/>
  <c r="P19" i="109"/>
  <c r="O19" i="109"/>
  <c r="N19" i="109"/>
  <c r="M19" i="109"/>
  <c r="L19" i="109"/>
  <c r="J19" i="109"/>
  <c r="I19" i="109"/>
  <c r="H19" i="109"/>
  <c r="G19" i="109"/>
  <c r="F19" i="109"/>
  <c r="E19" i="109"/>
  <c r="D19" i="109"/>
  <c r="K19" i="109" s="1"/>
  <c r="S18" i="109"/>
  <c r="K18" i="109"/>
  <c r="S17" i="109"/>
  <c r="K17" i="109"/>
  <c r="M30" i="135"/>
  <c r="N30" i="135"/>
  <c r="O30" i="135"/>
  <c r="P30" i="135"/>
  <c r="L30" i="135"/>
  <c r="G30" i="135"/>
  <c r="H30" i="135"/>
  <c r="I30" i="135"/>
  <c r="J30" i="135"/>
  <c r="F30" i="135"/>
  <c r="P25" i="135"/>
  <c r="O25" i="135"/>
  <c r="M25" i="135"/>
  <c r="J25" i="135"/>
  <c r="I25" i="135"/>
  <c r="G25" i="135"/>
  <c r="Q24" i="135"/>
  <c r="K24" i="135"/>
  <c r="Q23" i="135"/>
  <c r="K23" i="135"/>
  <c r="Q22" i="135"/>
  <c r="K22" i="135"/>
  <c r="Q21" i="135"/>
  <c r="K21" i="135"/>
  <c r="Q20" i="135"/>
  <c r="K20" i="135"/>
  <c r="N19" i="135"/>
  <c r="N25" i="135" s="1"/>
  <c r="L19" i="135"/>
  <c r="L25" i="135" s="1"/>
  <c r="H19" i="135"/>
  <c r="H25" i="135" s="1"/>
  <c r="F19" i="135"/>
  <c r="F25" i="135" s="1"/>
  <c r="L25" i="41"/>
  <c r="J25" i="41"/>
  <c r="G25" i="41"/>
  <c r="E25" i="41"/>
  <c r="M23" i="87"/>
  <c r="M22" i="87"/>
  <c r="K23" i="87"/>
  <c r="K22" i="87"/>
  <c r="F23" i="87"/>
  <c r="F22" i="87"/>
  <c r="D23" i="87"/>
  <c r="D22" i="87"/>
  <c r="N70" i="24"/>
  <c r="N69" i="24"/>
  <c r="N68" i="24"/>
  <c r="N67" i="24"/>
  <c r="N66" i="24"/>
  <c r="N65" i="24"/>
  <c r="N60" i="24"/>
  <c r="N61" i="24"/>
  <c r="N62" i="24"/>
  <c r="N63" i="24"/>
  <c r="N59" i="24"/>
  <c r="J146" i="147"/>
  <c r="I146" i="147"/>
  <c r="H146" i="147"/>
  <c r="L145" i="147"/>
  <c r="L144" i="147"/>
  <c r="L143" i="147"/>
  <c r="L142" i="147"/>
  <c r="L141" i="147"/>
  <c r="L140" i="147"/>
  <c r="L139" i="147"/>
  <c r="L138" i="147"/>
  <c r="L137" i="147"/>
  <c r="L136" i="147"/>
  <c r="L135" i="147"/>
  <c r="L134" i="147"/>
  <c r="L133" i="147"/>
  <c r="L132" i="147"/>
  <c r="L131" i="147"/>
  <c r="L130" i="147"/>
  <c r="L129" i="147"/>
  <c r="L128" i="147"/>
  <c r="L127" i="147"/>
  <c r="L126" i="147"/>
  <c r="L125" i="147"/>
  <c r="L124" i="147"/>
  <c r="L146" i="147" s="1"/>
  <c r="I116" i="147"/>
  <c r="E116" i="147"/>
  <c r="H75" i="147"/>
  <c r="H76" i="147" s="1"/>
  <c r="H79" i="147" s="1"/>
  <c r="G75" i="147"/>
  <c r="I34" i="147"/>
  <c r="I33" i="147"/>
  <c r="I32" i="147"/>
  <c r="I26" i="147"/>
  <c r="I25" i="147"/>
  <c r="I27" i="147" s="1"/>
  <c r="I22" i="147"/>
  <c r="I21" i="147"/>
  <c r="I20" i="147"/>
  <c r="I19" i="147"/>
  <c r="I18" i="147"/>
  <c r="I17" i="147"/>
  <c r="E8" i="147"/>
  <c r="E7" i="147"/>
  <c r="E6" i="147"/>
  <c r="E5" i="147"/>
  <c r="L70" i="24"/>
  <c r="L69" i="24"/>
  <c r="L68" i="24"/>
  <c r="L67" i="24"/>
  <c r="L66" i="24"/>
  <c r="L65" i="24"/>
  <c r="L64" i="24" s="1"/>
  <c r="L60" i="24"/>
  <c r="L61" i="24"/>
  <c r="L62" i="24"/>
  <c r="L63" i="24"/>
  <c r="L59" i="24"/>
  <c r="J146" i="146"/>
  <c r="I146" i="146"/>
  <c r="H146" i="146"/>
  <c r="L145" i="146"/>
  <c r="L144" i="146"/>
  <c r="L143" i="146"/>
  <c r="L142" i="146"/>
  <c r="L141" i="146"/>
  <c r="L140" i="146"/>
  <c r="L139" i="146"/>
  <c r="L138" i="146"/>
  <c r="L137" i="146"/>
  <c r="L136" i="146"/>
  <c r="L135" i="146"/>
  <c r="L134" i="146"/>
  <c r="L133" i="146"/>
  <c r="L132" i="146"/>
  <c r="L131" i="146"/>
  <c r="L130" i="146"/>
  <c r="L129" i="146"/>
  <c r="L128" i="146"/>
  <c r="L127" i="146"/>
  <c r="L126" i="146"/>
  <c r="L125" i="146"/>
  <c r="L124" i="146"/>
  <c r="L146" i="146" s="1"/>
  <c r="I116" i="146"/>
  <c r="E116" i="146"/>
  <c r="H76" i="146"/>
  <c r="H79" i="146" s="1"/>
  <c r="H75" i="146"/>
  <c r="G75" i="146"/>
  <c r="I34" i="146"/>
  <c r="I33" i="146"/>
  <c r="I32" i="146"/>
  <c r="I26" i="146"/>
  <c r="I25" i="146"/>
  <c r="I27" i="146" s="1"/>
  <c r="I21" i="146"/>
  <c r="I20" i="146"/>
  <c r="I19" i="146"/>
  <c r="I18" i="146"/>
  <c r="I17" i="146"/>
  <c r="I22" i="146" s="1"/>
  <c r="E8" i="146"/>
  <c r="E7" i="146"/>
  <c r="E6" i="146"/>
  <c r="E5" i="146"/>
  <c r="H70" i="24"/>
  <c r="H69" i="24"/>
  <c r="H68" i="24"/>
  <c r="H67" i="24"/>
  <c r="H66" i="24"/>
  <c r="H65" i="24"/>
  <c r="H60" i="24"/>
  <c r="H61" i="24"/>
  <c r="H62" i="24"/>
  <c r="H63" i="24"/>
  <c r="H59" i="24"/>
  <c r="J139" i="145"/>
  <c r="I139" i="145"/>
  <c r="H139" i="145"/>
  <c r="L138" i="145"/>
  <c r="L137" i="145"/>
  <c r="L136" i="145"/>
  <c r="L135" i="145"/>
  <c r="L134" i="145"/>
  <c r="L133" i="145"/>
  <c r="L132" i="145"/>
  <c r="L131" i="145"/>
  <c r="L130" i="145"/>
  <c r="L129" i="145"/>
  <c r="L128" i="145"/>
  <c r="L127" i="145"/>
  <c r="L126" i="145"/>
  <c r="L125" i="145"/>
  <c r="L124" i="145"/>
  <c r="L123" i="145"/>
  <c r="L122" i="145"/>
  <c r="L121" i="145"/>
  <c r="L120" i="145"/>
  <c r="L119" i="145"/>
  <c r="L118" i="145"/>
  <c r="L117" i="145"/>
  <c r="L139" i="145" s="1"/>
  <c r="I109" i="145"/>
  <c r="E109" i="145"/>
  <c r="H68" i="145"/>
  <c r="G68" i="145"/>
  <c r="H69" i="145" s="1"/>
  <c r="H72" i="145" s="1"/>
  <c r="I33" i="145"/>
  <c r="I32" i="145"/>
  <c r="I31" i="145"/>
  <c r="I26" i="145"/>
  <c r="I25" i="145"/>
  <c r="I27" i="145" s="1"/>
  <c r="I21" i="145"/>
  <c r="I22" i="145" s="1"/>
  <c r="I20" i="145"/>
  <c r="I19" i="145"/>
  <c r="I18" i="145"/>
  <c r="I17" i="145"/>
  <c r="E8" i="145"/>
  <c r="E7" i="145"/>
  <c r="E6" i="145"/>
  <c r="E5" i="145"/>
  <c r="F68" i="24"/>
  <c r="F69" i="24"/>
  <c r="F70" i="24"/>
  <c r="F67" i="24"/>
  <c r="F66" i="24"/>
  <c r="F65" i="24"/>
  <c r="F60" i="24"/>
  <c r="F61" i="24"/>
  <c r="F62" i="24"/>
  <c r="F63" i="24"/>
  <c r="F59" i="24"/>
  <c r="J139" i="144"/>
  <c r="I139" i="144"/>
  <c r="H139" i="144"/>
  <c r="L138" i="144"/>
  <c r="L137" i="144"/>
  <c r="L136" i="144"/>
  <c r="L135" i="144"/>
  <c r="L134" i="144"/>
  <c r="L133" i="144"/>
  <c r="L132" i="144"/>
  <c r="L131" i="144"/>
  <c r="L130" i="144"/>
  <c r="L129" i="144"/>
  <c r="L128" i="144"/>
  <c r="L127" i="144"/>
  <c r="L126" i="144"/>
  <c r="L125" i="144"/>
  <c r="L124" i="144"/>
  <c r="L123" i="144"/>
  <c r="L122" i="144"/>
  <c r="L121" i="144"/>
  <c r="L120" i="144"/>
  <c r="L119" i="144"/>
  <c r="L118" i="144"/>
  <c r="L117" i="144"/>
  <c r="L139" i="144" s="1"/>
  <c r="I109" i="144"/>
  <c r="E109" i="144"/>
  <c r="H68" i="144"/>
  <c r="G68" i="144"/>
  <c r="H69" i="144" s="1"/>
  <c r="H72" i="144" s="1"/>
  <c r="I33" i="144"/>
  <c r="I32" i="144"/>
  <c r="I31" i="144"/>
  <c r="I27" i="144"/>
  <c r="I26" i="144"/>
  <c r="I25" i="144"/>
  <c r="I21" i="144"/>
  <c r="I20" i="144"/>
  <c r="I19" i="144"/>
  <c r="I18" i="144"/>
  <c r="I17" i="144"/>
  <c r="I22" i="144" s="1"/>
  <c r="E8" i="144"/>
  <c r="E7" i="144"/>
  <c r="E6" i="144"/>
  <c r="E5" i="144"/>
  <c r="N52" i="24"/>
  <c r="N54" i="24"/>
  <c r="N53" i="24"/>
  <c r="N48" i="24"/>
  <c r="N49" i="24"/>
  <c r="N50" i="24"/>
  <c r="N51" i="24"/>
  <c r="N47" i="24"/>
  <c r="N41" i="24"/>
  <c r="N42" i="24"/>
  <c r="N43" i="24"/>
  <c r="N44" i="24"/>
  <c r="N45" i="24"/>
  <c r="N40" i="24"/>
  <c r="N38" i="24"/>
  <c r="N36" i="24"/>
  <c r="N35" i="24"/>
  <c r="N34" i="24"/>
  <c r="N32" i="24"/>
  <c r="N31" i="24"/>
  <c r="N28" i="24"/>
  <c r="N29" i="24"/>
  <c r="N30" i="24"/>
  <c r="N27" i="24"/>
  <c r="N22" i="24"/>
  <c r="N23" i="24"/>
  <c r="N24" i="24"/>
  <c r="N25" i="24"/>
  <c r="N21" i="24"/>
  <c r="N18" i="24"/>
  <c r="N19" i="24"/>
  <c r="N17" i="24"/>
  <c r="N55" i="24"/>
  <c r="H160" i="143"/>
  <c r="F160" i="143"/>
  <c r="E160" i="143"/>
  <c r="F122" i="143"/>
  <c r="H121" i="143"/>
  <c r="H120" i="143"/>
  <c r="H119" i="143"/>
  <c r="H118" i="143"/>
  <c r="H117" i="143"/>
  <c r="H116" i="143"/>
  <c r="H115" i="143"/>
  <c r="H114" i="143"/>
  <c r="H113" i="143"/>
  <c r="H112" i="143"/>
  <c r="H111" i="143"/>
  <c r="H110" i="143"/>
  <c r="H109" i="143"/>
  <c r="H108" i="143"/>
  <c r="H107" i="143"/>
  <c r="H106" i="143"/>
  <c r="H105" i="143"/>
  <c r="H104" i="143"/>
  <c r="H103" i="143"/>
  <c r="H122" i="143" s="1"/>
  <c r="H102" i="143"/>
  <c r="G96" i="143"/>
  <c r="F96" i="143"/>
  <c r="J95" i="143"/>
  <c r="J94" i="143"/>
  <c r="J93" i="143"/>
  <c r="J92" i="143"/>
  <c r="J91" i="143"/>
  <c r="J90" i="143"/>
  <c r="J89" i="143"/>
  <c r="J88" i="143"/>
  <c r="J87" i="143"/>
  <c r="J86" i="143"/>
  <c r="J85" i="143"/>
  <c r="J84" i="143"/>
  <c r="J83" i="143"/>
  <c r="J82" i="143"/>
  <c r="J81" i="143"/>
  <c r="J80" i="143"/>
  <c r="J79" i="143"/>
  <c r="J78" i="143"/>
  <c r="J77" i="143"/>
  <c r="J76" i="143"/>
  <c r="J96" i="143" s="1"/>
  <c r="J67" i="143"/>
  <c r="J66" i="143"/>
  <c r="J65" i="143"/>
  <c r="J63" i="143"/>
  <c r="J62" i="143"/>
  <c r="J61" i="143"/>
  <c r="J60" i="143"/>
  <c r="J59" i="143"/>
  <c r="J57" i="143"/>
  <c r="J56" i="143"/>
  <c r="J55" i="143"/>
  <c r="J54" i="143"/>
  <c r="J53" i="143"/>
  <c r="J52" i="143"/>
  <c r="J68" i="143" s="1"/>
  <c r="J50" i="143"/>
  <c r="J44" i="143"/>
  <c r="J43" i="143"/>
  <c r="J42" i="143"/>
  <c r="J40" i="143"/>
  <c r="J39" i="143"/>
  <c r="J34" i="143"/>
  <c r="J33" i="143"/>
  <c r="J32" i="143"/>
  <c r="J30" i="143"/>
  <c r="J29" i="143"/>
  <c r="J28" i="143"/>
  <c r="J27" i="143"/>
  <c r="J25" i="143"/>
  <c r="J24" i="143"/>
  <c r="J23" i="143"/>
  <c r="J22" i="143"/>
  <c r="J21" i="143"/>
  <c r="J19" i="143"/>
  <c r="J18" i="143"/>
  <c r="J17" i="143"/>
  <c r="J46" i="143" s="1"/>
  <c r="E8" i="143"/>
  <c r="E7" i="143"/>
  <c r="E6" i="143"/>
  <c r="E5" i="143"/>
  <c r="L52" i="24"/>
  <c r="L54" i="24"/>
  <c r="L53" i="24"/>
  <c r="L55" i="24"/>
  <c r="H55" i="24"/>
  <c r="F55" i="24"/>
  <c r="L48" i="24"/>
  <c r="L49" i="24"/>
  <c r="L50" i="24"/>
  <c r="L51" i="24"/>
  <c r="L47" i="24"/>
  <c r="L41" i="24"/>
  <c r="L42" i="24"/>
  <c r="L43" i="24"/>
  <c r="L44" i="24"/>
  <c r="L45" i="24"/>
  <c r="L40" i="24"/>
  <c r="L38" i="24"/>
  <c r="L36" i="24"/>
  <c r="L35" i="24"/>
  <c r="L34" i="24"/>
  <c r="L32" i="24"/>
  <c r="L31" i="24"/>
  <c r="L28" i="24"/>
  <c r="L29" i="24"/>
  <c r="L30" i="24"/>
  <c r="L27" i="24"/>
  <c r="L22" i="24"/>
  <c r="L23" i="24"/>
  <c r="L24" i="24"/>
  <c r="L25" i="24"/>
  <c r="L21" i="24"/>
  <c r="L18" i="24"/>
  <c r="L19" i="24"/>
  <c r="L17" i="24"/>
  <c r="H160" i="142"/>
  <c r="F160" i="142"/>
  <c r="E160" i="142"/>
  <c r="F122" i="142"/>
  <c r="H121" i="142"/>
  <c r="H120" i="142"/>
  <c r="H119" i="142"/>
  <c r="H118" i="142"/>
  <c r="H117" i="142"/>
  <c r="H116" i="142"/>
  <c r="H115" i="142"/>
  <c r="H114" i="142"/>
  <c r="H113" i="142"/>
  <c r="H112" i="142"/>
  <c r="H111" i="142"/>
  <c r="H110" i="142"/>
  <c r="H109" i="142"/>
  <c r="H108" i="142"/>
  <c r="H107" i="142"/>
  <c r="H106" i="142"/>
  <c r="H122" i="142" s="1"/>
  <c r="H105" i="142"/>
  <c r="H104" i="142"/>
  <c r="H103" i="142"/>
  <c r="H102" i="142"/>
  <c r="G96" i="142"/>
  <c r="F96" i="142"/>
  <c r="J95" i="142"/>
  <c r="J94" i="142"/>
  <c r="J93" i="142"/>
  <c r="J92" i="142"/>
  <c r="J91" i="142"/>
  <c r="J90" i="142"/>
  <c r="J89" i="142"/>
  <c r="J88" i="142"/>
  <c r="J87" i="142"/>
  <c r="J86" i="142"/>
  <c r="J85" i="142"/>
  <c r="J84" i="142"/>
  <c r="J83" i="142"/>
  <c r="J82" i="142"/>
  <c r="J81" i="142"/>
  <c r="J80" i="142"/>
  <c r="J79" i="142"/>
  <c r="J78" i="142"/>
  <c r="J77" i="142"/>
  <c r="J76" i="142"/>
  <c r="J96" i="142" s="1"/>
  <c r="J67" i="142"/>
  <c r="J66" i="142"/>
  <c r="J65" i="142"/>
  <c r="J63" i="142"/>
  <c r="J62" i="142"/>
  <c r="J61" i="142"/>
  <c r="J60" i="142"/>
  <c r="J59" i="142"/>
  <c r="J57" i="142"/>
  <c r="J56" i="142"/>
  <c r="J55" i="142"/>
  <c r="J54" i="142"/>
  <c r="J53" i="142"/>
  <c r="J68" i="142" s="1"/>
  <c r="J52" i="142"/>
  <c r="J50" i="142"/>
  <c r="J44" i="142"/>
  <c r="J43" i="142"/>
  <c r="J42" i="142"/>
  <c r="J40" i="142"/>
  <c r="J39" i="142"/>
  <c r="J34" i="142"/>
  <c r="J33" i="142"/>
  <c r="J32" i="142"/>
  <c r="J30" i="142"/>
  <c r="J29" i="142"/>
  <c r="J28" i="142"/>
  <c r="J27" i="142"/>
  <c r="J25" i="142"/>
  <c r="J24" i="142"/>
  <c r="J23" i="142"/>
  <c r="J22" i="142"/>
  <c r="J21" i="142"/>
  <c r="J19" i="142"/>
  <c r="J18" i="142"/>
  <c r="J46" i="142" s="1"/>
  <c r="J69" i="142" s="1"/>
  <c r="J17" i="142"/>
  <c r="E8" i="142"/>
  <c r="E7" i="142"/>
  <c r="E6" i="142"/>
  <c r="E5" i="142"/>
  <c r="I48" i="92" l="1"/>
  <c r="R48" i="92"/>
  <c r="K37" i="92"/>
  <c r="T46" i="92"/>
  <c r="I37" i="30"/>
  <c r="G18" i="148"/>
  <c r="G20" i="148" s="1"/>
  <c r="G18" i="30"/>
  <c r="G20" i="30" s="1"/>
  <c r="E18" i="148"/>
  <c r="E20" i="148" s="1"/>
  <c r="Q18" i="30"/>
  <c r="P273" i="105"/>
  <c r="O48" i="30"/>
  <c r="O50" i="30" s="1"/>
  <c r="L16" i="41" s="1"/>
  <c r="I217" i="105"/>
  <c r="H40" i="30"/>
  <c r="H42" i="30" s="1"/>
  <c r="S217" i="105"/>
  <c r="R40" i="30"/>
  <c r="R42" i="30" s="1"/>
  <c r="M273" i="105"/>
  <c r="L48" i="30"/>
  <c r="O18" i="30"/>
  <c r="O20" i="30" s="1"/>
  <c r="N18" i="148"/>
  <c r="K217" i="105"/>
  <c r="J40" i="30"/>
  <c r="J42" i="30" s="1"/>
  <c r="U217" i="105"/>
  <c r="T40" i="30"/>
  <c r="T42" i="30" s="1"/>
  <c r="C48" i="30"/>
  <c r="D273" i="105"/>
  <c r="F18" i="30"/>
  <c r="F18" i="148"/>
  <c r="O18" i="148"/>
  <c r="P18" i="30"/>
  <c r="P20" i="30" s="1"/>
  <c r="M217" i="105"/>
  <c r="L40" i="30"/>
  <c r="L42" i="30" s="1"/>
  <c r="E273" i="105"/>
  <c r="D48" i="30"/>
  <c r="O273" i="105"/>
  <c r="N48" i="30"/>
  <c r="M18" i="148"/>
  <c r="M20" i="148" s="1"/>
  <c r="K42" i="148"/>
  <c r="D217" i="105"/>
  <c r="C40" i="30"/>
  <c r="C42" i="30" s="1"/>
  <c r="N217" i="105"/>
  <c r="M40" i="30"/>
  <c r="F273" i="105"/>
  <c r="E48" i="30"/>
  <c r="E50" i="30" s="1"/>
  <c r="G273" i="105"/>
  <c r="Q273" i="105"/>
  <c r="R37" i="148"/>
  <c r="I42" i="148"/>
  <c r="T42" i="148"/>
  <c r="F48" i="30"/>
  <c r="D115" i="105"/>
  <c r="N115" i="105"/>
  <c r="F217" i="105"/>
  <c r="P217" i="105"/>
  <c r="H273" i="105"/>
  <c r="R273" i="105"/>
  <c r="T273" i="105" s="1"/>
  <c r="Z20" i="148"/>
  <c r="E50" i="148"/>
  <c r="M50" i="148"/>
  <c r="X50" i="148"/>
  <c r="F40" i="30"/>
  <c r="F42" i="30" s="1"/>
  <c r="K28" i="148"/>
  <c r="V28" i="148"/>
  <c r="AD28" i="148"/>
  <c r="AK28" i="148" s="1"/>
  <c r="C42" i="148"/>
  <c r="V42" i="148"/>
  <c r="AD42" i="148"/>
  <c r="AM50" i="148"/>
  <c r="K50" i="148"/>
  <c r="M26" i="30"/>
  <c r="M28" i="30" s="1"/>
  <c r="E40" i="30"/>
  <c r="E42" i="30" s="1"/>
  <c r="D59" i="105"/>
  <c r="H217" i="105"/>
  <c r="R217" i="105"/>
  <c r="K273" i="105"/>
  <c r="U273" i="105"/>
  <c r="AB20" i="148"/>
  <c r="C28" i="148"/>
  <c r="AH28" i="148"/>
  <c r="AH42" i="148"/>
  <c r="G50" i="148"/>
  <c r="Z50" i="148"/>
  <c r="D26" i="30"/>
  <c r="M28" i="148"/>
  <c r="X28" i="148"/>
  <c r="P50" i="148"/>
  <c r="H64" i="24"/>
  <c r="H72" i="24" s="1"/>
  <c r="G16" i="20" s="1"/>
  <c r="N58" i="24"/>
  <c r="L20" i="24"/>
  <c r="F64" i="24"/>
  <c r="N39" i="24"/>
  <c r="N37" i="24" s="1"/>
  <c r="N46" i="24"/>
  <c r="H58" i="24"/>
  <c r="L58" i="24"/>
  <c r="L72" i="24" s="1"/>
  <c r="L16" i="20" s="1"/>
  <c r="F20" i="30"/>
  <c r="AK50" i="148"/>
  <c r="G50" i="30"/>
  <c r="C50" i="30"/>
  <c r="H20" i="30"/>
  <c r="N28" i="30"/>
  <c r="J20" i="30"/>
  <c r="F28" i="30"/>
  <c r="H28" i="30"/>
  <c r="R50" i="30"/>
  <c r="L19" i="41" s="1"/>
  <c r="O28" i="30"/>
  <c r="G16" i="41" s="1"/>
  <c r="D42" i="30"/>
  <c r="D28" i="30"/>
  <c r="F50" i="30"/>
  <c r="M50" i="30"/>
  <c r="P50" i="30"/>
  <c r="L17" i="41" s="1"/>
  <c r="L50" i="30"/>
  <c r="G28" i="30"/>
  <c r="Q28" i="30"/>
  <c r="H50" i="30"/>
  <c r="N50" i="30"/>
  <c r="D20" i="30"/>
  <c r="L20" i="30"/>
  <c r="T28" i="30"/>
  <c r="F17" i="96" s="1"/>
  <c r="E28" i="30"/>
  <c r="N42" i="30"/>
  <c r="Q50" i="30"/>
  <c r="N20" i="30"/>
  <c r="Q20" i="30"/>
  <c r="M42" i="30"/>
  <c r="D50" i="30"/>
  <c r="T50" i="30"/>
  <c r="K17" i="96" s="1"/>
  <c r="J28" i="30"/>
  <c r="O42" i="30"/>
  <c r="M20" i="30"/>
  <c r="L28" i="30"/>
  <c r="P28" i="30"/>
  <c r="G17" i="41" s="1"/>
  <c r="R20" i="30"/>
  <c r="P42" i="30"/>
  <c r="J50" i="30"/>
  <c r="C20" i="30"/>
  <c r="T20" i="30"/>
  <c r="C28" i="30"/>
  <c r="R28" i="30"/>
  <c r="G19" i="41" s="1"/>
  <c r="G42" i="30"/>
  <c r="Q42" i="30"/>
  <c r="E20" i="30"/>
  <c r="F59" i="105"/>
  <c r="P59" i="105"/>
  <c r="G115" i="105"/>
  <c r="Q115" i="105"/>
  <c r="O115" i="105"/>
  <c r="E217" i="105"/>
  <c r="O217" i="105"/>
  <c r="H115" i="105"/>
  <c r="R115" i="105"/>
  <c r="T115" i="105" s="1"/>
  <c r="I115" i="105"/>
  <c r="S115" i="105"/>
  <c r="I59" i="105"/>
  <c r="S59" i="105"/>
  <c r="K115" i="105"/>
  <c r="U115" i="105"/>
  <c r="K59" i="105"/>
  <c r="U59" i="105"/>
  <c r="M115" i="105"/>
  <c r="N59" i="105"/>
  <c r="E59" i="105"/>
  <c r="O59" i="105"/>
  <c r="F115" i="105"/>
  <c r="P115" i="105"/>
  <c r="G59" i="105"/>
  <c r="H59" i="105"/>
  <c r="R59" i="105"/>
  <c r="Q59" i="105"/>
  <c r="M59" i="105"/>
  <c r="S19" i="109"/>
  <c r="Q25" i="135"/>
  <c r="K25" i="135"/>
  <c r="K19" i="135"/>
  <c r="Q19" i="135"/>
  <c r="N64" i="24"/>
  <c r="F58" i="24"/>
  <c r="F72" i="24" s="1"/>
  <c r="E16" i="20" s="1"/>
  <c r="N33" i="24"/>
  <c r="N26" i="24"/>
  <c r="N20" i="24"/>
  <c r="J69" i="143"/>
  <c r="L46" i="24"/>
  <c r="L39" i="24"/>
  <c r="L37" i="24" s="1"/>
  <c r="L33" i="24"/>
  <c r="L26" i="24"/>
  <c r="L16" i="24"/>
  <c r="H54" i="24"/>
  <c r="H53" i="24"/>
  <c r="H48" i="24"/>
  <c r="H49" i="24"/>
  <c r="H50" i="24"/>
  <c r="H51" i="24"/>
  <c r="H47" i="24"/>
  <c r="H41" i="24"/>
  <c r="H42" i="24"/>
  <c r="H43" i="24"/>
  <c r="H44" i="24"/>
  <c r="H45" i="24"/>
  <c r="H40" i="24"/>
  <c r="H38" i="24"/>
  <c r="H36" i="24"/>
  <c r="H35" i="24"/>
  <c r="H34" i="24"/>
  <c r="H32" i="24"/>
  <c r="H31" i="24"/>
  <c r="H28" i="24"/>
  <c r="H29" i="24"/>
  <c r="H30" i="24"/>
  <c r="H27" i="24"/>
  <c r="H22" i="24"/>
  <c r="H23" i="24"/>
  <c r="H24" i="24"/>
  <c r="H25" i="24"/>
  <c r="H21" i="24"/>
  <c r="H18" i="24"/>
  <c r="H19" i="24"/>
  <c r="H17" i="24"/>
  <c r="H160" i="141"/>
  <c r="F160" i="141"/>
  <c r="E160" i="141"/>
  <c r="F122" i="141"/>
  <c r="H121" i="141"/>
  <c r="H120" i="141"/>
  <c r="H119" i="141"/>
  <c r="H118" i="141"/>
  <c r="H117" i="141"/>
  <c r="H116" i="141"/>
  <c r="H115" i="141"/>
  <c r="H114" i="141"/>
  <c r="H113" i="141"/>
  <c r="H112" i="141"/>
  <c r="H111" i="141"/>
  <c r="H110" i="141"/>
  <c r="H109" i="141"/>
  <c r="H108" i="141"/>
  <c r="H107" i="141"/>
  <c r="H106" i="141"/>
  <c r="H105" i="141"/>
  <c r="H104" i="141"/>
  <c r="H103" i="141"/>
  <c r="H102" i="141"/>
  <c r="H122" i="141" s="1"/>
  <c r="G96" i="141"/>
  <c r="F96" i="141"/>
  <c r="J95" i="141"/>
  <c r="J94" i="141"/>
  <c r="J93" i="141"/>
  <c r="J92" i="141"/>
  <c r="J91" i="141"/>
  <c r="J90" i="141"/>
  <c r="J89" i="141"/>
  <c r="J88" i="141"/>
  <c r="J87" i="141"/>
  <c r="J86" i="141"/>
  <c r="J85" i="141"/>
  <c r="J84" i="141"/>
  <c r="J83" i="141"/>
  <c r="J82" i="141"/>
  <c r="J81" i="141"/>
  <c r="J80" i="141"/>
  <c r="J79" i="141"/>
  <c r="J78" i="141"/>
  <c r="J77" i="141"/>
  <c r="J76" i="141"/>
  <c r="J96" i="141" s="1"/>
  <c r="J67" i="141"/>
  <c r="J66" i="141"/>
  <c r="J65" i="141"/>
  <c r="J63" i="141"/>
  <c r="J62" i="141"/>
  <c r="J61" i="141"/>
  <c r="J60" i="141"/>
  <c r="J59" i="141"/>
  <c r="J57" i="141"/>
  <c r="J56" i="141"/>
  <c r="J55" i="141"/>
  <c r="J54" i="141"/>
  <c r="J53" i="141"/>
  <c r="J52" i="141"/>
  <c r="J68" i="141" s="1"/>
  <c r="J50" i="141"/>
  <c r="J44" i="141"/>
  <c r="J43" i="141"/>
  <c r="J42" i="141"/>
  <c r="J40" i="141"/>
  <c r="J39" i="141"/>
  <c r="J34" i="141"/>
  <c r="J33" i="141"/>
  <c r="J32" i="141"/>
  <c r="J30" i="141"/>
  <c r="J29" i="141"/>
  <c r="J28" i="141"/>
  <c r="J27" i="141"/>
  <c r="J25" i="141"/>
  <c r="J24" i="141"/>
  <c r="J23" i="141"/>
  <c r="J22" i="141"/>
  <c r="J21" i="141"/>
  <c r="J19" i="141"/>
  <c r="J18" i="141"/>
  <c r="J17" i="141"/>
  <c r="J46" i="141" s="1"/>
  <c r="J69" i="141" s="1"/>
  <c r="E8" i="141"/>
  <c r="E7" i="141"/>
  <c r="E6" i="141"/>
  <c r="E5" i="141"/>
  <c r="F31" i="24"/>
  <c r="F32" i="24"/>
  <c r="F34" i="24"/>
  <c r="F35" i="24"/>
  <c r="F52" i="24"/>
  <c r="F54" i="24"/>
  <c r="F53" i="24"/>
  <c r="F48" i="24"/>
  <c r="F49" i="24"/>
  <c r="F50" i="24"/>
  <c r="F51" i="24"/>
  <c r="F47" i="24"/>
  <c r="F41" i="24"/>
  <c r="F42" i="24"/>
  <c r="F43" i="24"/>
  <c r="F44" i="24"/>
  <c r="F45" i="24"/>
  <c r="F40" i="24"/>
  <c r="F38" i="24"/>
  <c r="F36" i="24"/>
  <c r="F28" i="24"/>
  <c r="F29" i="24"/>
  <c r="F30" i="24"/>
  <c r="F27" i="24"/>
  <c r="F22" i="24"/>
  <c r="F23" i="24"/>
  <c r="F24" i="24"/>
  <c r="F25" i="24"/>
  <c r="F21" i="24"/>
  <c r="F18" i="24"/>
  <c r="F19" i="24"/>
  <c r="F17" i="24"/>
  <c r="G17" i="24"/>
  <c r="H160" i="140"/>
  <c r="F160" i="140"/>
  <c r="E160" i="140"/>
  <c r="F122" i="140"/>
  <c r="H121" i="140"/>
  <c r="H120" i="140"/>
  <c r="H119" i="140"/>
  <c r="H118" i="140"/>
  <c r="H117" i="140"/>
  <c r="H116" i="140"/>
  <c r="H115" i="140"/>
  <c r="H114" i="140"/>
  <c r="H113" i="140"/>
  <c r="H112" i="140"/>
  <c r="H111" i="140"/>
  <c r="H110" i="140"/>
  <c r="H109" i="140"/>
  <c r="H108" i="140"/>
  <c r="H107" i="140"/>
  <c r="H106" i="140"/>
  <c r="H105" i="140"/>
  <c r="H104" i="140"/>
  <c r="H103" i="140"/>
  <c r="H102" i="140"/>
  <c r="H122" i="140" s="1"/>
  <c r="G96" i="140"/>
  <c r="F96" i="140"/>
  <c r="J95" i="140"/>
  <c r="J94" i="140"/>
  <c r="J93" i="140"/>
  <c r="J92" i="140"/>
  <c r="J91" i="140"/>
  <c r="J90" i="140"/>
  <c r="J89" i="140"/>
  <c r="J88" i="140"/>
  <c r="J87" i="140"/>
  <c r="J86" i="140"/>
  <c r="J85" i="140"/>
  <c r="J84" i="140"/>
  <c r="J83" i="140"/>
  <c r="J82" i="140"/>
  <c r="J81" i="140"/>
  <c r="J80" i="140"/>
  <c r="J79" i="140"/>
  <c r="J78" i="140"/>
  <c r="J77" i="140"/>
  <c r="J76" i="140"/>
  <c r="J96" i="140" s="1"/>
  <c r="J67" i="140"/>
  <c r="J66" i="140"/>
  <c r="J65" i="140"/>
  <c r="J63" i="140"/>
  <c r="J62" i="140"/>
  <c r="J61" i="140"/>
  <c r="J60" i="140"/>
  <c r="J59" i="140"/>
  <c r="J57" i="140"/>
  <c r="J56" i="140"/>
  <c r="J55" i="140"/>
  <c r="J54" i="140"/>
  <c r="J53" i="140"/>
  <c r="J52" i="140"/>
  <c r="J50" i="140"/>
  <c r="J68" i="140" s="1"/>
  <c r="J44" i="140"/>
  <c r="J43" i="140"/>
  <c r="J42" i="140"/>
  <c r="J40" i="140"/>
  <c r="J39" i="140"/>
  <c r="J34" i="140"/>
  <c r="J33" i="140"/>
  <c r="J32" i="140"/>
  <c r="J30" i="140"/>
  <c r="J29" i="140"/>
  <c r="J28" i="140"/>
  <c r="J27" i="140"/>
  <c r="J25" i="140"/>
  <c r="J24" i="140"/>
  <c r="J23" i="140"/>
  <c r="J22" i="140"/>
  <c r="J21" i="140"/>
  <c r="J19" i="140"/>
  <c r="J18" i="140"/>
  <c r="J17" i="140"/>
  <c r="J46" i="140" s="1"/>
  <c r="J69" i="140" s="1"/>
  <c r="E8" i="140"/>
  <c r="E7" i="140"/>
  <c r="E6" i="140"/>
  <c r="E5" i="140"/>
  <c r="Q29" i="92"/>
  <c r="I29" i="92"/>
  <c r="E17" i="41" l="1"/>
  <c r="I17" i="96"/>
  <c r="J19" i="41"/>
  <c r="D17" i="96"/>
  <c r="E19" i="41"/>
  <c r="AK42" i="148"/>
  <c r="E16" i="41"/>
  <c r="T217" i="105"/>
  <c r="T59" i="105"/>
  <c r="J17" i="41"/>
  <c r="J16" i="41"/>
  <c r="N72" i="24"/>
  <c r="N16" i="20" s="1"/>
  <c r="N16" i="24"/>
  <c r="N56" i="24" s="1"/>
  <c r="N15" i="20" s="1"/>
  <c r="M16" i="87" s="1"/>
  <c r="M18" i="87" s="1"/>
  <c r="M24" i="87" s="1"/>
  <c r="N18" i="20" s="1"/>
  <c r="L56" i="24"/>
  <c r="L15" i="20" s="1"/>
  <c r="S50" i="30"/>
  <c r="K18" i="96" s="1"/>
  <c r="S42" i="30"/>
  <c r="S28" i="30"/>
  <c r="S20" i="30"/>
  <c r="H26" i="24"/>
  <c r="F33" i="24"/>
  <c r="H20" i="24"/>
  <c r="H39" i="24"/>
  <c r="H46" i="24"/>
  <c r="H33" i="24"/>
  <c r="F46" i="24"/>
  <c r="F26" i="24"/>
  <c r="F20" i="24"/>
  <c r="F16" i="24" s="1"/>
  <c r="F39" i="24"/>
  <c r="I32" i="121"/>
  <c r="I33" i="121"/>
  <c r="I31" i="121"/>
  <c r="O67" i="24"/>
  <c r="I33" i="120"/>
  <c r="I34" i="120"/>
  <c r="I32" i="120"/>
  <c r="M67" i="24"/>
  <c r="I33" i="119"/>
  <c r="I34" i="119"/>
  <c r="I32" i="119"/>
  <c r="K67" i="24"/>
  <c r="I33" i="117"/>
  <c r="I34" i="117"/>
  <c r="I32" i="117"/>
  <c r="F16" i="135" l="1"/>
  <c r="H37" i="24"/>
  <c r="N16" i="135"/>
  <c r="D18" i="96"/>
  <c r="I18" i="96"/>
  <c r="L16" i="135"/>
  <c r="F18" i="96"/>
  <c r="H16" i="135"/>
  <c r="H16" i="24"/>
  <c r="F37" i="24"/>
  <c r="F56" i="24" s="1"/>
  <c r="E15" i="20" s="1"/>
  <c r="L48" i="92"/>
  <c r="H56" i="24" l="1"/>
  <c r="G15" i="20" s="1"/>
  <c r="E86" i="24"/>
  <c r="F86" i="24"/>
  <c r="K84" i="24" l="1"/>
  <c r="C23" i="87" l="1"/>
  <c r="Q23" i="87" l="1"/>
  <c r="P23" i="87"/>
  <c r="O23" i="87"/>
  <c r="N23" i="87"/>
  <c r="L23" i="87"/>
  <c r="J23" i="87"/>
  <c r="I23" i="87"/>
  <c r="H23" i="87"/>
  <c r="G23" i="87"/>
  <c r="E23" i="87"/>
  <c r="Q22" i="87"/>
  <c r="P22" i="87"/>
  <c r="O22" i="87"/>
  <c r="N22" i="87"/>
  <c r="L22" i="87"/>
  <c r="J22" i="87"/>
  <c r="I22" i="87"/>
  <c r="H22" i="87"/>
  <c r="G22" i="87"/>
  <c r="E22" i="87"/>
  <c r="C22" i="87"/>
  <c r="O24" i="87" l="1"/>
  <c r="P18" i="20" s="1"/>
  <c r="P14" i="20" s="1"/>
  <c r="H24" i="87"/>
  <c r="I18" i="20" s="1"/>
  <c r="I14" i="20" s="1"/>
  <c r="D42" i="93" l="1"/>
  <c r="D41" i="93"/>
  <c r="D40" i="93"/>
  <c r="D39" i="93"/>
  <c r="D38" i="93"/>
  <c r="D37" i="93"/>
  <c r="D36" i="93"/>
  <c r="D35" i="93"/>
  <c r="D33" i="93"/>
  <c r="D32" i="93"/>
  <c r="D5" i="20" l="1"/>
  <c r="E7" i="109" l="1"/>
  <c r="E6" i="109"/>
  <c r="E5" i="109"/>
  <c r="E7" i="135"/>
  <c r="E6" i="135"/>
  <c r="E5" i="135"/>
  <c r="D7" i="105"/>
  <c r="D6" i="105"/>
  <c r="D5" i="105"/>
  <c r="D7" i="41"/>
  <c r="D6" i="41"/>
  <c r="D5" i="41"/>
  <c r="C7" i="92"/>
  <c r="C6" i="92"/>
  <c r="C5" i="92"/>
  <c r="C7" i="87"/>
  <c r="C6" i="87"/>
  <c r="C5" i="87"/>
  <c r="C7" i="30"/>
  <c r="C6" i="30"/>
  <c r="C5" i="30"/>
  <c r="D7" i="96"/>
  <c r="D6" i="96"/>
  <c r="D5" i="96"/>
  <c r="D7" i="93"/>
  <c r="D6" i="93"/>
  <c r="D5" i="93"/>
  <c r="E7" i="122"/>
  <c r="E6" i="122"/>
  <c r="E5" i="122"/>
  <c r="E7" i="121"/>
  <c r="E6" i="121"/>
  <c r="E5" i="121"/>
  <c r="E7" i="120"/>
  <c r="E6" i="120"/>
  <c r="E5" i="120"/>
  <c r="E7" i="119"/>
  <c r="E6" i="119"/>
  <c r="E5" i="119"/>
  <c r="E7" i="117"/>
  <c r="E6" i="117"/>
  <c r="E5" i="117"/>
  <c r="E7" i="115"/>
  <c r="E6" i="115"/>
  <c r="E5" i="115"/>
  <c r="E7" i="114"/>
  <c r="E6" i="114"/>
  <c r="E5" i="114"/>
  <c r="E7" i="113"/>
  <c r="E6" i="113"/>
  <c r="E5" i="113"/>
  <c r="E7" i="111"/>
  <c r="E6" i="111"/>
  <c r="E5" i="111"/>
  <c r="E7" i="123"/>
  <c r="E6" i="123"/>
  <c r="E5" i="123"/>
  <c r="E7" i="124"/>
  <c r="E6" i="124"/>
  <c r="E5" i="124"/>
  <c r="E7" i="125"/>
  <c r="E6" i="125"/>
  <c r="E5" i="125"/>
  <c r="E7" i="126"/>
  <c r="E6" i="126"/>
  <c r="E5" i="126"/>
  <c r="E7" i="128"/>
  <c r="E6" i="128"/>
  <c r="E5" i="128"/>
  <c r="E7" i="130"/>
  <c r="E6" i="130"/>
  <c r="E5" i="130"/>
  <c r="E7" i="131"/>
  <c r="E6" i="131"/>
  <c r="E5" i="131"/>
  <c r="E7" i="132"/>
  <c r="E6" i="132"/>
  <c r="E5" i="132"/>
  <c r="E7" i="134"/>
  <c r="E6" i="134"/>
  <c r="E5" i="134"/>
  <c r="E7" i="24"/>
  <c r="E6" i="24"/>
  <c r="E5" i="24"/>
  <c r="D6" i="20"/>
  <c r="D7" i="20"/>
  <c r="D6" i="6"/>
  <c r="D7" i="6"/>
  <c r="D5" i="6"/>
  <c r="D8" i="105" l="1"/>
  <c r="C8" i="87"/>
  <c r="D8" i="96"/>
  <c r="D8" i="93"/>
  <c r="E8" i="132"/>
  <c r="E8" i="24"/>
  <c r="D8" i="20"/>
  <c r="D8" i="6"/>
  <c r="Q31" i="135" l="1"/>
  <c r="K31" i="135"/>
  <c r="Q30" i="135"/>
  <c r="K30" i="135"/>
  <c r="Q28" i="135"/>
  <c r="K28" i="135"/>
  <c r="Q27" i="135"/>
  <c r="K27" i="135"/>
  <c r="Q15" i="135"/>
  <c r="K15" i="135"/>
  <c r="K58" i="30"/>
  <c r="K54" i="30"/>
  <c r="K46" i="30"/>
  <c r="K36" i="30"/>
  <c r="K32" i="30"/>
  <c r="K24" i="30"/>
  <c r="K37" i="30" s="1"/>
  <c r="R20" i="87"/>
  <c r="R19" i="87"/>
  <c r="H18" i="92"/>
  <c r="P18" i="92"/>
  <c r="H19" i="92"/>
  <c r="P19" i="92"/>
  <c r="H21" i="92"/>
  <c r="P21" i="92"/>
  <c r="H22" i="92"/>
  <c r="P22" i="92"/>
  <c r="H23" i="92"/>
  <c r="P23" i="92"/>
  <c r="H24" i="92"/>
  <c r="P24" i="92"/>
  <c r="H25" i="92"/>
  <c r="P25" i="92"/>
  <c r="H26" i="92"/>
  <c r="P26" i="92"/>
  <c r="H27" i="92"/>
  <c r="P27" i="92"/>
  <c r="H28" i="92"/>
  <c r="P28" i="92"/>
  <c r="E29" i="92"/>
  <c r="F29" i="92"/>
  <c r="G29" i="92"/>
  <c r="M29" i="92"/>
  <c r="N29" i="92"/>
  <c r="O29" i="92"/>
  <c r="E48" i="92"/>
  <c r="F48" i="92"/>
  <c r="G48" i="92"/>
  <c r="H48" i="92"/>
  <c r="N48" i="92"/>
  <c r="O48" i="92"/>
  <c r="P48" i="92"/>
  <c r="Q48" i="92"/>
  <c r="U48" i="92"/>
  <c r="I32" i="122"/>
  <c r="K32" i="122" s="1"/>
  <c r="I48" i="115"/>
  <c r="K48" i="115" s="1"/>
  <c r="J57" i="130"/>
  <c r="I38" i="122"/>
  <c r="K38" i="122" s="1"/>
  <c r="I37" i="122"/>
  <c r="K37" i="122" s="1"/>
  <c r="I34" i="122"/>
  <c r="K34" i="122" s="1"/>
  <c r="I36" i="122"/>
  <c r="K36" i="122" s="1"/>
  <c r="I40" i="122"/>
  <c r="K40" i="122" s="1"/>
  <c r="I44" i="122"/>
  <c r="K44" i="122" s="1"/>
  <c r="E8" i="109"/>
  <c r="K22" i="109"/>
  <c r="K32" i="109"/>
  <c r="K37" i="109"/>
  <c r="S22" i="109"/>
  <c r="S32" i="109"/>
  <c r="S37" i="109"/>
  <c r="K21" i="109"/>
  <c r="S21" i="109"/>
  <c r="D23" i="109"/>
  <c r="E23" i="109"/>
  <c r="F23" i="109"/>
  <c r="G23" i="109"/>
  <c r="G33" i="109"/>
  <c r="G38" i="109"/>
  <c r="H23" i="109"/>
  <c r="H33" i="109"/>
  <c r="H38" i="109"/>
  <c r="I23" i="109"/>
  <c r="J23" i="109"/>
  <c r="L23" i="109"/>
  <c r="M23" i="109"/>
  <c r="N23" i="109"/>
  <c r="O23" i="109"/>
  <c r="P23" i="109"/>
  <c r="P33" i="109"/>
  <c r="P38" i="109"/>
  <c r="Q23" i="109"/>
  <c r="Q33" i="109"/>
  <c r="Q38" i="109"/>
  <c r="R23" i="109"/>
  <c r="F33" i="109"/>
  <c r="F38" i="109"/>
  <c r="N33" i="109"/>
  <c r="N38" i="109"/>
  <c r="O33" i="109"/>
  <c r="O38" i="109"/>
  <c r="K31" i="109"/>
  <c r="S31" i="109"/>
  <c r="D33" i="109"/>
  <c r="D38" i="109"/>
  <c r="E33" i="109"/>
  <c r="I33" i="109"/>
  <c r="J33" i="109"/>
  <c r="L33" i="109"/>
  <c r="L38" i="109"/>
  <c r="M33" i="109"/>
  <c r="R33" i="109"/>
  <c r="K36" i="109"/>
  <c r="S36" i="109"/>
  <c r="E38" i="109"/>
  <c r="I38" i="109"/>
  <c r="J38" i="109"/>
  <c r="M38" i="109"/>
  <c r="R38" i="109"/>
  <c r="E8" i="135"/>
  <c r="D81" i="105"/>
  <c r="E81" i="105"/>
  <c r="F81" i="105"/>
  <c r="G81" i="105"/>
  <c r="G102" i="105"/>
  <c r="H81" i="105"/>
  <c r="I81" i="105"/>
  <c r="K81" i="105"/>
  <c r="M81" i="105"/>
  <c r="N81" i="105"/>
  <c r="O81" i="105"/>
  <c r="P81" i="105"/>
  <c r="Q81" i="105"/>
  <c r="R81" i="105"/>
  <c r="S81" i="105"/>
  <c r="U81" i="105"/>
  <c r="F102" i="105"/>
  <c r="D102" i="105"/>
  <c r="E102" i="105"/>
  <c r="H102" i="105"/>
  <c r="I102" i="105"/>
  <c r="K102" i="105"/>
  <c r="M102" i="105"/>
  <c r="N102" i="105"/>
  <c r="O102" i="105"/>
  <c r="P102" i="105"/>
  <c r="Q102" i="105"/>
  <c r="R102" i="105"/>
  <c r="S102" i="105"/>
  <c r="U102" i="105"/>
  <c r="K121" i="105"/>
  <c r="F121" i="105"/>
  <c r="D121" i="105"/>
  <c r="E121" i="105"/>
  <c r="E126" i="105"/>
  <c r="G121" i="105"/>
  <c r="G126" i="105"/>
  <c r="H121" i="105"/>
  <c r="H126" i="105"/>
  <c r="I121" i="105"/>
  <c r="M121" i="105"/>
  <c r="N121" i="105"/>
  <c r="N126" i="105"/>
  <c r="O121" i="105"/>
  <c r="P121" i="105"/>
  <c r="Q121" i="105"/>
  <c r="Q126" i="105"/>
  <c r="R121" i="105"/>
  <c r="S121" i="105"/>
  <c r="S126" i="105"/>
  <c r="U121" i="105"/>
  <c r="AM30" i="148" s="1"/>
  <c r="U126" i="105"/>
  <c r="P126" i="105"/>
  <c r="R126" i="105"/>
  <c r="M126" i="105"/>
  <c r="F126" i="105"/>
  <c r="D126" i="105"/>
  <c r="C31" i="148" s="1"/>
  <c r="I126" i="105"/>
  <c r="K126" i="105"/>
  <c r="O126" i="105"/>
  <c r="D149" i="105"/>
  <c r="E149" i="105"/>
  <c r="F149" i="105"/>
  <c r="G149" i="105"/>
  <c r="H149" i="105"/>
  <c r="I149" i="105"/>
  <c r="K149" i="105"/>
  <c r="M149" i="105"/>
  <c r="N149" i="105"/>
  <c r="O149" i="105"/>
  <c r="P149" i="105"/>
  <c r="Q149" i="105"/>
  <c r="Q170" i="105"/>
  <c r="R149" i="105"/>
  <c r="S149" i="105"/>
  <c r="U149" i="105"/>
  <c r="R170" i="105"/>
  <c r="H170" i="105"/>
  <c r="D170" i="105"/>
  <c r="E170" i="105"/>
  <c r="F170" i="105"/>
  <c r="G170" i="105"/>
  <c r="I170" i="105"/>
  <c r="K170" i="105"/>
  <c r="P35" i="148" s="1"/>
  <c r="M170" i="105"/>
  <c r="N170" i="105"/>
  <c r="O170" i="105"/>
  <c r="P170" i="105"/>
  <c r="S170" i="105"/>
  <c r="U170" i="105"/>
  <c r="D239" i="105"/>
  <c r="D260" i="105"/>
  <c r="E239" i="105"/>
  <c r="E260" i="105"/>
  <c r="F239" i="105"/>
  <c r="G239" i="105"/>
  <c r="H239" i="105"/>
  <c r="H260" i="105"/>
  <c r="I239" i="105"/>
  <c r="K239" i="105"/>
  <c r="K260" i="105"/>
  <c r="M239" i="105"/>
  <c r="N239" i="105"/>
  <c r="O239" i="105"/>
  <c r="P239" i="105"/>
  <c r="Q239" i="105"/>
  <c r="Q260" i="105"/>
  <c r="R239" i="105"/>
  <c r="S239" i="105"/>
  <c r="U239" i="105"/>
  <c r="U260" i="105"/>
  <c r="F260" i="105"/>
  <c r="F279" i="105"/>
  <c r="F284" i="105"/>
  <c r="F307" i="105"/>
  <c r="F328" i="105"/>
  <c r="G260" i="105"/>
  <c r="I260" i="105"/>
  <c r="M260" i="105"/>
  <c r="N260" i="105"/>
  <c r="O260" i="105"/>
  <c r="P260" i="105"/>
  <c r="R260" i="105"/>
  <c r="S260" i="105"/>
  <c r="D279" i="105"/>
  <c r="E279" i="105"/>
  <c r="E284" i="105"/>
  <c r="G279" i="105"/>
  <c r="G284" i="105"/>
  <c r="H279" i="105"/>
  <c r="I279" i="105"/>
  <c r="K279" i="105"/>
  <c r="K284" i="105"/>
  <c r="M279" i="105"/>
  <c r="N279" i="105"/>
  <c r="N284" i="105"/>
  <c r="O279" i="105"/>
  <c r="P279" i="105"/>
  <c r="Q279" i="105"/>
  <c r="R279" i="105"/>
  <c r="S279" i="105"/>
  <c r="U279" i="105"/>
  <c r="P284" i="105"/>
  <c r="D284" i="105"/>
  <c r="H284" i="105"/>
  <c r="I284" i="105"/>
  <c r="M284" i="105"/>
  <c r="O284" i="105"/>
  <c r="Q284" i="105"/>
  <c r="R284" i="105"/>
  <c r="S284" i="105"/>
  <c r="U284" i="105"/>
  <c r="D307" i="105"/>
  <c r="E307" i="105"/>
  <c r="G307" i="105"/>
  <c r="H307" i="105"/>
  <c r="I307" i="105"/>
  <c r="K307" i="105"/>
  <c r="M307" i="105"/>
  <c r="N307" i="105"/>
  <c r="O307" i="105"/>
  <c r="P307" i="105"/>
  <c r="Q307" i="105"/>
  <c r="R307" i="105"/>
  <c r="S307" i="105"/>
  <c r="U307" i="105"/>
  <c r="K328" i="105"/>
  <c r="D328" i="105"/>
  <c r="C57" i="148" s="1"/>
  <c r="E328" i="105"/>
  <c r="G328" i="105"/>
  <c r="H328" i="105"/>
  <c r="I328" i="105"/>
  <c r="M328" i="105"/>
  <c r="N328" i="105"/>
  <c r="O328" i="105"/>
  <c r="P328" i="105"/>
  <c r="Q328" i="105"/>
  <c r="R328" i="105"/>
  <c r="S328" i="105"/>
  <c r="U328" i="105"/>
  <c r="D8" i="41"/>
  <c r="C8" i="92"/>
  <c r="A11" i="92"/>
  <c r="C8" i="30"/>
  <c r="A11" i="93"/>
  <c r="E8" i="122"/>
  <c r="I17" i="122"/>
  <c r="Q59" i="24" s="1"/>
  <c r="I18" i="122"/>
  <c r="Q60" i="24" s="1"/>
  <c r="I19" i="122"/>
  <c r="I20" i="122"/>
  <c r="I21" i="122"/>
  <c r="I25" i="122"/>
  <c r="Q65" i="24" s="1"/>
  <c r="I26" i="122"/>
  <c r="I33" i="122"/>
  <c r="K33" i="122" s="1"/>
  <c r="I35" i="122"/>
  <c r="K35" i="122" s="1"/>
  <c r="I39" i="122"/>
  <c r="K39" i="122" s="1"/>
  <c r="I41" i="122"/>
  <c r="K41" i="122" s="1"/>
  <c r="I42" i="122"/>
  <c r="K42" i="122" s="1"/>
  <c r="I43" i="122"/>
  <c r="K43" i="122" s="1"/>
  <c r="G75" i="122"/>
  <c r="H75" i="122"/>
  <c r="E116" i="122"/>
  <c r="I116" i="122"/>
  <c r="L124" i="122"/>
  <c r="L125" i="122"/>
  <c r="L126" i="122"/>
  <c r="L127" i="122"/>
  <c r="L128" i="122"/>
  <c r="L129" i="122"/>
  <c r="L130" i="122"/>
  <c r="L131" i="122"/>
  <c r="L132" i="122"/>
  <c r="L133" i="122"/>
  <c r="L134" i="122"/>
  <c r="L135" i="122"/>
  <c r="L136" i="122"/>
  <c r="L137" i="122"/>
  <c r="L138" i="122"/>
  <c r="L139" i="122"/>
  <c r="L140" i="122"/>
  <c r="L141" i="122"/>
  <c r="L142" i="122"/>
  <c r="L143" i="122"/>
  <c r="L144" i="122"/>
  <c r="L145" i="122"/>
  <c r="H146" i="122"/>
  <c r="I146" i="122"/>
  <c r="J146" i="122"/>
  <c r="E8" i="121"/>
  <c r="I17" i="121"/>
  <c r="P59" i="24" s="1"/>
  <c r="I18" i="121"/>
  <c r="I19" i="121"/>
  <c r="I20" i="121"/>
  <c r="P62" i="24" s="1"/>
  <c r="I21" i="121"/>
  <c r="I25" i="121"/>
  <c r="I26" i="121"/>
  <c r="I45" i="121"/>
  <c r="K45" i="121" s="1"/>
  <c r="I46" i="121"/>
  <c r="K46" i="121" s="1"/>
  <c r="I47" i="121"/>
  <c r="K47" i="121" s="1"/>
  <c r="I48" i="121"/>
  <c r="K48" i="121" s="1"/>
  <c r="I49" i="121"/>
  <c r="K49" i="121" s="1"/>
  <c r="I50" i="121"/>
  <c r="K50" i="121" s="1"/>
  <c r="I51" i="121"/>
  <c r="K51" i="121" s="1"/>
  <c r="I52" i="121"/>
  <c r="K52" i="121" s="1"/>
  <c r="I53" i="121"/>
  <c r="K53" i="121" s="1"/>
  <c r="I54" i="121"/>
  <c r="K54" i="121" s="1"/>
  <c r="I55" i="121"/>
  <c r="K55" i="121" s="1"/>
  <c r="I56" i="121"/>
  <c r="K56" i="121" s="1"/>
  <c r="I57" i="121"/>
  <c r="K57" i="121" s="1"/>
  <c r="G88" i="121"/>
  <c r="H88" i="121"/>
  <c r="E129" i="121"/>
  <c r="I129" i="121"/>
  <c r="L137" i="121"/>
  <c r="L138" i="121"/>
  <c r="L139" i="121"/>
  <c r="L140" i="121"/>
  <c r="L141" i="121"/>
  <c r="L142" i="121"/>
  <c r="L143" i="121"/>
  <c r="L144" i="121"/>
  <c r="L145" i="121"/>
  <c r="L146" i="121"/>
  <c r="L147" i="121"/>
  <c r="L148" i="121"/>
  <c r="L149" i="121"/>
  <c r="L150" i="121"/>
  <c r="L151" i="121"/>
  <c r="L152" i="121"/>
  <c r="L153" i="121"/>
  <c r="L154" i="121"/>
  <c r="L155" i="121"/>
  <c r="L156" i="121"/>
  <c r="L157" i="121"/>
  <c r="L158" i="121"/>
  <c r="H159" i="121"/>
  <c r="I159" i="121"/>
  <c r="J159" i="121"/>
  <c r="E8" i="120"/>
  <c r="I17" i="120"/>
  <c r="I18" i="120"/>
  <c r="I19" i="120"/>
  <c r="O61" i="24" s="1"/>
  <c r="I20" i="120"/>
  <c r="I21" i="120"/>
  <c r="O63" i="24" s="1"/>
  <c r="I25" i="120"/>
  <c r="I26" i="120"/>
  <c r="O66" i="24" s="1"/>
  <c r="G75" i="120"/>
  <c r="H75" i="120"/>
  <c r="E116" i="120"/>
  <c r="I116" i="120"/>
  <c r="L124" i="120"/>
  <c r="L125" i="120"/>
  <c r="L126" i="120"/>
  <c r="L127" i="120"/>
  <c r="L128" i="120"/>
  <c r="L129" i="120"/>
  <c r="L130" i="120"/>
  <c r="L131" i="120"/>
  <c r="L132" i="120"/>
  <c r="L133" i="120"/>
  <c r="L134" i="120"/>
  <c r="L135" i="120"/>
  <c r="L136" i="120"/>
  <c r="L137" i="120"/>
  <c r="L138" i="120"/>
  <c r="L139" i="120"/>
  <c r="L140" i="120"/>
  <c r="L141" i="120"/>
  <c r="L142" i="120"/>
  <c r="L143" i="120"/>
  <c r="L144" i="120"/>
  <c r="L145" i="120"/>
  <c r="H146" i="120"/>
  <c r="I146" i="120"/>
  <c r="J146" i="120"/>
  <c r="E8" i="119"/>
  <c r="I17" i="119"/>
  <c r="M59" i="24" s="1"/>
  <c r="I18" i="119"/>
  <c r="I19" i="119"/>
  <c r="M61" i="24" s="1"/>
  <c r="I20" i="119"/>
  <c r="M62" i="24" s="1"/>
  <c r="I21" i="119"/>
  <c r="M63" i="24" s="1"/>
  <c r="I25" i="119"/>
  <c r="I26" i="119"/>
  <c r="G75" i="119"/>
  <c r="H75" i="119"/>
  <c r="E116" i="119"/>
  <c r="I116" i="119"/>
  <c r="M69" i="24" s="1"/>
  <c r="L124" i="119"/>
  <c r="L125" i="119"/>
  <c r="L126" i="119"/>
  <c r="L127" i="119"/>
  <c r="L128" i="119"/>
  <c r="L129" i="119"/>
  <c r="L130" i="119"/>
  <c r="L131" i="119"/>
  <c r="L132" i="119"/>
  <c r="L133" i="119"/>
  <c r="L134" i="119"/>
  <c r="L135" i="119"/>
  <c r="L136" i="119"/>
  <c r="L137" i="119"/>
  <c r="L138" i="119"/>
  <c r="L139" i="119"/>
  <c r="L140" i="119"/>
  <c r="L141" i="119"/>
  <c r="L142" i="119"/>
  <c r="L143" i="119"/>
  <c r="L144" i="119"/>
  <c r="L145" i="119"/>
  <c r="H146" i="119"/>
  <c r="I146" i="119"/>
  <c r="J146" i="119"/>
  <c r="L117" i="111"/>
  <c r="L118" i="111"/>
  <c r="L119" i="111"/>
  <c r="L120" i="111"/>
  <c r="L121" i="111"/>
  <c r="L122" i="111"/>
  <c r="L123" i="111"/>
  <c r="L124" i="111"/>
  <c r="L125" i="111"/>
  <c r="L126" i="111"/>
  <c r="L127" i="111"/>
  <c r="L128" i="111"/>
  <c r="L129" i="111"/>
  <c r="L130" i="111"/>
  <c r="L131" i="111"/>
  <c r="L132" i="111"/>
  <c r="L133" i="111"/>
  <c r="L134" i="111"/>
  <c r="L135" i="111"/>
  <c r="L136" i="111"/>
  <c r="L137" i="111"/>
  <c r="L138" i="111"/>
  <c r="L117" i="113"/>
  <c r="L118" i="113"/>
  <c r="L119" i="113"/>
  <c r="L120" i="113"/>
  <c r="L121" i="113"/>
  <c r="L122" i="113"/>
  <c r="L123" i="113"/>
  <c r="L124" i="113"/>
  <c r="L125" i="113"/>
  <c r="L126" i="113"/>
  <c r="L127" i="113"/>
  <c r="L128" i="113"/>
  <c r="L129" i="113"/>
  <c r="L130" i="113"/>
  <c r="L131" i="113"/>
  <c r="L132" i="113"/>
  <c r="L133" i="113"/>
  <c r="L134" i="113"/>
  <c r="L135" i="113"/>
  <c r="L136" i="113"/>
  <c r="L137" i="113"/>
  <c r="L138" i="113"/>
  <c r="L117" i="114"/>
  <c r="L118" i="114"/>
  <c r="L119" i="114"/>
  <c r="L120" i="114"/>
  <c r="L121" i="114"/>
  <c r="L122" i="114"/>
  <c r="L123" i="114"/>
  <c r="L124" i="114"/>
  <c r="L125" i="114"/>
  <c r="L126" i="114"/>
  <c r="L127" i="114"/>
  <c r="L128" i="114"/>
  <c r="L129" i="114"/>
  <c r="L130" i="114"/>
  <c r="L131" i="114"/>
  <c r="L132" i="114"/>
  <c r="L133" i="114"/>
  <c r="L134" i="114"/>
  <c r="L135" i="114"/>
  <c r="L136" i="114"/>
  <c r="L137" i="114"/>
  <c r="L138" i="114"/>
  <c r="L137" i="115"/>
  <c r="L138" i="115"/>
  <c r="L139" i="115"/>
  <c r="L140" i="115"/>
  <c r="L141" i="115"/>
  <c r="L142" i="115"/>
  <c r="L143" i="115"/>
  <c r="L144" i="115"/>
  <c r="L145" i="115"/>
  <c r="L146" i="115"/>
  <c r="L147" i="115"/>
  <c r="L148" i="115"/>
  <c r="L149" i="115"/>
  <c r="L150" i="115"/>
  <c r="L151" i="115"/>
  <c r="L152" i="115"/>
  <c r="L153" i="115"/>
  <c r="L154" i="115"/>
  <c r="L155" i="115"/>
  <c r="L156" i="115"/>
  <c r="L157" i="115"/>
  <c r="L158" i="115"/>
  <c r="L124" i="117"/>
  <c r="L125" i="117"/>
  <c r="L126" i="117"/>
  <c r="L127" i="117"/>
  <c r="L128" i="117"/>
  <c r="L129" i="117"/>
  <c r="L130" i="117"/>
  <c r="L131" i="117"/>
  <c r="L132" i="117"/>
  <c r="L133" i="117"/>
  <c r="L134" i="117"/>
  <c r="L135" i="117"/>
  <c r="L136" i="117"/>
  <c r="L137" i="117"/>
  <c r="L138" i="117"/>
  <c r="L139" i="117"/>
  <c r="L140" i="117"/>
  <c r="L141" i="117"/>
  <c r="L142" i="117"/>
  <c r="L143" i="117"/>
  <c r="L144" i="117"/>
  <c r="L145" i="117"/>
  <c r="E8" i="117"/>
  <c r="I17" i="117"/>
  <c r="K59" i="24" s="1"/>
  <c r="I18" i="117"/>
  <c r="K60" i="24" s="1"/>
  <c r="I19" i="117"/>
  <c r="K61" i="24" s="1"/>
  <c r="I20" i="117"/>
  <c r="K62" i="24" s="1"/>
  <c r="I21" i="117"/>
  <c r="K63" i="24" s="1"/>
  <c r="I25" i="117"/>
  <c r="I26" i="117"/>
  <c r="K66" i="24" s="1"/>
  <c r="G75" i="117"/>
  <c r="H75" i="117"/>
  <c r="I116" i="117"/>
  <c r="K69" i="24" s="1"/>
  <c r="E116" i="117"/>
  <c r="H146" i="117"/>
  <c r="I146" i="117"/>
  <c r="J146" i="117"/>
  <c r="E8" i="115"/>
  <c r="I17" i="115"/>
  <c r="J59" i="24" s="1"/>
  <c r="I18" i="115"/>
  <c r="I19" i="115"/>
  <c r="J61" i="24" s="1"/>
  <c r="I20" i="115"/>
  <c r="I21" i="115"/>
  <c r="I25" i="115"/>
  <c r="I26" i="115"/>
  <c r="J66" i="24" s="1"/>
  <c r="I31" i="115"/>
  <c r="I32" i="115"/>
  <c r="I33" i="115"/>
  <c r="I45" i="115"/>
  <c r="K45" i="115" s="1"/>
  <c r="I46" i="115"/>
  <c r="K46" i="115" s="1"/>
  <c r="I47" i="115"/>
  <c r="K47" i="115" s="1"/>
  <c r="I49" i="115"/>
  <c r="K49" i="115" s="1"/>
  <c r="I50" i="115"/>
  <c r="K50" i="115" s="1"/>
  <c r="I51" i="115"/>
  <c r="K51" i="115" s="1"/>
  <c r="I52" i="115"/>
  <c r="K52" i="115" s="1"/>
  <c r="I53" i="115"/>
  <c r="K53" i="115" s="1"/>
  <c r="I54" i="115"/>
  <c r="K54" i="115" s="1"/>
  <c r="I55" i="115"/>
  <c r="K55" i="115" s="1"/>
  <c r="I56" i="115"/>
  <c r="K56" i="115" s="1"/>
  <c r="I57" i="115"/>
  <c r="K57" i="115" s="1"/>
  <c r="G88" i="115"/>
  <c r="H88" i="115"/>
  <c r="E129" i="115"/>
  <c r="H159" i="115"/>
  <c r="I159" i="115"/>
  <c r="J159" i="115"/>
  <c r="E8" i="114"/>
  <c r="I17" i="114"/>
  <c r="I59" i="24" s="1"/>
  <c r="I18" i="114"/>
  <c r="I19" i="114"/>
  <c r="I20" i="114"/>
  <c r="I62" i="24" s="1"/>
  <c r="I21" i="114"/>
  <c r="I63" i="24" s="1"/>
  <c r="I25" i="114"/>
  <c r="I26" i="114"/>
  <c r="I31" i="114"/>
  <c r="I32" i="114"/>
  <c r="I33" i="114"/>
  <c r="G68" i="114"/>
  <c r="H68" i="114"/>
  <c r="E109" i="114"/>
  <c r="I109" i="114"/>
  <c r="H139" i="114"/>
  <c r="I139" i="114"/>
  <c r="J139" i="114"/>
  <c r="E8" i="113"/>
  <c r="I17" i="113"/>
  <c r="G59" i="24" s="1"/>
  <c r="I18" i="113"/>
  <c r="G60" i="24" s="1"/>
  <c r="I19" i="113"/>
  <c r="G61" i="24" s="1"/>
  <c r="I20" i="113"/>
  <c r="I21" i="113"/>
  <c r="G63" i="24" s="1"/>
  <c r="I25" i="113"/>
  <c r="I26" i="113"/>
  <c r="I31" i="113"/>
  <c r="I32" i="113"/>
  <c r="I33" i="113"/>
  <c r="G68" i="113"/>
  <c r="H68" i="113"/>
  <c r="E109" i="113"/>
  <c r="I109" i="113"/>
  <c r="G69" i="24" s="1"/>
  <c r="H139" i="113"/>
  <c r="I139" i="113"/>
  <c r="J139" i="113"/>
  <c r="E8" i="111"/>
  <c r="I17" i="111"/>
  <c r="E59" i="24" s="1"/>
  <c r="I18" i="111"/>
  <c r="I19" i="111"/>
  <c r="I20" i="111"/>
  <c r="E62" i="24" s="1"/>
  <c r="I21" i="111"/>
  <c r="E63" i="24" s="1"/>
  <c r="I25" i="111"/>
  <c r="I26" i="111"/>
  <c r="I31" i="111"/>
  <c r="I32" i="111"/>
  <c r="I33" i="111"/>
  <c r="G68" i="111"/>
  <c r="H68" i="111"/>
  <c r="E109" i="111"/>
  <c r="I109" i="111"/>
  <c r="E69" i="24" s="1"/>
  <c r="H139" i="111"/>
  <c r="I139" i="111"/>
  <c r="J139" i="111"/>
  <c r="E8" i="123"/>
  <c r="J17" i="123"/>
  <c r="Q17" i="24" s="1"/>
  <c r="J18" i="123"/>
  <c r="Q18" i="24" s="1"/>
  <c r="J19" i="123"/>
  <c r="J21" i="123"/>
  <c r="Q21" i="24" s="1"/>
  <c r="J22" i="123"/>
  <c r="J23" i="123"/>
  <c r="Q23" i="24" s="1"/>
  <c r="J24" i="123"/>
  <c r="Q24" i="24" s="1"/>
  <c r="J25" i="123"/>
  <c r="Q25" i="24" s="1"/>
  <c r="J27" i="123"/>
  <c r="Q27" i="24" s="1"/>
  <c r="J28" i="123"/>
  <c r="Q28" i="24" s="1"/>
  <c r="J29" i="123"/>
  <c r="Q29" i="24" s="1"/>
  <c r="J30" i="123"/>
  <c r="Q30" i="24" s="1"/>
  <c r="J32" i="123"/>
  <c r="J33" i="123"/>
  <c r="J34" i="123"/>
  <c r="J39" i="123"/>
  <c r="J40" i="123"/>
  <c r="J42" i="123"/>
  <c r="J43" i="123"/>
  <c r="J44" i="123"/>
  <c r="Q36" i="24" s="1"/>
  <c r="J50" i="123"/>
  <c r="Q38" i="24" s="1"/>
  <c r="J52" i="123"/>
  <c r="Q40" i="24" s="1"/>
  <c r="J53" i="123"/>
  <c r="J54" i="123"/>
  <c r="Q42" i="24" s="1"/>
  <c r="J55" i="123"/>
  <c r="J56" i="123"/>
  <c r="Q44" i="24" s="1"/>
  <c r="J57" i="123"/>
  <c r="Q45" i="24" s="1"/>
  <c r="J59" i="123"/>
  <c r="Q47" i="24" s="1"/>
  <c r="J60" i="123"/>
  <c r="Q48" i="24" s="1"/>
  <c r="J61" i="123"/>
  <c r="Q49" i="24" s="1"/>
  <c r="J62" i="123"/>
  <c r="Q50" i="24" s="1"/>
  <c r="J63" i="123"/>
  <c r="Q51" i="24" s="1"/>
  <c r="J65" i="123"/>
  <c r="J66" i="123"/>
  <c r="Q52" i="24" s="1"/>
  <c r="J67" i="123"/>
  <c r="Q53" i="24" s="1"/>
  <c r="J76" i="123"/>
  <c r="J77" i="123"/>
  <c r="J78" i="123"/>
  <c r="J79" i="123"/>
  <c r="J80" i="123"/>
  <c r="J81" i="123"/>
  <c r="J82" i="123"/>
  <c r="J83" i="123"/>
  <c r="J84" i="123"/>
  <c r="J85" i="123"/>
  <c r="J86" i="123"/>
  <c r="J87" i="123"/>
  <c r="J88" i="123"/>
  <c r="J89" i="123"/>
  <c r="J90" i="123"/>
  <c r="J91" i="123"/>
  <c r="J92" i="123"/>
  <c r="J93" i="123"/>
  <c r="J94" i="123"/>
  <c r="J95" i="123"/>
  <c r="F96" i="123"/>
  <c r="G96" i="123"/>
  <c r="H102" i="123"/>
  <c r="H103" i="123"/>
  <c r="H104" i="123"/>
  <c r="H105" i="123"/>
  <c r="H106" i="123"/>
  <c r="H107" i="123"/>
  <c r="H108" i="123"/>
  <c r="H109" i="123"/>
  <c r="H110" i="123"/>
  <c r="H111" i="123"/>
  <c r="H112" i="123"/>
  <c r="H113" i="123"/>
  <c r="H114" i="123"/>
  <c r="H115" i="123"/>
  <c r="H116" i="123"/>
  <c r="H117" i="123"/>
  <c r="H118" i="123"/>
  <c r="H119" i="123"/>
  <c r="H120" i="123"/>
  <c r="H121" i="123"/>
  <c r="F122" i="123"/>
  <c r="E160" i="123"/>
  <c r="F160" i="123"/>
  <c r="H160" i="123"/>
  <c r="E8" i="124"/>
  <c r="J17" i="124"/>
  <c r="J18" i="124"/>
  <c r="P18" i="24" s="1"/>
  <c r="J19" i="124"/>
  <c r="J21" i="124"/>
  <c r="P21" i="24" s="1"/>
  <c r="J22" i="124"/>
  <c r="P22" i="24" s="1"/>
  <c r="J23" i="124"/>
  <c r="J24" i="124"/>
  <c r="P24" i="24" s="1"/>
  <c r="J25" i="124"/>
  <c r="P25" i="24" s="1"/>
  <c r="J27" i="124"/>
  <c r="J28" i="124"/>
  <c r="J29" i="124"/>
  <c r="P29" i="24" s="1"/>
  <c r="J30" i="124"/>
  <c r="P30" i="24" s="1"/>
  <c r="J32" i="124"/>
  <c r="P31" i="24" s="1"/>
  <c r="J33" i="124"/>
  <c r="J34" i="124"/>
  <c r="P32" i="24" s="1"/>
  <c r="J39" i="124"/>
  <c r="P34" i="24" s="1"/>
  <c r="J40" i="124"/>
  <c r="J42" i="124"/>
  <c r="P35" i="24" s="1"/>
  <c r="J43" i="124"/>
  <c r="J44" i="124"/>
  <c r="P36" i="24" s="1"/>
  <c r="J50" i="124"/>
  <c r="P38" i="24" s="1"/>
  <c r="J52" i="124"/>
  <c r="J53" i="124"/>
  <c r="P41" i="24" s="1"/>
  <c r="J54" i="124"/>
  <c r="J55" i="124"/>
  <c r="J56" i="124"/>
  <c r="P44" i="24" s="1"/>
  <c r="J57" i="124"/>
  <c r="P45" i="24" s="1"/>
  <c r="J59" i="124"/>
  <c r="P47" i="24" s="1"/>
  <c r="J60" i="124"/>
  <c r="P48" i="24" s="1"/>
  <c r="J61" i="124"/>
  <c r="J62" i="124"/>
  <c r="P50" i="24" s="1"/>
  <c r="J63" i="124"/>
  <c r="P51" i="24" s="1"/>
  <c r="J65" i="124"/>
  <c r="J66" i="124"/>
  <c r="P52" i="24" s="1"/>
  <c r="J67" i="124"/>
  <c r="J76" i="124"/>
  <c r="J77" i="124"/>
  <c r="J78" i="124"/>
  <c r="J79" i="124"/>
  <c r="J80" i="124"/>
  <c r="J81" i="124"/>
  <c r="J82" i="124"/>
  <c r="J83" i="124"/>
  <c r="J84" i="124"/>
  <c r="J85" i="124"/>
  <c r="J86" i="124"/>
  <c r="J87" i="124"/>
  <c r="J88" i="124"/>
  <c r="J89" i="124"/>
  <c r="J90" i="124"/>
  <c r="J91" i="124"/>
  <c r="J92" i="124"/>
  <c r="J93" i="124"/>
  <c r="J94" i="124"/>
  <c r="J95" i="124"/>
  <c r="F96" i="124"/>
  <c r="G96" i="124"/>
  <c r="H102" i="124"/>
  <c r="H103" i="124"/>
  <c r="H104" i="124"/>
  <c r="H105" i="124"/>
  <c r="H106" i="124"/>
  <c r="H107" i="124"/>
  <c r="H108" i="124"/>
  <c r="H109" i="124"/>
  <c r="H110" i="124"/>
  <c r="H111" i="124"/>
  <c r="H112" i="124"/>
  <c r="H113" i="124"/>
  <c r="H114" i="124"/>
  <c r="H115" i="124"/>
  <c r="H116" i="124"/>
  <c r="H117" i="124"/>
  <c r="H118" i="124"/>
  <c r="H119" i="124"/>
  <c r="H120" i="124"/>
  <c r="H121" i="124"/>
  <c r="F122" i="124"/>
  <c r="E160" i="124"/>
  <c r="F160" i="124"/>
  <c r="H160" i="124"/>
  <c r="E8" i="125"/>
  <c r="J17" i="125"/>
  <c r="O17" i="24" s="1"/>
  <c r="J18" i="125"/>
  <c r="O18" i="24" s="1"/>
  <c r="J19" i="125"/>
  <c r="O19" i="24" s="1"/>
  <c r="J21" i="125"/>
  <c r="J22" i="125"/>
  <c r="O22" i="24" s="1"/>
  <c r="J23" i="125"/>
  <c r="O23" i="24" s="1"/>
  <c r="J24" i="125"/>
  <c r="O24" i="24" s="1"/>
  <c r="J25" i="125"/>
  <c r="O25" i="24" s="1"/>
  <c r="J27" i="125"/>
  <c r="O27" i="24" s="1"/>
  <c r="J28" i="125"/>
  <c r="O28" i="24" s="1"/>
  <c r="J29" i="125"/>
  <c r="O29" i="24" s="1"/>
  <c r="J30" i="125"/>
  <c r="J32" i="125"/>
  <c r="J33" i="125"/>
  <c r="J34" i="125"/>
  <c r="J39" i="125"/>
  <c r="J40" i="125"/>
  <c r="J42" i="125"/>
  <c r="J43" i="125"/>
  <c r="J44" i="125"/>
  <c r="J50" i="125"/>
  <c r="O38" i="24" s="1"/>
  <c r="J52" i="125"/>
  <c r="O40" i="24" s="1"/>
  <c r="J53" i="125"/>
  <c r="J54" i="125"/>
  <c r="O42" i="24" s="1"/>
  <c r="J55" i="125"/>
  <c r="O43" i="24" s="1"/>
  <c r="J56" i="125"/>
  <c r="O44" i="24" s="1"/>
  <c r="J57" i="125"/>
  <c r="J59" i="125"/>
  <c r="J60" i="125"/>
  <c r="O48" i="24" s="1"/>
  <c r="J61" i="125"/>
  <c r="O49" i="24" s="1"/>
  <c r="J62" i="125"/>
  <c r="O50" i="24" s="1"/>
  <c r="J63" i="125"/>
  <c r="J65" i="125"/>
  <c r="J66" i="125"/>
  <c r="J67" i="125"/>
  <c r="J76" i="125"/>
  <c r="J77" i="125"/>
  <c r="J78" i="125"/>
  <c r="J79" i="125"/>
  <c r="J80" i="125"/>
  <c r="J81" i="125"/>
  <c r="J82" i="125"/>
  <c r="J83" i="125"/>
  <c r="J84" i="125"/>
  <c r="J85" i="125"/>
  <c r="J86" i="125"/>
  <c r="J87" i="125"/>
  <c r="J88" i="125"/>
  <c r="J89" i="125"/>
  <c r="J90" i="125"/>
  <c r="J91" i="125"/>
  <c r="J92" i="125"/>
  <c r="J93" i="125"/>
  <c r="J94" i="125"/>
  <c r="J95" i="125"/>
  <c r="F96" i="125"/>
  <c r="G96" i="125"/>
  <c r="H102" i="125"/>
  <c r="H103" i="125"/>
  <c r="H104" i="125"/>
  <c r="H105" i="125"/>
  <c r="H106" i="125"/>
  <c r="H107" i="125"/>
  <c r="H108" i="125"/>
  <c r="H109" i="125"/>
  <c r="H110" i="125"/>
  <c r="H111" i="125"/>
  <c r="H112" i="125"/>
  <c r="H113" i="125"/>
  <c r="H114" i="125"/>
  <c r="H115" i="125"/>
  <c r="H116" i="125"/>
  <c r="H117" i="125"/>
  <c r="H118" i="125"/>
  <c r="H119" i="125"/>
  <c r="H120" i="125"/>
  <c r="H121" i="125"/>
  <c r="F122" i="125"/>
  <c r="E160" i="125"/>
  <c r="F160" i="125"/>
  <c r="H160" i="125"/>
  <c r="E8" i="126"/>
  <c r="J17" i="126"/>
  <c r="M17" i="24" s="1"/>
  <c r="J18" i="126"/>
  <c r="J19" i="126"/>
  <c r="J21" i="126"/>
  <c r="M21" i="24" s="1"/>
  <c r="J22" i="126"/>
  <c r="M22" i="24" s="1"/>
  <c r="J23" i="126"/>
  <c r="M23" i="24" s="1"/>
  <c r="J24" i="126"/>
  <c r="M24" i="24" s="1"/>
  <c r="J25" i="126"/>
  <c r="M25" i="24" s="1"/>
  <c r="J27" i="126"/>
  <c r="J28" i="126"/>
  <c r="M28" i="24" s="1"/>
  <c r="J29" i="126"/>
  <c r="J30" i="126"/>
  <c r="M30" i="24" s="1"/>
  <c r="J32" i="126"/>
  <c r="J33" i="126"/>
  <c r="J34" i="126"/>
  <c r="M32" i="24" s="1"/>
  <c r="J39" i="126"/>
  <c r="J40" i="126"/>
  <c r="J42" i="126"/>
  <c r="M35" i="24" s="1"/>
  <c r="J43" i="126"/>
  <c r="J44" i="126"/>
  <c r="M36" i="24" s="1"/>
  <c r="J50" i="126"/>
  <c r="M38" i="24" s="1"/>
  <c r="J52" i="126"/>
  <c r="J53" i="126"/>
  <c r="M41" i="24" s="1"/>
  <c r="J54" i="126"/>
  <c r="M42" i="24" s="1"/>
  <c r="J55" i="126"/>
  <c r="J56" i="126"/>
  <c r="M44" i="24" s="1"/>
  <c r="J57" i="126"/>
  <c r="J59" i="126"/>
  <c r="J60" i="126"/>
  <c r="M48" i="24" s="1"/>
  <c r="J61" i="126"/>
  <c r="M49" i="24" s="1"/>
  <c r="J62" i="126"/>
  <c r="M50" i="24" s="1"/>
  <c r="J63" i="126"/>
  <c r="M51" i="24" s="1"/>
  <c r="J65" i="126"/>
  <c r="J66" i="126"/>
  <c r="M52" i="24" s="1"/>
  <c r="J67" i="126"/>
  <c r="J76" i="126"/>
  <c r="J96" i="126" s="1"/>
  <c r="M54" i="24" s="1"/>
  <c r="J77" i="126"/>
  <c r="J78" i="126"/>
  <c r="J79" i="126"/>
  <c r="J80" i="126"/>
  <c r="J81" i="126"/>
  <c r="J82" i="126"/>
  <c r="J83" i="126"/>
  <c r="J84" i="126"/>
  <c r="J85" i="126"/>
  <c r="J86" i="126"/>
  <c r="J87" i="126"/>
  <c r="J88" i="126"/>
  <c r="J89" i="126"/>
  <c r="J90" i="126"/>
  <c r="J91" i="126"/>
  <c r="J92" i="126"/>
  <c r="J93" i="126"/>
  <c r="J94" i="126"/>
  <c r="J95" i="126"/>
  <c r="F96" i="126"/>
  <c r="G96" i="126"/>
  <c r="H102" i="126"/>
  <c r="H103" i="126"/>
  <c r="H104" i="126"/>
  <c r="H105" i="126"/>
  <c r="H106" i="126"/>
  <c r="H107" i="126"/>
  <c r="H108" i="126"/>
  <c r="H109" i="126"/>
  <c r="H110" i="126"/>
  <c r="H111" i="126"/>
  <c r="H112" i="126"/>
  <c r="H113" i="126"/>
  <c r="H114" i="126"/>
  <c r="H115" i="126"/>
  <c r="H116" i="126"/>
  <c r="H117" i="126"/>
  <c r="H118" i="126"/>
  <c r="H119" i="126"/>
  <c r="H120" i="126"/>
  <c r="H121" i="126"/>
  <c r="F122" i="126"/>
  <c r="E160" i="126"/>
  <c r="F160" i="126"/>
  <c r="H160" i="126"/>
  <c r="E8" i="128"/>
  <c r="J17" i="128"/>
  <c r="J18" i="128"/>
  <c r="J19" i="128"/>
  <c r="K19" i="24" s="1"/>
  <c r="J21" i="128"/>
  <c r="K21" i="24" s="1"/>
  <c r="J22" i="128"/>
  <c r="K22" i="24" s="1"/>
  <c r="J23" i="128"/>
  <c r="J24" i="128"/>
  <c r="J25" i="128"/>
  <c r="K25" i="24" s="1"/>
  <c r="J27" i="128"/>
  <c r="K27" i="24" s="1"/>
  <c r="J28" i="128"/>
  <c r="K28" i="24" s="1"/>
  <c r="J29" i="128"/>
  <c r="J30" i="128"/>
  <c r="K30" i="24" s="1"/>
  <c r="J32" i="128"/>
  <c r="J33" i="128"/>
  <c r="K31" i="24" s="1"/>
  <c r="J34" i="128"/>
  <c r="K32" i="24" s="1"/>
  <c r="J39" i="128"/>
  <c r="J40" i="128"/>
  <c r="J42" i="128"/>
  <c r="J43" i="128"/>
  <c r="K35" i="24" s="1"/>
  <c r="J44" i="128"/>
  <c r="K36" i="24" s="1"/>
  <c r="J50" i="128"/>
  <c r="K38" i="24" s="1"/>
  <c r="J52" i="128"/>
  <c r="J53" i="128"/>
  <c r="J54" i="128"/>
  <c r="K42" i="24" s="1"/>
  <c r="J55" i="128"/>
  <c r="J56" i="128"/>
  <c r="J57" i="128"/>
  <c r="K45" i="24" s="1"/>
  <c r="J59" i="128"/>
  <c r="J60" i="128"/>
  <c r="J61" i="128"/>
  <c r="K49" i="24" s="1"/>
  <c r="J62" i="128"/>
  <c r="K50" i="24" s="1"/>
  <c r="J63" i="128"/>
  <c r="K51" i="24" s="1"/>
  <c r="J65" i="128"/>
  <c r="J66" i="128"/>
  <c r="K52" i="24" s="1"/>
  <c r="J67" i="128"/>
  <c r="K53" i="24" s="1"/>
  <c r="J76" i="128"/>
  <c r="J77" i="128"/>
  <c r="J78" i="128"/>
  <c r="J79" i="128"/>
  <c r="J80" i="128"/>
  <c r="J81" i="128"/>
  <c r="J82" i="128"/>
  <c r="J83" i="128"/>
  <c r="J84" i="128"/>
  <c r="J85" i="128"/>
  <c r="J86" i="128"/>
  <c r="J87" i="128"/>
  <c r="J88" i="128"/>
  <c r="J89" i="128"/>
  <c r="J90" i="128"/>
  <c r="J91" i="128"/>
  <c r="J92" i="128"/>
  <c r="J93" i="128"/>
  <c r="J94" i="128"/>
  <c r="J95" i="128"/>
  <c r="F96" i="128"/>
  <c r="G96" i="128"/>
  <c r="H102" i="128"/>
  <c r="H103" i="128"/>
  <c r="H104" i="128"/>
  <c r="H105" i="128"/>
  <c r="H106" i="128"/>
  <c r="H107" i="128"/>
  <c r="H108" i="128"/>
  <c r="H109" i="128"/>
  <c r="H110" i="128"/>
  <c r="H111" i="128"/>
  <c r="H112" i="128"/>
  <c r="H113" i="128"/>
  <c r="H114" i="128"/>
  <c r="H115" i="128"/>
  <c r="H116" i="128"/>
  <c r="H117" i="128"/>
  <c r="H118" i="128"/>
  <c r="H119" i="128"/>
  <c r="H120" i="128"/>
  <c r="H121" i="128"/>
  <c r="F122" i="128"/>
  <c r="E160" i="128"/>
  <c r="F160" i="128"/>
  <c r="H160" i="128"/>
  <c r="E8" i="130"/>
  <c r="J17" i="130"/>
  <c r="J18" i="130"/>
  <c r="J19" i="130"/>
  <c r="J21" i="130"/>
  <c r="J21" i="24" s="1"/>
  <c r="J22" i="130"/>
  <c r="J22" i="24" s="1"/>
  <c r="J23" i="130"/>
  <c r="J24" i="130"/>
  <c r="J24" i="24" s="1"/>
  <c r="J25" i="130"/>
  <c r="J25" i="24" s="1"/>
  <c r="J27" i="130"/>
  <c r="J27" i="24" s="1"/>
  <c r="J28" i="130"/>
  <c r="J29" i="130"/>
  <c r="J30" i="130"/>
  <c r="J30" i="24" s="1"/>
  <c r="J32" i="130"/>
  <c r="J33" i="130"/>
  <c r="J34" i="130"/>
  <c r="J39" i="130"/>
  <c r="J40" i="130"/>
  <c r="J42" i="130"/>
  <c r="J35" i="24" s="1"/>
  <c r="J43" i="130"/>
  <c r="J44" i="130"/>
  <c r="J36" i="24" s="1"/>
  <c r="J50" i="130"/>
  <c r="J38" i="24"/>
  <c r="J50" i="134"/>
  <c r="E38" i="24" s="1"/>
  <c r="J50" i="132"/>
  <c r="G38" i="24" s="1"/>
  <c r="J50" i="131"/>
  <c r="I38" i="24" s="1"/>
  <c r="J52" i="130"/>
  <c r="J40" i="24" s="1"/>
  <c r="J53" i="130"/>
  <c r="J54" i="130"/>
  <c r="J55" i="130"/>
  <c r="J56" i="130"/>
  <c r="J44" i="24" s="1"/>
  <c r="J59" i="130"/>
  <c r="J47" i="24" s="1"/>
  <c r="J60" i="130"/>
  <c r="J48" i="24" s="1"/>
  <c r="J61" i="130"/>
  <c r="J49" i="24" s="1"/>
  <c r="J61" i="134"/>
  <c r="E49" i="24" s="1"/>
  <c r="J61" i="132"/>
  <c r="G49" i="24" s="1"/>
  <c r="J61" i="131"/>
  <c r="I49" i="24" s="1"/>
  <c r="P49" i="24"/>
  <c r="J62" i="130"/>
  <c r="J50" i="24" s="1"/>
  <c r="J62" i="134"/>
  <c r="E50" i="24" s="1"/>
  <c r="J62" i="132"/>
  <c r="G50" i="24" s="1"/>
  <c r="J62" i="131"/>
  <c r="I50" i="24" s="1"/>
  <c r="J63" i="130"/>
  <c r="J51" i="24" s="1"/>
  <c r="J63" i="134"/>
  <c r="E51" i="24" s="1"/>
  <c r="J63" i="132"/>
  <c r="G51" i="24" s="1"/>
  <c r="J63" i="131"/>
  <c r="I51" i="24" s="1"/>
  <c r="O51" i="24"/>
  <c r="J65" i="130"/>
  <c r="J66" i="130"/>
  <c r="J52" i="24" s="1"/>
  <c r="J67" i="130"/>
  <c r="J53" i="24" s="1"/>
  <c r="J76" i="130"/>
  <c r="J77" i="130"/>
  <c r="J78" i="130"/>
  <c r="J79" i="130"/>
  <c r="J80" i="130"/>
  <c r="J81" i="130"/>
  <c r="J82" i="130"/>
  <c r="J83" i="130"/>
  <c r="J84" i="130"/>
  <c r="J85" i="130"/>
  <c r="J86" i="130"/>
  <c r="J87" i="130"/>
  <c r="J88" i="130"/>
  <c r="J89" i="130"/>
  <c r="J90" i="130"/>
  <c r="J91" i="130"/>
  <c r="J92" i="130"/>
  <c r="J93" i="130"/>
  <c r="J94" i="130"/>
  <c r="J95" i="130"/>
  <c r="F96" i="130"/>
  <c r="G96" i="130"/>
  <c r="H102" i="130"/>
  <c r="H103" i="130"/>
  <c r="H104" i="130"/>
  <c r="H105" i="130"/>
  <c r="H106" i="130"/>
  <c r="H107" i="130"/>
  <c r="H108" i="130"/>
  <c r="H109" i="130"/>
  <c r="H110" i="130"/>
  <c r="H111" i="130"/>
  <c r="H112" i="130"/>
  <c r="H113" i="130"/>
  <c r="H114" i="130"/>
  <c r="H115" i="130"/>
  <c r="H116" i="130"/>
  <c r="H117" i="130"/>
  <c r="H118" i="130"/>
  <c r="H119" i="130"/>
  <c r="H120" i="130"/>
  <c r="H121" i="130"/>
  <c r="F122" i="130"/>
  <c r="E160" i="130"/>
  <c r="F160" i="130"/>
  <c r="H160" i="130"/>
  <c r="E8" i="131"/>
  <c r="J17" i="131"/>
  <c r="I17" i="24" s="1"/>
  <c r="J18" i="131"/>
  <c r="J19" i="131"/>
  <c r="J21" i="131"/>
  <c r="I21" i="24" s="1"/>
  <c r="J22" i="131"/>
  <c r="J23" i="131"/>
  <c r="I23" i="24" s="1"/>
  <c r="J24" i="131"/>
  <c r="J25" i="131"/>
  <c r="I25" i="24" s="1"/>
  <c r="J27" i="131"/>
  <c r="I27" i="24" s="1"/>
  <c r="J28" i="131"/>
  <c r="I28" i="24" s="1"/>
  <c r="J29" i="131"/>
  <c r="I29" i="24" s="1"/>
  <c r="J30" i="131"/>
  <c r="I30" i="24" s="1"/>
  <c r="J32" i="131"/>
  <c r="J33" i="131"/>
  <c r="J34" i="131"/>
  <c r="J39" i="131"/>
  <c r="J40" i="131"/>
  <c r="J42" i="131"/>
  <c r="J43" i="131"/>
  <c r="J44" i="131"/>
  <c r="I36" i="24" s="1"/>
  <c r="J52" i="131"/>
  <c r="J53" i="131"/>
  <c r="J54" i="131"/>
  <c r="J55" i="131"/>
  <c r="I43" i="24" s="1"/>
  <c r="J56" i="131"/>
  <c r="I44" i="24" s="1"/>
  <c r="J57" i="131"/>
  <c r="I45" i="24" s="1"/>
  <c r="J59" i="131"/>
  <c r="I47" i="24" s="1"/>
  <c r="J60" i="131"/>
  <c r="I48" i="24" s="1"/>
  <c r="J65" i="131"/>
  <c r="J66" i="131"/>
  <c r="J67" i="131"/>
  <c r="I53" i="24" s="1"/>
  <c r="J76" i="131"/>
  <c r="J77" i="131"/>
  <c r="J78" i="131"/>
  <c r="J79" i="131"/>
  <c r="J80" i="131"/>
  <c r="J81" i="131"/>
  <c r="J82" i="131"/>
  <c r="J83" i="131"/>
  <c r="J84" i="131"/>
  <c r="J85" i="131"/>
  <c r="J86" i="131"/>
  <c r="J87" i="131"/>
  <c r="J88" i="131"/>
  <c r="J89" i="131"/>
  <c r="J90" i="131"/>
  <c r="J91" i="131"/>
  <c r="J92" i="131"/>
  <c r="J93" i="131"/>
  <c r="J94" i="131"/>
  <c r="J95" i="131"/>
  <c r="F96" i="131"/>
  <c r="G96" i="131"/>
  <c r="H102" i="131"/>
  <c r="H103" i="131"/>
  <c r="H104" i="131"/>
  <c r="H105" i="131"/>
  <c r="H106" i="131"/>
  <c r="H107" i="131"/>
  <c r="H108" i="131"/>
  <c r="H109" i="131"/>
  <c r="H110" i="131"/>
  <c r="H111" i="131"/>
  <c r="H112" i="131"/>
  <c r="H113" i="131"/>
  <c r="H114" i="131"/>
  <c r="H115" i="131"/>
  <c r="H116" i="131"/>
  <c r="H117" i="131"/>
  <c r="H118" i="131"/>
  <c r="H119" i="131"/>
  <c r="H120" i="131"/>
  <c r="H121" i="131"/>
  <c r="F122" i="131"/>
  <c r="E160" i="131"/>
  <c r="F160" i="131"/>
  <c r="H160" i="131"/>
  <c r="J17" i="132"/>
  <c r="J18" i="132"/>
  <c r="G18" i="24" s="1"/>
  <c r="J19" i="132"/>
  <c r="G19" i="24" s="1"/>
  <c r="J21" i="132"/>
  <c r="G21" i="24" s="1"/>
  <c r="J22" i="132"/>
  <c r="G22" i="24" s="1"/>
  <c r="J23" i="132"/>
  <c r="G23" i="24" s="1"/>
  <c r="J24" i="132"/>
  <c r="G24" i="24" s="1"/>
  <c r="J25" i="132"/>
  <c r="G25" i="24" s="1"/>
  <c r="J27" i="132"/>
  <c r="G27" i="24" s="1"/>
  <c r="J28" i="132"/>
  <c r="G28" i="24" s="1"/>
  <c r="J29" i="132"/>
  <c r="G29" i="24" s="1"/>
  <c r="J30" i="132"/>
  <c r="G30" i="24" s="1"/>
  <c r="J32" i="132"/>
  <c r="J33" i="132"/>
  <c r="G31" i="24" s="1"/>
  <c r="J34" i="132"/>
  <c r="G32" i="24" s="1"/>
  <c r="J39" i="132"/>
  <c r="J40" i="132"/>
  <c r="J42" i="132"/>
  <c r="J43" i="132"/>
  <c r="J44" i="132"/>
  <c r="G36" i="24" s="1"/>
  <c r="J52" i="132"/>
  <c r="J53" i="132"/>
  <c r="G41" i="24" s="1"/>
  <c r="J54" i="132"/>
  <c r="G42" i="24" s="1"/>
  <c r="J55" i="132"/>
  <c r="J56" i="132"/>
  <c r="J57" i="132"/>
  <c r="G45" i="24" s="1"/>
  <c r="J59" i="132"/>
  <c r="G47" i="24" s="1"/>
  <c r="J60" i="132"/>
  <c r="J65" i="132"/>
  <c r="J66" i="132"/>
  <c r="G52" i="24" s="1"/>
  <c r="J67" i="132"/>
  <c r="J76" i="132"/>
  <c r="J77" i="132"/>
  <c r="J78" i="132"/>
  <c r="J79" i="132"/>
  <c r="J80" i="132"/>
  <c r="J81" i="132"/>
  <c r="J82" i="132"/>
  <c r="J83" i="132"/>
  <c r="J84" i="132"/>
  <c r="J85" i="132"/>
  <c r="J86" i="132"/>
  <c r="J87" i="132"/>
  <c r="J88" i="132"/>
  <c r="J89" i="132"/>
  <c r="J90" i="132"/>
  <c r="J91" i="132"/>
  <c r="J92" i="132"/>
  <c r="J93" i="132"/>
  <c r="J94" i="132"/>
  <c r="J95" i="132"/>
  <c r="F96" i="132"/>
  <c r="G96" i="132"/>
  <c r="H102" i="132"/>
  <c r="H103" i="132"/>
  <c r="H104" i="132"/>
  <c r="H105" i="132"/>
  <c r="H106" i="132"/>
  <c r="H107" i="132"/>
  <c r="H108" i="132"/>
  <c r="H109" i="132"/>
  <c r="H110" i="132"/>
  <c r="H111" i="132"/>
  <c r="H112" i="132"/>
  <c r="H113" i="132"/>
  <c r="H114" i="132"/>
  <c r="H115" i="132"/>
  <c r="H116" i="132"/>
  <c r="H117" i="132"/>
  <c r="H118" i="132"/>
  <c r="H119" i="132"/>
  <c r="H120" i="132"/>
  <c r="H121" i="132"/>
  <c r="F122" i="132"/>
  <c r="E160" i="132"/>
  <c r="F160" i="132"/>
  <c r="H160" i="132"/>
  <c r="E8" i="134"/>
  <c r="J17" i="134"/>
  <c r="J18" i="134"/>
  <c r="J19" i="134"/>
  <c r="E19" i="24" s="1"/>
  <c r="J21" i="134"/>
  <c r="E21" i="24" s="1"/>
  <c r="J22" i="134"/>
  <c r="E22" i="24" s="1"/>
  <c r="J23" i="134"/>
  <c r="E23" i="24" s="1"/>
  <c r="J24" i="134"/>
  <c r="E24" i="24" s="1"/>
  <c r="I24" i="24"/>
  <c r="K24" i="24"/>
  <c r="J25" i="134"/>
  <c r="E25" i="24" s="1"/>
  <c r="J27" i="134"/>
  <c r="E27" i="24" s="1"/>
  <c r="J28" i="134"/>
  <c r="J29" i="134"/>
  <c r="E29" i="24" s="1"/>
  <c r="J30" i="134"/>
  <c r="E30" i="24" s="1"/>
  <c r="J32" i="134"/>
  <c r="E31" i="24" s="1"/>
  <c r="J33" i="134"/>
  <c r="J34" i="134"/>
  <c r="E32" i="24" s="1"/>
  <c r="J39" i="134"/>
  <c r="J40" i="134"/>
  <c r="J42" i="134"/>
  <c r="J43" i="134"/>
  <c r="J44" i="134"/>
  <c r="J52" i="134"/>
  <c r="E40" i="24" s="1"/>
  <c r="J53" i="134"/>
  <c r="E41" i="24" s="1"/>
  <c r="J54" i="134"/>
  <c r="E42" i="24" s="1"/>
  <c r="J55" i="134"/>
  <c r="E43" i="24" s="1"/>
  <c r="J56" i="134"/>
  <c r="E44" i="24" s="1"/>
  <c r="J57" i="134"/>
  <c r="J59" i="134"/>
  <c r="E47" i="24" s="1"/>
  <c r="J60" i="134"/>
  <c r="J65" i="134"/>
  <c r="E52" i="24" s="1"/>
  <c r="J66" i="134"/>
  <c r="J67" i="134"/>
  <c r="J76" i="134"/>
  <c r="J77" i="134"/>
  <c r="J78" i="134"/>
  <c r="J79" i="134"/>
  <c r="J80" i="134"/>
  <c r="J81" i="134"/>
  <c r="J82" i="134"/>
  <c r="J83" i="134"/>
  <c r="J84" i="134"/>
  <c r="J85" i="134"/>
  <c r="J86" i="134"/>
  <c r="J87" i="134"/>
  <c r="J88" i="134"/>
  <c r="J89" i="134"/>
  <c r="J90" i="134"/>
  <c r="J91" i="134"/>
  <c r="J92" i="134"/>
  <c r="J93" i="134"/>
  <c r="J94" i="134"/>
  <c r="J95" i="134"/>
  <c r="F96" i="134"/>
  <c r="G96" i="134"/>
  <c r="H102" i="134"/>
  <c r="H103" i="134"/>
  <c r="H104" i="134"/>
  <c r="H105" i="134"/>
  <c r="H106" i="134"/>
  <c r="H107" i="134"/>
  <c r="H108" i="134"/>
  <c r="H109" i="134"/>
  <c r="H110" i="134"/>
  <c r="H111" i="134"/>
  <c r="H112" i="134"/>
  <c r="H113" i="134"/>
  <c r="H114" i="134"/>
  <c r="H115" i="134"/>
  <c r="H116" i="134"/>
  <c r="H117" i="134"/>
  <c r="H118" i="134"/>
  <c r="H119" i="134"/>
  <c r="H120" i="134"/>
  <c r="H121" i="134"/>
  <c r="F122" i="134"/>
  <c r="E160" i="134"/>
  <c r="F160" i="134"/>
  <c r="H160" i="134"/>
  <c r="E18" i="24"/>
  <c r="J18" i="24"/>
  <c r="K18" i="24"/>
  <c r="I19" i="24"/>
  <c r="J19" i="24"/>
  <c r="P19" i="24"/>
  <c r="Q19" i="24"/>
  <c r="I22" i="24"/>
  <c r="J23" i="24"/>
  <c r="M18" i="24"/>
  <c r="M27" i="24"/>
  <c r="M29" i="24"/>
  <c r="M34" i="24"/>
  <c r="M43" i="24"/>
  <c r="M45" i="24"/>
  <c r="M47" i="24"/>
  <c r="M53" i="24"/>
  <c r="O21" i="24"/>
  <c r="Q22" i="24"/>
  <c r="K23" i="24"/>
  <c r="P23" i="24"/>
  <c r="E28" i="24"/>
  <c r="P27" i="24"/>
  <c r="P28" i="24"/>
  <c r="J28" i="24"/>
  <c r="J29" i="24"/>
  <c r="K29" i="24"/>
  <c r="O30" i="24"/>
  <c r="I32" i="24"/>
  <c r="J32" i="24"/>
  <c r="O32" i="24"/>
  <c r="Q32" i="24"/>
  <c r="O36" i="24"/>
  <c r="E36" i="24"/>
  <c r="G40" i="24"/>
  <c r="I40" i="24"/>
  <c r="K40" i="24"/>
  <c r="P40" i="24"/>
  <c r="Q43" i="24"/>
  <c r="J41" i="24"/>
  <c r="O41" i="24"/>
  <c r="G43" i="24"/>
  <c r="G44" i="24"/>
  <c r="I42" i="24"/>
  <c r="J43" i="24"/>
  <c r="P42" i="24"/>
  <c r="K43" i="24"/>
  <c r="K44" i="24"/>
  <c r="K47" i="24"/>
  <c r="K48" i="24"/>
  <c r="P43" i="24"/>
  <c r="P53" i="24"/>
  <c r="E45" i="24"/>
  <c r="O45" i="24"/>
  <c r="O47" i="24"/>
  <c r="E48" i="24"/>
  <c r="G48" i="24"/>
  <c r="E53" i="24"/>
  <c r="G53" i="24"/>
  <c r="O53" i="24"/>
  <c r="I60" i="24"/>
  <c r="I61" i="24"/>
  <c r="E60" i="24"/>
  <c r="M60" i="24"/>
  <c r="O60" i="24"/>
  <c r="P60" i="24"/>
  <c r="G62" i="24"/>
  <c r="P61" i="24"/>
  <c r="P63" i="24"/>
  <c r="Q61" i="24"/>
  <c r="Q62" i="24"/>
  <c r="Q63" i="24"/>
  <c r="E61" i="24"/>
  <c r="O62" i="24"/>
  <c r="J62" i="24"/>
  <c r="J63" i="24"/>
  <c r="E65" i="24"/>
  <c r="E66" i="24"/>
  <c r="G66" i="24"/>
  <c r="I65" i="24"/>
  <c r="I66" i="24"/>
  <c r="M65" i="24"/>
  <c r="M66" i="24"/>
  <c r="O65" i="24"/>
  <c r="P65" i="24"/>
  <c r="P66" i="24"/>
  <c r="Q66" i="24"/>
  <c r="E67" i="24"/>
  <c r="G67" i="24"/>
  <c r="I67" i="24"/>
  <c r="I69" i="24"/>
  <c r="O69" i="24"/>
  <c r="P69" i="24"/>
  <c r="Q69" i="24"/>
  <c r="H19" i="20"/>
  <c r="O19" i="20"/>
  <c r="G23" i="6"/>
  <c r="F14" i="43" s="1"/>
  <c r="G35" i="6"/>
  <c r="F15" i="43" s="1"/>
  <c r="J96" i="125"/>
  <c r="O54" i="24" s="1"/>
  <c r="J96" i="124"/>
  <c r="P54" i="24" s="1"/>
  <c r="S38" i="109"/>
  <c r="I27" i="122"/>
  <c r="J45" i="24"/>
  <c r="I129" i="115"/>
  <c r="J69" i="24" s="1"/>
  <c r="H23" i="30"/>
  <c r="R23" i="30"/>
  <c r="T30" i="30"/>
  <c r="N35" i="30"/>
  <c r="C31" i="30"/>
  <c r="P23" i="30"/>
  <c r="N31" i="30"/>
  <c r="L35" i="30"/>
  <c r="D57" i="30"/>
  <c r="N57" i="30"/>
  <c r="G53" i="30"/>
  <c r="K59" i="30" l="1"/>
  <c r="Q57" i="30"/>
  <c r="AD57" i="148"/>
  <c r="F57" i="30"/>
  <c r="J57" i="148"/>
  <c r="I57" i="148"/>
  <c r="O56" i="30"/>
  <c r="AA56" i="148"/>
  <c r="Z56" i="148"/>
  <c r="Z58" i="148" s="1"/>
  <c r="D56" i="30"/>
  <c r="F56" i="148"/>
  <c r="E56" i="148"/>
  <c r="H53" i="30"/>
  <c r="N53" i="148"/>
  <c r="M53" i="148"/>
  <c r="O52" i="30"/>
  <c r="AA52" i="148"/>
  <c r="Z52" i="148"/>
  <c r="G52" i="30"/>
  <c r="L52" i="148"/>
  <c r="K52" i="148"/>
  <c r="Z45" i="148"/>
  <c r="O45" i="30"/>
  <c r="AA45" i="148"/>
  <c r="G53" i="148"/>
  <c r="H53" i="148"/>
  <c r="P44" i="30"/>
  <c r="AC44" i="148"/>
  <c r="AB44" i="148"/>
  <c r="H34" i="30"/>
  <c r="N34" i="148"/>
  <c r="M34" i="148"/>
  <c r="W30" i="148"/>
  <c r="V30" i="148"/>
  <c r="D30" i="30"/>
  <c r="F30" i="148"/>
  <c r="E30" i="148"/>
  <c r="O23" i="30"/>
  <c r="AA23" i="148"/>
  <c r="Z23" i="148"/>
  <c r="C23" i="30"/>
  <c r="C24" i="30" s="1"/>
  <c r="C23" i="148"/>
  <c r="M22" i="30"/>
  <c r="W22" i="148"/>
  <c r="V22" i="148"/>
  <c r="D22" i="30"/>
  <c r="F22" i="148"/>
  <c r="E22" i="148"/>
  <c r="P57" i="30"/>
  <c r="AC57" i="148"/>
  <c r="AB57" i="148"/>
  <c r="E57" i="148"/>
  <c r="F57" i="148"/>
  <c r="N56" i="30"/>
  <c r="Y56" i="148"/>
  <c r="X56" i="148"/>
  <c r="C56" i="30"/>
  <c r="C56" i="148"/>
  <c r="C58" i="148" s="1"/>
  <c r="L53" i="148"/>
  <c r="K53" i="148"/>
  <c r="N52" i="30"/>
  <c r="Y52" i="148"/>
  <c r="X52" i="148"/>
  <c r="F53" i="30"/>
  <c r="F54" i="30" s="1"/>
  <c r="J53" i="148"/>
  <c r="I53" i="148"/>
  <c r="Y45" i="148"/>
  <c r="X45" i="148"/>
  <c r="N45" i="30"/>
  <c r="E52" i="30"/>
  <c r="H52" i="148"/>
  <c r="G52" i="148"/>
  <c r="O44" i="30"/>
  <c r="AA44" i="148"/>
  <c r="Z44" i="148"/>
  <c r="Z46" i="148" s="1"/>
  <c r="G44" i="30"/>
  <c r="K44" i="148"/>
  <c r="L44" i="148"/>
  <c r="R35" i="30"/>
  <c r="AI35" i="148"/>
  <c r="AH35" i="148"/>
  <c r="E35" i="30"/>
  <c r="H35" i="148"/>
  <c r="G35" i="148"/>
  <c r="P35" i="30"/>
  <c r="AB35" i="148"/>
  <c r="AC35" i="148"/>
  <c r="G34" i="30"/>
  <c r="L34" i="148"/>
  <c r="K34" i="148"/>
  <c r="R30" i="30"/>
  <c r="AI30" i="148"/>
  <c r="AH30" i="148"/>
  <c r="L30" i="30"/>
  <c r="U30" i="148"/>
  <c r="T30" i="148"/>
  <c r="C30" i="30"/>
  <c r="C32" i="30" s="1"/>
  <c r="C30" i="148"/>
  <c r="C32" i="148" s="1"/>
  <c r="N23" i="30"/>
  <c r="Y23" i="148"/>
  <c r="X23" i="148"/>
  <c r="E23" i="30"/>
  <c r="H23" i="148"/>
  <c r="G23" i="148"/>
  <c r="L22" i="30"/>
  <c r="U22" i="148"/>
  <c r="T22" i="148"/>
  <c r="C22" i="30"/>
  <c r="D22" i="148"/>
  <c r="C22" i="148"/>
  <c r="Q34" i="30"/>
  <c r="AD34" i="148"/>
  <c r="O57" i="30"/>
  <c r="Z57" i="148"/>
  <c r="AA57" i="148"/>
  <c r="M56" i="30"/>
  <c r="W56" i="148"/>
  <c r="V56" i="148"/>
  <c r="T53" i="30"/>
  <c r="AM53" i="148"/>
  <c r="C53" i="30"/>
  <c r="C53" i="148"/>
  <c r="M53" i="30"/>
  <c r="W53" i="148"/>
  <c r="V53" i="148"/>
  <c r="F52" i="30"/>
  <c r="I52" i="148"/>
  <c r="I54" i="148" s="1"/>
  <c r="J52" i="148"/>
  <c r="W45" i="148"/>
  <c r="M45" i="30"/>
  <c r="V45" i="148"/>
  <c r="G45" i="148"/>
  <c r="E45" i="30"/>
  <c r="H45" i="148"/>
  <c r="N44" i="30"/>
  <c r="N46" i="30" s="1"/>
  <c r="Y44" i="148"/>
  <c r="X44" i="148"/>
  <c r="X46" i="148" s="1"/>
  <c r="F44" i="30"/>
  <c r="J44" i="148"/>
  <c r="I44" i="148"/>
  <c r="O35" i="30"/>
  <c r="AA35" i="148"/>
  <c r="Z35" i="148"/>
  <c r="D35" i="30"/>
  <c r="F35" i="148"/>
  <c r="E35" i="148"/>
  <c r="P34" i="30"/>
  <c r="AC34" i="148"/>
  <c r="AB34" i="148"/>
  <c r="AB36" i="148" s="1"/>
  <c r="F34" i="30"/>
  <c r="J34" i="148"/>
  <c r="I34" i="148"/>
  <c r="E31" i="30"/>
  <c r="H31" i="148"/>
  <c r="G31" i="148"/>
  <c r="Q30" i="30"/>
  <c r="AD30" i="148"/>
  <c r="H30" i="30"/>
  <c r="N30" i="148"/>
  <c r="M30" i="148"/>
  <c r="E30" i="30"/>
  <c r="E32" i="30" s="1"/>
  <c r="G30" i="148"/>
  <c r="H30" i="148"/>
  <c r="M23" i="30"/>
  <c r="W23" i="148"/>
  <c r="V23" i="148"/>
  <c r="T22" i="30"/>
  <c r="T24" i="30" s="1"/>
  <c r="AM22" i="148"/>
  <c r="J22" i="30"/>
  <c r="J24" i="30" s="1"/>
  <c r="P22" i="148"/>
  <c r="P24" i="148" s="1"/>
  <c r="AI31" i="148"/>
  <c r="AH31" i="148"/>
  <c r="X57" i="148"/>
  <c r="Y57" i="148"/>
  <c r="J57" i="30"/>
  <c r="P57" i="148"/>
  <c r="L56" i="30"/>
  <c r="U56" i="148"/>
  <c r="T56" i="148"/>
  <c r="R53" i="30"/>
  <c r="AI53" i="148"/>
  <c r="AH53" i="148"/>
  <c r="O53" i="30"/>
  <c r="AA53" i="148"/>
  <c r="Z53" i="148"/>
  <c r="M52" i="30"/>
  <c r="M54" i="30" s="1"/>
  <c r="W52" i="148"/>
  <c r="V52" i="148"/>
  <c r="V54" i="148" s="1"/>
  <c r="D53" i="30"/>
  <c r="F53" i="148"/>
  <c r="E53" i="148"/>
  <c r="L45" i="30"/>
  <c r="L46" i="30" s="1"/>
  <c r="U45" i="148"/>
  <c r="T45" i="148"/>
  <c r="AM45" i="148"/>
  <c r="T45" i="30"/>
  <c r="M44" i="30"/>
  <c r="V44" i="148"/>
  <c r="W44" i="148"/>
  <c r="E44" i="30"/>
  <c r="E46" i="30" s="1"/>
  <c r="H44" i="148"/>
  <c r="G44" i="148"/>
  <c r="G46" i="148" s="1"/>
  <c r="Y35" i="148"/>
  <c r="X35" i="148"/>
  <c r="D35" i="148"/>
  <c r="C35" i="148"/>
  <c r="O34" i="30"/>
  <c r="O36" i="30" s="1"/>
  <c r="I16" i="41" s="1"/>
  <c r="AA34" i="148"/>
  <c r="Z34" i="148"/>
  <c r="Z36" i="148" s="1"/>
  <c r="E34" i="30"/>
  <c r="H34" i="148"/>
  <c r="G34" i="148"/>
  <c r="G36" i="148" s="1"/>
  <c r="L31" i="30"/>
  <c r="U31" i="148"/>
  <c r="T31" i="148"/>
  <c r="P31" i="30"/>
  <c r="AC31" i="148"/>
  <c r="AB31" i="148"/>
  <c r="G31" i="30"/>
  <c r="K31" i="148"/>
  <c r="L31" i="148"/>
  <c r="J30" i="30"/>
  <c r="P30" i="148"/>
  <c r="L23" i="30"/>
  <c r="U23" i="148"/>
  <c r="T23" i="148"/>
  <c r="R22" i="30"/>
  <c r="AI22" i="148"/>
  <c r="AH22" i="148"/>
  <c r="H22" i="30"/>
  <c r="N22" i="148"/>
  <c r="M22" i="148"/>
  <c r="G45" i="30"/>
  <c r="G46" i="30" s="1"/>
  <c r="L45" i="148"/>
  <c r="K45" i="148"/>
  <c r="E103" i="105"/>
  <c r="M57" i="30"/>
  <c r="M58" i="30" s="1"/>
  <c r="W57" i="148"/>
  <c r="V57" i="148"/>
  <c r="T56" i="30"/>
  <c r="T58" i="30" s="1"/>
  <c r="M17" i="96" s="1"/>
  <c r="O17" i="20" s="1"/>
  <c r="AM56" i="148"/>
  <c r="AM58" i="148" s="1"/>
  <c r="J56" i="30"/>
  <c r="P56" i="148"/>
  <c r="P58" i="148" s="1"/>
  <c r="Q53" i="30"/>
  <c r="AD53" i="148"/>
  <c r="T52" i="30"/>
  <c r="AM52" i="148"/>
  <c r="AM54" i="148" s="1"/>
  <c r="L52" i="30"/>
  <c r="T52" i="148"/>
  <c r="U52" i="148"/>
  <c r="F52" i="148"/>
  <c r="E52" i="148"/>
  <c r="E54" i="148" s="1"/>
  <c r="H45" i="30"/>
  <c r="N45" i="148"/>
  <c r="M45" i="148"/>
  <c r="T44" i="30"/>
  <c r="T46" i="30" s="1"/>
  <c r="AM44" i="148"/>
  <c r="AM46" i="148" s="1"/>
  <c r="AM59" i="148" s="1"/>
  <c r="L44" i="30"/>
  <c r="U44" i="148"/>
  <c r="T44" i="148"/>
  <c r="T46" i="148" s="1"/>
  <c r="F45" i="148"/>
  <c r="E45" i="148"/>
  <c r="D45" i="30"/>
  <c r="M35" i="30"/>
  <c r="W35" i="148"/>
  <c r="V35" i="148"/>
  <c r="L35" i="148"/>
  <c r="K35" i="148"/>
  <c r="N34" i="30"/>
  <c r="Y34" i="148"/>
  <c r="X34" i="148"/>
  <c r="D34" i="30"/>
  <c r="D36" i="30" s="1"/>
  <c r="F34" i="148"/>
  <c r="E34" i="148"/>
  <c r="E36" i="148" s="1"/>
  <c r="Q31" i="30"/>
  <c r="AD31" i="148"/>
  <c r="P30" i="30"/>
  <c r="AC30" i="148"/>
  <c r="AB30" i="148"/>
  <c r="AB32" i="148" s="1"/>
  <c r="G30" i="30"/>
  <c r="L30" i="148"/>
  <c r="K30" i="148"/>
  <c r="T23" i="30"/>
  <c r="AM23" i="148"/>
  <c r="J23" i="30"/>
  <c r="P23" i="148"/>
  <c r="Q22" i="30"/>
  <c r="AD22" i="148"/>
  <c r="G22" i="30"/>
  <c r="L22" i="148"/>
  <c r="K22" i="148"/>
  <c r="N31" i="148"/>
  <c r="M31" i="148"/>
  <c r="H31" i="30"/>
  <c r="L57" i="30"/>
  <c r="U57" i="148"/>
  <c r="T57" i="148"/>
  <c r="R56" i="30"/>
  <c r="AI56" i="148"/>
  <c r="AH56" i="148"/>
  <c r="AH58" i="148" s="1"/>
  <c r="H56" i="30"/>
  <c r="N56" i="148"/>
  <c r="M56" i="148"/>
  <c r="M58" i="148" s="1"/>
  <c r="P53" i="30"/>
  <c r="AC53" i="148"/>
  <c r="AB53" i="148"/>
  <c r="R52" i="30"/>
  <c r="AI52" i="148"/>
  <c r="AH52" i="148"/>
  <c r="AH54" i="148" s="1"/>
  <c r="J53" i="30"/>
  <c r="P53" i="148"/>
  <c r="C52" i="30"/>
  <c r="C52" i="148"/>
  <c r="C54" i="148" s="1"/>
  <c r="F45" i="30"/>
  <c r="J45" i="148"/>
  <c r="I45" i="148"/>
  <c r="R44" i="30"/>
  <c r="R46" i="30" s="1"/>
  <c r="AI44" i="148"/>
  <c r="AH44" i="148"/>
  <c r="AH46" i="148" s="1"/>
  <c r="J45" i="30"/>
  <c r="J46" i="30" s="1"/>
  <c r="P45" i="148"/>
  <c r="D44" i="30"/>
  <c r="F44" i="148"/>
  <c r="E44" i="148"/>
  <c r="E46" i="148" s="1"/>
  <c r="U35" i="148"/>
  <c r="T35" i="148"/>
  <c r="Q35" i="30"/>
  <c r="AD35" i="148"/>
  <c r="M34" i="30"/>
  <c r="W34" i="148"/>
  <c r="V34" i="148"/>
  <c r="V36" i="148" s="1"/>
  <c r="C34" i="30"/>
  <c r="D34" i="148"/>
  <c r="C34" i="148"/>
  <c r="C36" i="148" s="1"/>
  <c r="O31" i="30"/>
  <c r="AA31" i="148"/>
  <c r="Z31" i="148"/>
  <c r="O30" i="30"/>
  <c r="AA30" i="148"/>
  <c r="Z30" i="148"/>
  <c r="F31" i="30"/>
  <c r="F32" i="30" s="1"/>
  <c r="J31" i="148"/>
  <c r="I31" i="148"/>
  <c r="AH23" i="148"/>
  <c r="AI23" i="148"/>
  <c r="N23" i="148"/>
  <c r="M23" i="148"/>
  <c r="P22" i="30"/>
  <c r="AC22" i="148"/>
  <c r="AB22" i="148"/>
  <c r="F23" i="30"/>
  <c r="J23" i="148"/>
  <c r="I23" i="148"/>
  <c r="T35" i="30"/>
  <c r="AM35" i="148"/>
  <c r="T57" i="30"/>
  <c r="AM57" i="148"/>
  <c r="M57" i="148"/>
  <c r="N57" i="148"/>
  <c r="Q56" i="30"/>
  <c r="Q58" i="30" s="1"/>
  <c r="AD56" i="148"/>
  <c r="AD58" i="148" s="1"/>
  <c r="AK58" i="148" s="1"/>
  <c r="G56" i="30"/>
  <c r="L56" i="148"/>
  <c r="K56" i="148"/>
  <c r="K58" i="148" s="1"/>
  <c r="Y53" i="148"/>
  <c r="X53" i="148"/>
  <c r="Q52" i="30"/>
  <c r="Q54" i="30" s="1"/>
  <c r="AD52" i="148"/>
  <c r="AD54" i="148" s="1"/>
  <c r="J52" i="30"/>
  <c r="J54" i="30" s="1"/>
  <c r="P52" i="148"/>
  <c r="P54" i="148" s="1"/>
  <c r="R45" i="30"/>
  <c r="AI45" i="148"/>
  <c r="AH45" i="148"/>
  <c r="E57" i="30"/>
  <c r="H57" i="148"/>
  <c r="G57" i="148"/>
  <c r="Q44" i="30"/>
  <c r="AD44" i="148"/>
  <c r="AD46" i="148" s="1"/>
  <c r="J44" i="30"/>
  <c r="P44" i="148"/>
  <c r="D45" i="148"/>
  <c r="C45" i="30"/>
  <c r="C45" i="148"/>
  <c r="T34" i="30"/>
  <c r="T36" i="30" s="1"/>
  <c r="H17" i="96" s="1"/>
  <c r="H17" i="20" s="1"/>
  <c r="AM34" i="148"/>
  <c r="AM36" i="148" s="1"/>
  <c r="L34" i="30"/>
  <c r="L36" i="30" s="1"/>
  <c r="U34" i="148"/>
  <c r="T34" i="148"/>
  <c r="T36" i="148" s="1"/>
  <c r="Y31" i="148"/>
  <c r="X31" i="148"/>
  <c r="T31" i="30"/>
  <c r="T32" i="30" s="1"/>
  <c r="AM31" i="148"/>
  <c r="N30" i="30"/>
  <c r="N32" i="30" s="1"/>
  <c r="Y30" i="148"/>
  <c r="X30" i="148"/>
  <c r="X32" i="148" s="1"/>
  <c r="F30" i="30"/>
  <c r="J30" i="148"/>
  <c r="I30" i="148"/>
  <c r="Q23" i="30"/>
  <c r="AD23" i="148"/>
  <c r="G23" i="30"/>
  <c r="L23" i="148"/>
  <c r="K23" i="148"/>
  <c r="O22" i="30"/>
  <c r="Z22" i="148"/>
  <c r="Z24" i="148" s="1"/>
  <c r="AA22" i="148"/>
  <c r="J22" i="148"/>
  <c r="I22" i="148"/>
  <c r="J35" i="148"/>
  <c r="I35" i="148"/>
  <c r="E127" i="105"/>
  <c r="AI57" i="148"/>
  <c r="AH57" i="148"/>
  <c r="G57" i="30"/>
  <c r="L57" i="148"/>
  <c r="K57" i="148"/>
  <c r="P56" i="30"/>
  <c r="P58" i="30" s="1"/>
  <c r="N17" i="41" s="1"/>
  <c r="AC56" i="148"/>
  <c r="AB56" i="148"/>
  <c r="AB58" i="148" s="1"/>
  <c r="F56" i="30"/>
  <c r="F58" i="30" s="1"/>
  <c r="J56" i="148"/>
  <c r="I56" i="148"/>
  <c r="I58" i="148" s="1"/>
  <c r="L53" i="30"/>
  <c r="U53" i="148"/>
  <c r="T53" i="148"/>
  <c r="P52" i="30"/>
  <c r="AB52" i="148"/>
  <c r="AB54" i="148" s="1"/>
  <c r="AC52" i="148"/>
  <c r="N52" i="148"/>
  <c r="M52" i="148"/>
  <c r="M54" i="148" s="1"/>
  <c r="Q45" i="30"/>
  <c r="AD45" i="148"/>
  <c r="H56" i="148"/>
  <c r="G56" i="148"/>
  <c r="G58" i="148" s="1"/>
  <c r="P45" i="30"/>
  <c r="P46" i="30" s="1"/>
  <c r="AC45" i="148"/>
  <c r="AB45" i="148"/>
  <c r="H44" i="30"/>
  <c r="N44" i="148"/>
  <c r="M44" i="148"/>
  <c r="C44" i="148"/>
  <c r="C46" i="148" s="1"/>
  <c r="C59" i="148" s="1"/>
  <c r="D44" i="148"/>
  <c r="H35" i="30"/>
  <c r="H36" i="30" s="1"/>
  <c r="N35" i="148"/>
  <c r="M35" i="148"/>
  <c r="R34" i="30"/>
  <c r="AH34" i="148"/>
  <c r="AI34" i="148"/>
  <c r="J34" i="30"/>
  <c r="P34" i="148"/>
  <c r="P36" i="148" s="1"/>
  <c r="J31" i="30"/>
  <c r="P31" i="148"/>
  <c r="AM32" i="148"/>
  <c r="M31" i="30"/>
  <c r="V31" i="148"/>
  <c r="W31" i="148"/>
  <c r="D31" i="30"/>
  <c r="D32" i="30" s="1"/>
  <c r="F31" i="148"/>
  <c r="E31" i="148"/>
  <c r="AC23" i="148"/>
  <c r="AB23" i="148"/>
  <c r="D23" i="30"/>
  <c r="F23" i="148"/>
  <c r="E23" i="148"/>
  <c r="N22" i="30"/>
  <c r="N24" i="30" s="1"/>
  <c r="Y22" i="148"/>
  <c r="X22" i="148"/>
  <c r="X24" i="148" s="1"/>
  <c r="E22" i="30"/>
  <c r="G22" i="148"/>
  <c r="G24" i="148" s="1"/>
  <c r="H22" i="148"/>
  <c r="P24" i="30"/>
  <c r="F329" i="105"/>
  <c r="U103" i="105"/>
  <c r="E56" i="30"/>
  <c r="S127" i="105"/>
  <c r="S261" i="105"/>
  <c r="Q329" i="105"/>
  <c r="D329" i="105"/>
  <c r="N127" i="105"/>
  <c r="S285" i="105"/>
  <c r="Q103" i="105"/>
  <c r="Q172" i="105" s="1"/>
  <c r="G35" i="30"/>
  <c r="K285" i="105"/>
  <c r="R24" i="30"/>
  <c r="H24" i="30"/>
  <c r="N171" i="105"/>
  <c r="N53" i="30"/>
  <c r="N54" i="30" s="1"/>
  <c r="G58" i="30"/>
  <c r="R261" i="105"/>
  <c r="E261" i="105"/>
  <c r="E330" i="105" s="1"/>
  <c r="M261" i="105"/>
  <c r="H171" i="105"/>
  <c r="R28" i="92"/>
  <c r="T28" i="92" s="1"/>
  <c r="G25" i="93" s="1"/>
  <c r="R24" i="92"/>
  <c r="T24" i="92" s="1"/>
  <c r="G21" i="93" s="1"/>
  <c r="R19" i="92"/>
  <c r="T19" i="92" s="1"/>
  <c r="G16" i="93" s="1"/>
  <c r="R27" i="92"/>
  <c r="T27" i="92" s="1"/>
  <c r="G24" i="93" s="1"/>
  <c r="R23" i="92"/>
  <c r="T23" i="92" s="1"/>
  <c r="G20" i="93" s="1"/>
  <c r="R18" i="92"/>
  <c r="T18" i="92" s="1"/>
  <c r="G15" i="93" s="1"/>
  <c r="G23" i="93"/>
  <c r="R26" i="92"/>
  <c r="T26" i="92" s="1"/>
  <c r="R22" i="92"/>
  <c r="T22" i="92" s="1"/>
  <c r="G19" i="93" s="1"/>
  <c r="R25" i="92"/>
  <c r="T25" i="92" s="1"/>
  <c r="G22" i="93" s="1"/>
  <c r="R21" i="92"/>
  <c r="T21" i="92" s="1"/>
  <c r="G18" i="93" s="1"/>
  <c r="P285" i="105"/>
  <c r="P261" i="105"/>
  <c r="G285" i="105"/>
  <c r="M30" i="30"/>
  <c r="M32" i="30" s="1"/>
  <c r="P329" i="105"/>
  <c r="P171" i="105"/>
  <c r="G127" i="105"/>
  <c r="Q171" i="105"/>
  <c r="R31" i="30"/>
  <c r="R32" i="30" s="1"/>
  <c r="H19" i="41" s="1"/>
  <c r="E329" i="105"/>
  <c r="I329" i="105"/>
  <c r="K171" i="105"/>
  <c r="G54" i="30"/>
  <c r="C57" i="30"/>
  <c r="E53" i="30"/>
  <c r="E54" i="30" s="1"/>
  <c r="F285" i="105"/>
  <c r="I285" i="105"/>
  <c r="F261" i="105"/>
  <c r="F330" i="105" s="1"/>
  <c r="O171" i="105"/>
  <c r="O127" i="105"/>
  <c r="N261" i="105"/>
  <c r="N330" i="105" s="1"/>
  <c r="H32" i="30"/>
  <c r="Q127" i="105"/>
  <c r="N285" i="105"/>
  <c r="H57" i="30"/>
  <c r="H58" i="30" s="1"/>
  <c r="U171" i="105"/>
  <c r="F22" i="30"/>
  <c r="Q285" i="105"/>
  <c r="G103" i="105"/>
  <c r="Q261" i="105"/>
  <c r="N36" i="30"/>
  <c r="D127" i="105"/>
  <c r="P103" i="105"/>
  <c r="H127" i="105"/>
  <c r="U329" i="105"/>
  <c r="M127" i="105"/>
  <c r="F35" i="30"/>
  <c r="F36" i="30" s="1"/>
  <c r="U261" i="105"/>
  <c r="J35" i="30"/>
  <c r="D52" i="30"/>
  <c r="D54" i="30" s="1"/>
  <c r="R54" i="30"/>
  <c r="M19" i="41" s="1"/>
  <c r="U127" i="105"/>
  <c r="D24" i="30"/>
  <c r="E285" i="105"/>
  <c r="O261" i="105"/>
  <c r="M285" i="105"/>
  <c r="R57" i="30"/>
  <c r="H329" i="105"/>
  <c r="G261" i="105"/>
  <c r="D261" i="105"/>
  <c r="P127" i="105"/>
  <c r="R329" i="105"/>
  <c r="I171" i="105"/>
  <c r="R171" i="105"/>
  <c r="T171" i="105" s="1"/>
  <c r="F127" i="105"/>
  <c r="D171" i="105"/>
  <c r="C35" i="30"/>
  <c r="C36" i="30" s="1"/>
  <c r="N58" i="30"/>
  <c r="E24" i="30"/>
  <c r="P36" i="30"/>
  <c r="I17" i="41" s="1"/>
  <c r="M24" i="30"/>
  <c r="K38" i="109"/>
  <c r="K33" i="109"/>
  <c r="S33" i="109"/>
  <c r="S23" i="109"/>
  <c r="K23" i="109"/>
  <c r="D58" i="30"/>
  <c r="Q36" i="30"/>
  <c r="M46" i="30"/>
  <c r="E36" i="30"/>
  <c r="E46" i="24"/>
  <c r="J25" i="92"/>
  <c r="L25" i="92" s="1"/>
  <c r="F22" i="93" s="1"/>
  <c r="J21" i="92"/>
  <c r="L21" i="92" s="1"/>
  <c r="F18" i="93" s="1"/>
  <c r="J28" i="92"/>
  <c r="L28" i="92" s="1"/>
  <c r="F25" i="93" s="1"/>
  <c r="J24" i="92"/>
  <c r="L24" i="92" s="1"/>
  <c r="F21" i="93" s="1"/>
  <c r="J19" i="92"/>
  <c r="L19" i="92" s="1"/>
  <c r="F16" i="93" s="1"/>
  <c r="J27" i="92"/>
  <c r="L27" i="92" s="1"/>
  <c r="F24" i="93" s="1"/>
  <c r="J23" i="92"/>
  <c r="L23" i="92" s="1"/>
  <c r="F20" i="93" s="1"/>
  <c r="J18" i="92"/>
  <c r="J26" i="92"/>
  <c r="L26" i="92" s="1"/>
  <c r="F23" i="93" s="1"/>
  <c r="J22" i="92"/>
  <c r="L22" i="92" s="1"/>
  <c r="F19" i="93" s="1"/>
  <c r="H29" i="92"/>
  <c r="I34" i="24"/>
  <c r="H69" i="111"/>
  <c r="H72" i="111" s="1"/>
  <c r="E68" i="24" s="1"/>
  <c r="G35" i="24"/>
  <c r="Q34" i="24"/>
  <c r="K58" i="24"/>
  <c r="O329" i="105"/>
  <c r="R285" i="105"/>
  <c r="T285" i="105" s="1"/>
  <c r="G329" i="105"/>
  <c r="N329" i="105"/>
  <c r="Q32" i="30"/>
  <c r="L32" i="30"/>
  <c r="S103" i="105"/>
  <c r="S172" i="105" s="1"/>
  <c r="I103" i="105"/>
  <c r="G34" i="24"/>
  <c r="I52" i="24"/>
  <c r="H76" i="120"/>
  <c r="H79" i="120" s="1"/>
  <c r="O68" i="24" s="1"/>
  <c r="O34" i="24"/>
  <c r="I27" i="111"/>
  <c r="L146" i="120"/>
  <c r="O70" i="24" s="1"/>
  <c r="S329" i="105"/>
  <c r="G171" i="105"/>
  <c r="I35" i="24"/>
  <c r="J34" i="24"/>
  <c r="J33" i="24" s="1"/>
  <c r="H76" i="119"/>
  <c r="H79" i="119" s="1"/>
  <c r="M68" i="24" s="1"/>
  <c r="H46" i="30"/>
  <c r="T48" i="92"/>
  <c r="V37" i="92" s="1"/>
  <c r="F46" i="30"/>
  <c r="M171" i="105"/>
  <c r="I127" i="105"/>
  <c r="L159" i="121"/>
  <c r="P70" i="24" s="1"/>
  <c r="H89" i="121"/>
  <c r="H92" i="121" s="1"/>
  <c r="P68" i="24" s="1"/>
  <c r="I27" i="121"/>
  <c r="M64" i="24"/>
  <c r="O64" i="24"/>
  <c r="Q64" i="24"/>
  <c r="P33" i="24"/>
  <c r="J96" i="134"/>
  <c r="E54" i="24" s="1"/>
  <c r="E39" i="24"/>
  <c r="J46" i="134"/>
  <c r="I22" i="115"/>
  <c r="J60" i="24"/>
  <c r="R60" i="24" s="1"/>
  <c r="M19" i="24"/>
  <c r="R19" i="24" s="1"/>
  <c r="J46" i="126"/>
  <c r="H122" i="124"/>
  <c r="P55" i="24" s="1"/>
  <c r="P26" i="24"/>
  <c r="K41" i="24"/>
  <c r="K39" i="24" s="1"/>
  <c r="J68" i="128"/>
  <c r="U285" i="105"/>
  <c r="S171" i="105"/>
  <c r="I22" i="122"/>
  <c r="F171" i="105"/>
  <c r="P39" i="24"/>
  <c r="E34" i="24"/>
  <c r="H76" i="117"/>
  <c r="H79" i="117" s="1"/>
  <c r="K68" i="24" s="1"/>
  <c r="K45" i="122"/>
  <c r="Q67" i="24" s="1"/>
  <c r="C44" i="30"/>
  <c r="K127" i="105"/>
  <c r="M103" i="105"/>
  <c r="H103" i="105"/>
  <c r="H172" i="105" s="1"/>
  <c r="H122" i="131"/>
  <c r="I55" i="24" s="1"/>
  <c r="J68" i="131"/>
  <c r="I261" i="105"/>
  <c r="M329" i="105"/>
  <c r="E35" i="24"/>
  <c r="H122" i="128"/>
  <c r="K55" i="24" s="1"/>
  <c r="K34" i="24"/>
  <c r="J68" i="125"/>
  <c r="O35" i="24"/>
  <c r="I27" i="114"/>
  <c r="H89" i="115"/>
  <c r="H92" i="115" s="1"/>
  <c r="J68" i="24" s="1"/>
  <c r="I27" i="119"/>
  <c r="I22" i="121"/>
  <c r="H285" i="105"/>
  <c r="K261" i="105"/>
  <c r="N103" i="105"/>
  <c r="R103" i="105"/>
  <c r="K85" i="24"/>
  <c r="K86" i="24" s="1"/>
  <c r="I86" i="24"/>
  <c r="E26" i="24"/>
  <c r="R62" i="24"/>
  <c r="R27" i="24"/>
  <c r="I26" i="24"/>
  <c r="I20" i="24"/>
  <c r="M58" i="24"/>
  <c r="R63" i="24"/>
  <c r="Q58" i="24"/>
  <c r="I58" i="24"/>
  <c r="O46" i="24"/>
  <c r="O26" i="24"/>
  <c r="E58" i="24"/>
  <c r="G58" i="24"/>
  <c r="O39" i="24"/>
  <c r="R45" i="24"/>
  <c r="G39" i="24"/>
  <c r="R23" i="24"/>
  <c r="R44" i="24"/>
  <c r="Q26" i="24"/>
  <c r="Q46" i="24"/>
  <c r="Q20" i="24"/>
  <c r="Q35" i="24"/>
  <c r="M20" i="24"/>
  <c r="R21" i="24"/>
  <c r="M46" i="24"/>
  <c r="J46" i="131"/>
  <c r="J69" i="131" s="1"/>
  <c r="J17" i="24"/>
  <c r="J46" i="130"/>
  <c r="J46" i="128"/>
  <c r="J69" i="128" s="1"/>
  <c r="K17" i="24"/>
  <c r="P17" i="24"/>
  <c r="J46" i="124"/>
  <c r="J96" i="123"/>
  <c r="Q54" i="24" s="1"/>
  <c r="I22" i="113"/>
  <c r="I22" i="120"/>
  <c r="I22" i="119"/>
  <c r="M33" i="24"/>
  <c r="J68" i="134"/>
  <c r="J46" i="125"/>
  <c r="J69" i="125" s="1"/>
  <c r="P20" i="24"/>
  <c r="E17" i="24"/>
  <c r="J96" i="130"/>
  <c r="J54" i="24" s="1"/>
  <c r="J42" i="24"/>
  <c r="R42" i="24" s="1"/>
  <c r="J68" i="130"/>
  <c r="J69" i="130" s="1"/>
  <c r="I27" i="115"/>
  <c r="J65" i="24"/>
  <c r="J64" i="24" s="1"/>
  <c r="K65" i="24"/>
  <c r="K64" i="24" s="1"/>
  <c r="I27" i="117"/>
  <c r="I27" i="113"/>
  <c r="G65" i="24"/>
  <c r="J96" i="131"/>
  <c r="I54" i="24" s="1"/>
  <c r="H122" i="125"/>
  <c r="O55" i="24" s="1"/>
  <c r="I41" i="24"/>
  <c r="I39" i="24" s="1"/>
  <c r="I18" i="24"/>
  <c r="R18" i="24" s="1"/>
  <c r="H122" i="132"/>
  <c r="G55" i="24" s="1"/>
  <c r="J46" i="132"/>
  <c r="H122" i="130"/>
  <c r="J55" i="24" s="1"/>
  <c r="J20" i="24"/>
  <c r="J96" i="128"/>
  <c r="K54" i="24" s="1"/>
  <c r="H122" i="126"/>
  <c r="M55" i="24" s="1"/>
  <c r="M40" i="24"/>
  <c r="M39" i="24" s="1"/>
  <c r="J68" i="126"/>
  <c r="J69" i="126" s="1"/>
  <c r="O52" i="24"/>
  <c r="O31" i="24"/>
  <c r="J68" i="124"/>
  <c r="H122" i="123"/>
  <c r="Q55" i="24" s="1"/>
  <c r="J68" i="123"/>
  <c r="Q41" i="24"/>
  <c r="Q39" i="24" s="1"/>
  <c r="H69" i="114"/>
  <c r="H72" i="114" s="1"/>
  <c r="I68" i="24" s="1"/>
  <c r="L159" i="115"/>
  <c r="J70" i="24" s="1"/>
  <c r="L139" i="113"/>
  <c r="G70" i="24" s="1"/>
  <c r="L146" i="119"/>
  <c r="M70" i="24" s="1"/>
  <c r="L146" i="122"/>
  <c r="Q70" i="24" s="1"/>
  <c r="R127" i="105"/>
  <c r="T127" i="105" s="1"/>
  <c r="F103" i="105"/>
  <c r="D103" i="105"/>
  <c r="P58" i="24"/>
  <c r="O59" i="24"/>
  <c r="O58" i="24" s="1"/>
  <c r="K26" i="24"/>
  <c r="M31" i="24"/>
  <c r="I22" i="111"/>
  <c r="K329" i="105"/>
  <c r="O285" i="105"/>
  <c r="D285" i="105"/>
  <c r="H52" i="30"/>
  <c r="H54" i="30" s="1"/>
  <c r="H261" i="105"/>
  <c r="H330" i="105" s="1"/>
  <c r="R43" i="24"/>
  <c r="J31" i="24"/>
  <c r="Q31" i="24"/>
  <c r="H69" i="113"/>
  <c r="H72" i="113" s="1"/>
  <c r="G68" i="24" s="1"/>
  <c r="I22" i="114"/>
  <c r="I22" i="117"/>
  <c r="L146" i="117"/>
  <c r="K70" i="24" s="1"/>
  <c r="L139" i="114"/>
  <c r="I70" i="24" s="1"/>
  <c r="L139" i="111"/>
  <c r="E70" i="24" s="1"/>
  <c r="I27" i="120"/>
  <c r="O103" i="105"/>
  <c r="E171" i="105"/>
  <c r="K103" i="105"/>
  <c r="K48" i="92"/>
  <c r="P29" i="92"/>
  <c r="R48" i="24"/>
  <c r="R51" i="24"/>
  <c r="R50" i="24"/>
  <c r="R32" i="24"/>
  <c r="K46" i="24"/>
  <c r="J46" i="24"/>
  <c r="R47" i="24"/>
  <c r="R69" i="24"/>
  <c r="P46" i="24"/>
  <c r="P64" i="24"/>
  <c r="E64" i="24"/>
  <c r="E20" i="24"/>
  <c r="R24" i="24"/>
  <c r="R38" i="24"/>
  <c r="H122" i="134"/>
  <c r="E55" i="24" s="1"/>
  <c r="G26" i="24"/>
  <c r="R30" i="24"/>
  <c r="G20" i="24"/>
  <c r="R22" i="24"/>
  <c r="J68" i="132"/>
  <c r="J69" i="132" s="1"/>
  <c r="J96" i="132"/>
  <c r="G54" i="24" s="1"/>
  <c r="I31" i="24"/>
  <c r="I64" i="24"/>
  <c r="R53" i="24"/>
  <c r="I46" i="24"/>
  <c r="O20" i="24"/>
  <c r="R61" i="24"/>
  <c r="R36" i="24"/>
  <c r="R29" i="24"/>
  <c r="J26" i="24"/>
  <c r="K20" i="24"/>
  <c r="R25" i="24"/>
  <c r="R49" i="24"/>
  <c r="G46" i="24"/>
  <c r="R28" i="24"/>
  <c r="M26" i="24"/>
  <c r="K58" i="115"/>
  <c r="J67" i="24" s="1"/>
  <c r="K58" i="121"/>
  <c r="P67" i="24" s="1"/>
  <c r="R66" i="24"/>
  <c r="J46" i="123"/>
  <c r="J69" i="123" s="1"/>
  <c r="H76" i="122"/>
  <c r="H79" i="122" s="1"/>
  <c r="Q68" i="24" s="1"/>
  <c r="M47" i="92" l="1"/>
  <c r="M40" i="92"/>
  <c r="M41" i="92"/>
  <c r="M39" i="92"/>
  <c r="M42" i="92"/>
  <c r="M38" i="92"/>
  <c r="F33" i="93" s="1"/>
  <c r="M43" i="92"/>
  <c r="M37" i="92"/>
  <c r="F32" i="93" s="1"/>
  <c r="M44" i="92"/>
  <c r="M45" i="92"/>
  <c r="M46" i="92"/>
  <c r="F41" i="93"/>
  <c r="F35" i="93"/>
  <c r="F36" i="93"/>
  <c r="G42" i="93"/>
  <c r="G35" i="93"/>
  <c r="G36" i="93"/>
  <c r="G37" i="93"/>
  <c r="G38" i="93"/>
  <c r="G39" i="93"/>
  <c r="P32" i="30"/>
  <c r="D46" i="30"/>
  <c r="N37" i="30"/>
  <c r="Q46" i="30"/>
  <c r="M36" i="30"/>
  <c r="G59" i="30"/>
  <c r="L58" i="30"/>
  <c r="L54" i="30"/>
  <c r="L59" i="30" s="1"/>
  <c r="Q24" i="30"/>
  <c r="S24" i="30" s="1"/>
  <c r="O54" i="30"/>
  <c r="M16" i="41" s="1"/>
  <c r="J58" i="30"/>
  <c r="T54" i="30"/>
  <c r="R36" i="30"/>
  <c r="I19" i="41" s="1"/>
  <c r="O58" i="30"/>
  <c r="N16" i="41" s="1"/>
  <c r="E59" i="30"/>
  <c r="R58" i="30"/>
  <c r="N19" i="41" s="1"/>
  <c r="O24" i="30"/>
  <c r="F16" i="41" s="1"/>
  <c r="M59" i="30"/>
  <c r="G36" i="30"/>
  <c r="E58" i="30"/>
  <c r="J32" i="30"/>
  <c r="C54" i="30"/>
  <c r="L24" i="30"/>
  <c r="L37" i="30" s="1"/>
  <c r="Q59" i="30"/>
  <c r="G24" i="30"/>
  <c r="O46" i="30"/>
  <c r="F24" i="30"/>
  <c r="F37" i="30" s="1"/>
  <c r="G32" i="30"/>
  <c r="P54" i="30"/>
  <c r="P59" i="30" s="1"/>
  <c r="O32" i="30"/>
  <c r="H16" i="41" s="1"/>
  <c r="K16" i="41"/>
  <c r="K18" i="41" s="1"/>
  <c r="K20" i="41" s="1"/>
  <c r="O59" i="30"/>
  <c r="C37" i="30"/>
  <c r="K17" i="41"/>
  <c r="K172" i="105"/>
  <c r="T103" i="105"/>
  <c r="T172" i="105" s="1"/>
  <c r="R172" i="105"/>
  <c r="Q37" i="30"/>
  <c r="F59" i="30"/>
  <c r="N59" i="30"/>
  <c r="M37" i="30"/>
  <c r="T329" i="105"/>
  <c r="O330" i="105"/>
  <c r="J36" i="30"/>
  <c r="M46" i="148"/>
  <c r="M59" i="148" s="1"/>
  <c r="I24" i="148"/>
  <c r="AK54" i="148"/>
  <c r="AD24" i="148"/>
  <c r="M24" i="148"/>
  <c r="M37" i="148" s="1"/>
  <c r="AM24" i="148"/>
  <c r="AM37" i="148" s="1"/>
  <c r="M32" i="148"/>
  <c r="I36" i="148"/>
  <c r="AD36" i="148"/>
  <c r="T32" i="148"/>
  <c r="G54" i="148"/>
  <c r="X58" i="148"/>
  <c r="E24" i="148"/>
  <c r="M36" i="148"/>
  <c r="T37" i="30"/>
  <c r="K19" i="41"/>
  <c r="U330" i="105"/>
  <c r="Q330" i="105"/>
  <c r="AH36" i="148"/>
  <c r="AH59" i="148"/>
  <c r="X36" i="148"/>
  <c r="X37" i="148" s="1"/>
  <c r="P32" i="148"/>
  <c r="X54" i="148"/>
  <c r="X59" i="148" s="1"/>
  <c r="J17" i="96"/>
  <c r="L17" i="20" s="1"/>
  <c r="K16" i="87" s="1"/>
  <c r="K18" i="87" s="1"/>
  <c r="K24" i="87" s="1"/>
  <c r="L18" i="20" s="1"/>
  <c r="T59" i="30"/>
  <c r="T54" i="148"/>
  <c r="D172" i="105"/>
  <c r="N172" i="105"/>
  <c r="O172" i="105"/>
  <c r="F172" i="105"/>
  <c r="K330" i="105"/>
  <c r="H59" i="30"/>
  <c r="D330" i="105"/>
  <c r="D37" i="30"/>
  <c r="G172" i="105"/>
  <c r="S330" i="105"/>
  <c r="I32" i="148"/>
  <c r="AB24" i="148"/>
  <c r="AB37" i="148" s="1"/>
  <c r="V46" i="148"/>
  <c r="V59" i="148" s="1"/>
  <c r="V58" i="148"/>
  <c r="C24" i="148"/>
  <c r="C37" i="148" s="1"/>
  <c r="F17" i="41"/>
  <c r="P37" i="30"/>
  <c r="E37" i="30"/>
  <c r="G330" i="105"/>
  <c r="P330" i="105"/>
  <c r="M330" i="105"/>
  <c r="G37" i="148"/>
  <c r="AH24" i="148"/>
  <c r="AD32" i="148"/>
  <c r="AK32" i="148" s="1"/>
  <c r="AH32" i="148"/>
  <c r="K46" i="148"/>
  <c r="K59" i="148" s="1"/>
  <c r="V24" i="148"/>
  <c r="E32" i="148"/>
  <c r="AB46" i="148"/>
  <c r="AB59" i="148" s="1"/>
  <c r="K54" i="148"/>
  <c r="C58" i="30"/>
  <c r="H37" i="30"/>
  <c r="P46" i="148"/>
  <c r="P59" i="148" s="1"/>
  <c r="Z32" i="148"/>
  <c r="Z37" i="148" s="1"/>
  <c r="E59" i="148"/>
  <c r="T59" i="148"/>
  <c r="E172" i="105"/>
  <c r="I46" i="148"/>
  <c r="I59" i="148" s="1"/>
  <c r="E58" i="148"/>
  <c r="D59" i="30"/>
  <c r="J59" i="30"/>
  <c r="T261" i="105"/>
  <c r="T330" i="105" s="1"/>
  <c r="R330" i="105"/>
  <c r="F19" i="41"/>
  <c r="U172" i="105"/>
  <c r="K24" i="148"/>
  <c r="K37" i="148" s="1"/>
  <c r="T58" i="148"/>
  <c r="T24" i="148"/>
  <c r="T37" i="148" s="1"/>
  <c r="Z59" i="148"/>
  <c r="M172" i="105"/>
  <c r="I330" i="105"/>
  <c r="I172" i="105"/>
  <c r="P172" i="105"/>
  <c r="AD59" i="148"/>
  <c r="AK46" i="148"/>
  <c r="AK59" i="148" s="1"/>
  <c r="K32" i="148"/>
  <c r="G59" i="148"/>
  <c r="P37" i="148"/>
  <c r="G32" i="148"/>
  <c r="K36" i="148"/>
  <c r="V32" i="148"/>
  <c r="Z54" i="148"/>
  <c r="Q33" i="24"/>
  <c r="O72" i="24"/>
  <c r="O16" i="20" s="1"/>
  <c r="R52" i="24"/>
  <c r="G33" i="24"/>
  <c r="C46" i="30"/>
  <c r="L18" i="41"/>
  <c r="L20" i="41" s="1"/>
  <c r="M17" i="41"/>
  <c r="G18" i="41"/>
  <c r="G20" i="41" s="1"/>
  <c r="H17" i="41"/>
  <c r="M17" i="20"/>
  <c r="L17" i="96"/>
  <c r="E18" i="41"/>
  <c r="E20" i="41" s="1"/>
  <c r="F17" i="20"/>
  <c r="G17" i="96"/>
  <c r="G17" i="20" s="1"/>
  <c r="F16" i="87" s="1"/>
  <c r="F18" i="87" s="1"/>
  <c r="F24" i="87" s="1"/>
  <c r="G18" i="20" s="1"/>
  <c r="D17" i="20"/>
  <c r="E17" i="96"/>
  <c r="E17" i="20" s="1"/>
  <c r="D16" i="87" s="1"/>
  <c r="D18" i="87" s="1"/>
  <c r="D24" i="87" s="1"/>
  <c r="E18" i="20" s="1"/>
  <c r="S54" i="30"/>
  <c r="S46" i="30"/>
  <c r="S32" i="30"/>
  <c r="G26" i="93"/>
  <c r="T29" i="92"/>
  <c r="R29" i="92"/>
  <c r="N18" i="41"/>
  <c r="I18" i="41"/>
  <c r="I20" i="41" s="1"/>
  <c r="F17" i="135"/>
  <c r="J18" i="41"/>
  <c r="J20" i="41" s="1"/>
  <c r="K17" i="20"/>
  <c r="M72" i="24"/>
  <c r="M16" i="20" s="1"/>
  <c r="E72" i="24"/>
  <c r="D16" i="20" s="1"/>
  <c r="K72" i="24"/>
  <c r="K16" i="20" s="1"/>
  <c r="P72" i="24"/>
  <c r="I72" i="24"/>
  <c r="H16" i="20" s="1"/>
  <c r="Q72" i="24"/>
  <c r="R16" i="20" s="1"/>
  <c r="O33" i="24"/>
  <c r="K16" i="24"/>
  <c r="I33" i="24"/>
  <c r="E37" i="24"/>
  <c r="I16" i="24"/>
  <c r="L18" i="92"/>
  <c r="J29" i="92"/>
  <c r="G33" i="93"/>
  <c r="G40" i="93"/>
  <c r="G41" i="93"/>
  <c r="G32" i="93"/>
  <c r="G37" i="24"/>
  <c r="O37" i="24"/>
  <c r="R34" i="24"/>
  <c r="J39" i="24"/>
  <c r="J37" i="24" s="1"/>
  <c r="J69" i="134"/>
  <c r="Q16" i="20"/>
  <c r="K33" i="24"/>
  <c r="O16" i="24"/>
  <c r="I37" i="24"/>
  <c r="Q16" i="24"/>
  <c r="M16" i="24"/>
  <c r="R54" i="24"/>
  <c r="R40" i="24"/>
  <c r="J58" i="24"/>
  <c r="J72" i="24" s="1"/>
  <c r="E16" i="24"/>
  <c r="P37" i="24"/>
  <c r="R17" i="24"/>
  <c r="J69" i="124"/>
  <c r="E33" i="24"/>
  <c r="R65" i="24"/>
  <c r="M37" i="24"/>
  <c r="P16" i="24"/>
  <c r="F42" i="93"/>
  <c r="Q37" i="24"/>
  <c r="R41" i="24"/>
  <c r="R35" i="24"/>
  <c r="J16" i="24"/>
  <c r="R55" i="24"/>
  <c r="R59" i="24"/>
  <c r="K37" i="24"/>
  <c r="F39" i="93"/>
  <c r="R70" i="24"/>
  <c r="G64" i="24"/>
  <c r="G72" i="24" s="1"/>
  <c r="F38" i="93"/>
  <c r="F40" i="93"/>
  <c r="F37" i="93"/>
  <c r="R31" i="24"/>
  <c r="O86" i="24"/>
  <c r="G16" i="24"/>
  <c r="R26" i="24"/>
  <c r="R46" i="24"/>
  <c r="R67" i="24"/>
  <c r="R68" i="24"/>
  <c r="R20" i="24"/>
  <c r="L17" i="135"/>
  <c r="M18" i="41" l="1"/>
  <c r="M20" i="41" s="1"/>
  <c r="F18" i="41"/>
  <c r="R59" i="30"/>
  <c r="S58" i="30"/>
  <c r="P16" i="135" s="1"/>
  <c r="P17" i="135" s="1"/>
  <c r="P29" i="135" s="1"/>
  <c r="P32" i="135" s="1"/>
  <c r="R37" i="30"/>
  <c r="J37" i="30"/>
  <c r="N20" i="41"/>
  <c r="S36" i="30"/>
  <c r="J16" i="135" s="1"/>
  <c r="J17" i="135" s="1"/>
  <c r="J29" i="135" s="1"/>
  <c r="J32" i="135" s="1"/>
  <c r="H18" i="41"/>
  <c r="H20" i="41" s="1"/>
  <c r="O37" i="30"/>
  <c r="G37" i="30"/>
  <c r="E37" i="148"/>
  <c r="G16" i="135"/>
  <c r="G17" i="135" s="1"/>
  <c r="G29" i="135" s="1"/>
  <c r="G32" i="135" s="1"/>
  <c r="AH37" i="148"/>
  <c r="AK24" i="148"/>
  <c r="AD37" i="148"/>
  <c r="F20" i="41"/>
  <c r="C59" i="30"/>
  <c r="I37" i="148"/>
  <c r="AK36" i="148"/>
  <c r="V37" i="148"/>
  <c r="G56" i="24"/>
  <c r="F15" i="20" s="1"/>
  <c r="R39" i="24"/>
  <c r="E18" i="96"/>
  <c r="E19" i="20" s="1"/>
  <c r="E14" i="20" s="1"/>
  <c r="F19" i="20"/>
  <c r="I16" i="135"/>
  <c r="I17" i="135" s="1"/>
  <c r="I29" i="135" s="1"/>
  <c r="I32" i="135" s="1"/>
  <c r="G18" i="96"/>
  <c r="G19" i="20" s="1"/>
  <c r="G14" i="20" s="1"/>
  <c r="N17" i="135"/>
  <c r="N29" i="135" s="1"/>
  <c r="N32" i="135" s="1"/>
  <c r="O16" i="135"/>
  <c r="O17" i="135" s="1"/>
  <c r="O29" i="135" s="1"/>
  <c r="O32" i="135" s="1"/>
  <c r="L18" i="96"/>
  <c r="N19" i="20" s="1"/>
  <c r="N14" i="20" s="1"/>
  <c r="M16" i="135"/>
  <c r="M17" i="135" s="1"/>
  <c r="M29" i="135" s="1"/>
  <c r="M32" i="135" s="1"/>
  <c r="J18" i="96"/>
  <c r="L19" i="20" s="1"/>
  <c r="L14" i="20" s="1"/>
  <c r="M19" i="20"/>
  <c r="H17" i="135"/>
  <c r="H29" i="135" s="1"/>
  <c r="H32" i="135" s="1"/>
  <c r="F16" i="20"/>
  <c r="M56" i="24"/>
  <c r="M15" i="20" s="1"/>
  <c r="L16" i="87" s="1"/>
  <c r="L18" i="87" s="1"/>
  <c r="L24" i="87" s="1"/>
  <c r="M18" i="20" s="1"/>
  <c r="K56" i="24"/>
  <c r="K15" i="20" s="1"/>
  <c r="J16" i="87" s="1"/>
  <c r="J18" i="87" s="1"/>
  <c r="I56" i="24"/>
  <c r="H15" i="20" s="1"/>
  <c r="G16" i="87" s="1"/>
  <c r="G18" i="87" s="1"/>
  <c r="R33" i="24"/>
  <c r="O56" i="24"/>
  <c r="O15" i="20" s="1"/>
  <c r="N16" i="87" s="1"/>
  <c r="N18" i="87" s="1"/>
  <c r="J56" i="24"/>
  <c r="J15" i="20" s="1"/>
  <c r="L29" i="92"/>
  <c r="F15" i="93"/>
  <c r="F26" i="93" s="1"/>
  <c r="V48" i="92"/>
  <c r="G43" i="93"/>
  <c r="G45" i="93" s="1"/>
  <c r="Q17" i="20" s="1"/>
  <c r="R37" i="24"/>
  <c r="E56" i="24"/>
  <c r="D15" i="20" s="1"/>
  <c r="C16" i="87" s="1"/>
  <c r="R58" i="24"/>
  <c r="Q56" i="24"/>
  <c r="R15" i="20" s="1"/>
  <c r="R64" i="24"/>
  <c r="P56" i="24"/>
  <c r="Q15" i="20" s="1"/>
  <c r="L29" i="135"/>
  <c r="F29" i="135"/>
  <c r="F43" i="93"/>
  <c r="M48" i="92"/>
  <c r="R16" i="24"/>
  <c r="K19" i="20"/>
  <c r="D19" i="20"/>
  <c r="S37" i="30" l="1"/>
  <c r="K16" i="135" s="1"/>
  <c r="S59" i="30"/>
  <c r="Q16" i="135" s="1"/>
  <c r="AK37" i="148"/>
  <c r="E16" i="87"/>
  <c r="E18" i="87" s="1"/>
  <c r="E24" i="87" s="1"/>
  <c r="F18" i="20" s="1"/>
  <c r="F14" i="20" s="1"/>
  <c r="M14" i="20"/>
  <c r="K17" i="135"/>
  <c r="Q17" i="135"/>
  <c r="S15" i="20"/>
  <c r="F45" i="93"/>
  <c r="J17" i="20" s="1"/>
  <c r="S17" i="20" s="1"/>
  <c r="Q16" i="87"/>
  <c r="Q18" i="87" s="1"/>
  <c r="Q24" i="87" s="1"/>
  <c r="R18" i="20" s="1"/>
  <c r="R14" i="20" s="1"/>
  <c r="F21" i="43" s="1"/>
  <c r="G21" i="43" s="1"/>
  <c r="P16" i="87"/>
  <c r="P18" i="87" s="1"/>
  <c r="P24" i="87" s="1"/>
  <c r="Q18" i="20" s="1"/>
  <c r="Q14" i="20" s="1"/>
  <c r="R56" i="24"/>
  <c r="J16" i="20"/>
  <c r="R72" i="24"/>
  <c r="G24" i="87"/>
  <c r="H18" i="20" s="1"/>
  <c r="H14" i="20" s="1"/>
  <c r="J24" i="87"/>
  <c r="K18" i="20" s="1"/>
  <c r="K14" i="20" s="1"/>
  <c r="N24" i="87"/>
  <c r="O18" i="20" s="1"/>
  <c r="O14" i="20" s="1"/>
  <c r="R71" i="24"/>
  <c r="G44" i="6" s="1"/>
  <c r="F32" i="135"/>
  <c r="K32" i="135" s="1"/>
  <c r="K29" i="135"/>
  <c r="Q29" i="135"/>
  <c r="L32" i="135"/>
  <c r="Q32" i="135" s="1"/>
  <c r="S19" i="20"/>
  <c r="C18" i="87"/>
  <c r="C24" i="87" s="1"/>
  <c r="I16" i="87" l="1"/>
  <c r="I18" i="87" s="1"/>
  <c r="I24" i="87" s="1"/>
  <c r="S16" i="20"/>
  <c r="F16" i="43"/>
  <c r="F17" i="43" s="1"/>
  <c r="G45" i="6"/>
  <c r="D18" i="20"/>
  <c r="D14" i="20" s="1"/>
  <c r="F20" i="43" s="1"/>
  <c r="G20" i="43" s="1"/>
  <c r="R16" i="87" l="1"/>
  <c r="R18" i="87"/>
  <c r="J18" i="20"/>
  <c r="R24" i="87"/>
  <c r="J14" i="20" l="1"/>
  <c r="S14" i="20" s="1"/>
  <c r="S18" i="20"/>
  <c r="F19" i="43" l="1"/>
  <c r="F22" i="43" l="1"/>
  <c r="F24" i="43" s="1"/>
  <c r="G19" i="43"/>
  <c r="G22" i="43" s="1"/>
  <c r="G24" i="43" l="1"/>
  <c r="F27" i="43" s="1"/>
</calcChain>
</file>

<file path=xl/sharedStrings.xml><?xml version="1.0" encoding="utf-8"?>
<sst xmlns="http://schemas.openxmlformats.org/spreadsheetml/2006/main" count="4899" uniqueCount="626">
  <si>
    <t>In completing the forms:-</t>
  </si>
  <si>
    <t xml:space="preserve">(ii) Only fill in the shaded cells (yellow cells in the soft copy version).  Other cells are linked and will automatically     </t>
  </si>
  <si>
    <t xml:space="preserve">     be updated based on information provided in the other forms or as formatted.</t>
  </si>
  <si>
    <t>Life Insurance Risk Capital Charge</t>
  </si>
  <si>
    <t>General Fund</t>
  </si>
  <si>
    <t>Type of fund:</t>
  </si>
  <si>
    <t>CREDIT RISK CAPITAL CHARGES</t>
  </si>
  <si>
    <t>DEBT OBLIGATIONS BY TYPES OF COUNTERPARTY</t>
  </si>
  <si>
    <t>Total exposure</t>
  </si>
  <si>
    <t>Risk charge</t>
  </si>
  <si>
    <t xml:space="preserve">Capital charge </t>
  </si>
  <si>
    <t>Individuals</t>
  </si>
  <si>
    <t>staff of the insurer</t>
  </si>
  <si>
    <t>other individuals (except for policy loans)</t>
  </si>
  <si>
    <t>DEBT OBLIGATIONS SECURED BY PROPERTIES</t>
  </si>
  <si>
    <t>Residential properties</t>
  </si>
  <si>
    <t>LTV &lt; 80%</t>
  </si>
  <si>
    <t>Abandoned properties</t>
  </si>
  <si>
    <t>CREDIT RISK CAPITAL CHARGES ON DEBT OBLIGATIONS</t>
  </si>
  <si>
    <t>OTHER ASSETS</t>
  </si>
  <si>
    <t>Deferred tax income/(expenses) and deferred tax assets</t>
  </si>
  <si>
    <t>Gross of deferred tax, if any</t>
  </si>
  <si>
    <t>Mandatory convertible capital loan stocks or similar instruments</t>
  </si>
  <si>
    <t>Structured deposits and Specific Investment Account (SIA) would  not qualify as eligible collateral</t>
  </si>
  <si>
    <t>7/</t>
  </si>
  <si>
    <t>Outstanding premiums, balances and other receivables due from :</t>
  </si>
  <si>
    <t>CREDIT RISK CAPITAL CHARGES FOR OTHER ASSETS</t>
  </si>
  <si>
    <t>(applicable for derivative positions which are transacted over the counter (OTC) only)</t>
  </si>
  <si>
    <t>Unappropriated surplus brought forward</t>
  </si>
  <si>
    <t>Capital Charge</t>
  </si>
  <si>
    <t>(2)</t>
  </si>
  <si>
    <t>Derivative instruments used for hedging</t>
  </si>
  <si>
    <t>Notional Value of hedging instruments</t>
  </si>
  <si>
    <t>FE</t>
  </si>
  <si>
    <t>FE3</t>
  </si>
  <si>
    <t>FE3-1</t>
  </si>
  <si>
    <t>Debt obligations by types of counterparty</t>
  </si>
  <si>
    <t>Exposure Amount</t>
  </si>
  <si>
    <t xml:space="preserve">MARKET RISK CAPITAL CHARGES </t>
  </si>
  <si>
    <t>EQUITY RISKS</t>
  </si>
  <si>
    <t>Equity Instruments</t>
  </si>
  <si>
    <t>20%</t>
  </si>
  <si>
    <t>PROPERTY RISKS</t>
  </si>
  <si>
    <t>Type of exposures</t>
  </si>
  <si>
    <t>INTEREST RATE RISKS</t>
  </si>
  <si>
    <t>Life Insurance Fund</t>
  </si>
  <si>
    <t>Scenario</t>
  </si>
  <si>
    <t>Surplus</t>
  </si>
  <si>
    <t xml:space="preserve">Increasing interest rate </t>
  </si>
  <si>
    <t>Decreasing interest rate</t>
  </si>
  <si>
    <t>Residual term to maturity</t>
  </si>
  <si>
    <t>Capital charge</t>
  </si>
  <si>
    <r>
      <t xml:space="preserve">X </t>
    </r>
    <r>
      <rPr>
        <u/>
        <sz val="10"/>
        <rFont val="Bookman Old Style"/>
        <family val="1"/>
      </rPr>
      <t>&lt;</t>
    </r>
    <r>
      <rPr>
        <sz val="10"/>
        <rFont val="Bookman Old Style"/>
        <family val="1"/>
      </rPr>
      <t xml:space="preserve"> 1 month </t>
    </r>
  </si>
  <si>
    <r>
      <t xml:space="preserve">1 &lt; X  </t>
    </r>
    <r>
      <rPr>
        <u/>
        <sz val="10"/>
        <rFont val="Bookman Old Style"/>
        <family val="1"/>
      </rPr>
      <t>&lt;</t>
    </r>
    <r>
      <rPr>
        <sz val="10"/>
        <rFont val="Bookman Old Style"/>
        <family val="1"/>
      </rPr>
      <t xml:space="preserve"> 3 months</t>
    </r>
  </si>
  <si>
    <r>
      <t xml:space="preserve">3 &lt; X </t>
    </r>
    <r>
      <rPr>
        <u/>
        <sz val="10"/>
        <rFont val="Bookman Old Style"/>
        <family val="1"/>
      </rPr>
      <t>&lt;</t>
    </r>
    <r>
      <rPr>
        <sz val="10"/>
        <rFont val="Bookman Old Style"/>
        <family val="1"/>
      </rPr>
      <t xml:space="preserve"> 6 months</t>
    </r>
  </si>
  <si>
    <r>
      <t xml:space="preserve">6 &lt; X </t>
    </r>
    <r>
      <rPr>
        <u/>
        <sz val="10"/>
        <rFont val="Bookman Old Style"/>
        <family val="1"/>
      </rPr>
      <t>&lt;</t>
    </r>
    <r>
      <rPr>
        <sz val="10"/>
        <rFont val="Bookman Old Style"/>
        <family val="1"/>
      </rPr>
      <t xml:space="preserve"> 12 months</t>
    </r>
  </si>
  <si>
    <r>
      <t xml:space="preserve">1 &lt; X </t>
    </r>
    <r>
      <rPr>
        <u/>
        <sz val="10"/>
        <rFont val="Bookman Old Style"/>
        <family val="1"/>
      </rPr>
      <t>&lt;</t>
    </r>
    <r>
      <rPr>
        <sz val="10"/>
        <rFont val="Bookman Old Style"/>
        <family val="1"/>
      </rPr>
      <t xml:space="preserve"> 2 years</t>
    </r>
  </si>
  <si>
    <r>
      <t xml:space="preserve">2 &lt; X </t>
    </r>
    <r>
      <rPr>
        <u/>
        <sz val="10"/>
        <rFont val="Bookman Old Style"/>
        <family val="1"/>
      </rPr>
      <t>&lt;</t>
    </r>
    <r>
      <rPr>
        <sz val="10"/>
        <rFont val="Bookman Old Style"/>
        <family val="1"/>
      </rPr>
      <t xml:space="preserve"> 3 years</t>
    </r>
  </si>
  <si>
    <r>
      <t xml:space="preserve">3 &lt; X </t>
    </r>
    <r>
      <rPr>
        <u/>
        <sz val="10"/>
        <rFont val="Bookman Old Style"/>
        <family val="1"/>
      </rPr>
      <t>&lt;</t>
    </r>
    <r>
      <rPr>
        <sz val="10"/>
        <rFont val="Bookman Old Style"/>
        <family val="1"/>
      </rPr>
      <t xml:space="preserve"> 4 years</t>
    </r>
  </si>
  <si>
    <r>
      <t xml:space="preserve">4 &lt; X </t>
    </r>
    <r>
      <rPr>
        <u/>
        <sz val="10"/>
        <rFont val="Bookman Old Style"/>
        <family val="1"/>
      </rPr>
      <t>&lt;</t>
    </r>
    <r>
      <rPr>
        <sz val="10"/>
        <rFont val="Bookman Old Style"/>
        <family val="1"/>
      </rPr>
      <t xml:space="preserve"> 5 years</t>
    </r>
  </si>
  <si>
    <r>
      <t xml:space="preserve">5 &lt; X </t>
    </r>
    <r>
      <rPr>
        <u/>
        <sz val="10"/>
        <rFont val="Bookman Old Style"/>
        <family val="1"/>
      </rPr>
      <t>&lt;</t>
    </r>
    <r>
      <rPr>
        <sz val="10"/>
        <rFont val="Bookman Old Style"/>
        <family val="1"/>
      </rPr>
      <t xml:space="preserve"> 7 years</t>
    </r>
  </si>
  <si>
    <r>
      <t xml:space="preserve">7 &lt; X  </t>
    </r>
    <r>
      <rPr>
        <u/>
        <sz val="10"/>
        <rFont val="Bookman Old Style"/>
        <family val="1"/>
      </rPr>
      <t>&lt;</t>
    </r>
    <r>
      <rPr>
        <sz val="10"/>
        <rFont val="Bookman Old Style"/>
        <family val="1"/>
      </rPr>
      <t xml:space="preserve"> 10 years</t>
    </r>
  </si>
  <si>
    <r>
      <t xml:space="preserve">10 &lt; X </t>
    </r>
    <r>
      <rPr>
        <u/>
        <sz val="10"/>
        <rFont val="Bookman Old Style"/>
        <family val="1"/>
      </rPr>
      <t>&lt;</t>
    </r>
    <r>
      <rPr>
        <sz val="10"/>
        <rFont val="Bookman Old Style"/>
        <family val="1"/>
      </rPr>
      <t xml:space="preserve"> 15 years</t>
    </r>
  </si>
  <si>
    <r>
      <t xml:space="preserve">15 &lt; X </t>
    </r>
    <r>
      <rPr>
        <u/>
        <sz val="10"/>
        <rFont val="Bookman Old Style"/>
        <family val="1"/>
      </rPr>
      <t>&lt;</t>
    </r>
    <r>
      <rPr>
        <sz val="10"/>
        <rFont val="Bookman Old Style"/>
        <family val="1"/>
      </rPr>
      <t xml:space="preserve"> 20 years</t>
    </r>
  </si>
  <si>
    <t>X &gt; 20 years</t>
  </si>
  <si>
    <t>* -</t>
  </si>
  <si>
    <t>CURRENCY RISKS</t>
  </si>
  <si>
    <t>Types of currency</t>
  </si>
  <si>
    <r>
      <t xml:space="preserve">Net On Balance Sheet Position </t>
    </r>
    <r>
      <rPr>
        <vertAlign val="superscript"/>
        <sz val="10"/>
        <rFont val="Bookman Old Style"/>
        <family val="1"/>
      </rPr>
      <t>1/</t>
    </r>
  </si>
  <si>
    <r>
      <t xml:space="preserve">Net Forward Position </t>
    </r>
    <r>
      <rPr>
        <vertAlign val="superscript"/>
        <sz val="10"/>
        <rFont val="Bookman Old Style"/>
        <family val="1"/>
      </rPr>
      <t>2/</t>
    </r>
  </si>
  <si>
    <t>Net Long Position</t>
  </si>
  <si>
    <t>Net Short Position</t>
  </si>
  <si>
    <t>Total Position</t>
  </si>
  <si>
    <t>Greater of net long or net short position</t>
  </si>
  <si>
    <t>Currency risk charge</t>
  </si>
  <si>
    <t>MARKET RISK CAPITAL CHARGES FOR COLLECTIVE INVESTMENT SCHEMES</t>
  </si>
  <si>
    <t>Asset Allocation *</t>
  </si>
  <si>
    <t>Capital Charge *</t>
  </si>
  <si>
    <t xml:space="preserve">Name of the Scheme &amp; its Manager </t>
  </si>
  <si>
    <t>Investment Value</t>
  </si>
  <si>
    <t xml:space="preserve">Unlisted or private equity (including venture capital) </t>
  </si>
  <si>
    <t>Surrender value risk capital charge</t>
  </si>
  <si>
    <t>Submission Type:</t>
  </si>
  <si>
    <t>Reporting Date:</t>
  </si>
  <si>
    <t>State government of Malaysia and the federal government or the central bank of non-G10 countries</t>
  </si>
  <si>
    <t>Shareholders' Fund/Working Fund</t>
  </si>
  <si>
    <t>Policy loans</t>
  </si>
  <si>
    <t>Other types of properties</t>
  </si>
  <si>
    <t>Refers to interest rate related securities held by the insurer (such as fixed income securities (e.g. PDS and MGS), commercial papers and NIDs).</t>
  </si>
  <si>
    <t>TOTAL CAPITAL AVAILABLE</t>
  </si>
  <si>
    <t>Available-for-sale reserves</t>
  </si>
  <si>
    <t>General reserves</t>
  </si>
  <si>
    <t>Total Capital Required</t>
  </si>
  <si>
    <t>Others</t>
  </si>
  <si>
    <t xml:space="preserve">OPERATIONAL RISK CAPITAL CHARGES </t>
  </si>
  <si>
    <t xml:space="preserve">Others </t>
  </si>
  <si>
    <t>Aviation</t>
  </si>
  <si>
    <t xml:space="preserve">Investment linked operating/non-unit fund </t>
  </si>
  <si>
    <t>Investment linked operating/non-unit fund</t>
  </si>
  <si>
    <t>Insurance risk capital charges</t>
  </si>
  <si>
    <t>Capital Charges</t>
  </si>
  <si>
    <t>Life insurance liabilities</t>
  </si>
  <si>
    <t xml:space="preserve">Product Name &amp; Issuer </t>
  </si>
  <si>
    <t>Notional amount</t>
  </si>
  <si>
    <t>General Insurance Fund (with discounting of liabilities)</t>
  </si>
  <si>
    <t xml:space="preserve">Liability Value </t>
  </si>
  <si>
    <r>
      <t>Mark-to-market value</t>
    </r>
    <r>
      <rPr>
        <vertAlign val="superscript"/>
        <sz val="10"/>
        <rFont val="Bookman Old Style"/>
        <family val="1"/>
      </rPr>
      <t>1/</t>
    </r>
  </si>
  <si>
    <r>
      <t>Present Value of Embedded Guarantee</t>
    </r>
    <r>
      <rPr>
        <vertAlign val="superscript"/>
        <sz val="10"/>
        <rFont val="Bookman Old Style"/>
        <family val="1"/>
      </rPr>
      <t xml:space="preserve"> 2/</t>
    </r>
  </si>
  <si>
    <r>
      <t>Risk Charge</t>
    </r>
    <r>
      <rPr>
        <vertAlign val="superscript"/>
        <sz val="10"/>
        <rFont val="Bookman Old Style"/>
        <family val="1"/>
      </rPr>
      <t>3/</t>
    </r>
  </si>
  <si>
    <t xml:space="preserve">Capital Charge </t>
  </si>
  <si>
    <t>(f)=(d)+(e)</t>
  </si>
  <si>
    <t>Ordinary Life</t>
  </si>
  <si>
    <t>Annuities</t>
  </si>
  <si>
    <t>Investment Linked</t>
  </si>
  <si>
    <t>Valuation Result</t>
  </si>
  <si>
    <t>Movement of Surplus</t>
  </si>
  <si>
    <t>Amount transferred from shareholders' fund</t>
  </si>
  <si>
    <t>Amount transferred to shareholders’ fund</t>
  </si>
  <si>
    <t>SOURCES OF SURPLUS ARISING</t>
  </si>
  <si>
    <t>Investment</t>
  </si>
  <si>
    <t>Insurance</t>
  </si>
  <si>
    <t>Change in valuation basis</t>
  </si>
  <si>
    <t>Expense</t>
  </si>
  <si>
    <t>Lapse</t>
  </si>
  <si>
    <t>New Business</t>
  </si>
  <si>
    <t>Actual</t>
  </si>
  <si>
    <t xml:space="preserve">Expected </t>
  </si>
  <si>
    <t>VALUATION RESULT, ALLOCATION AND MOVEMENT OF SURPLUS</t>
  </si>
  <si>
    <t>COMPOSITION OF LIFE INSURANCE VALUATION LIABILITIES AND RISK CAPITAL CHARGES</t>
  </si>
  <si>
    <r>
      <t>1/</t>
    </r>
    <r>
      <rPr>
        <sz val="10"/>
        <rFont val="Bookman Old Style"/>
        <family val="1"/>
      </rPr>
      <t xml:space="preserve"> Before allocation to S/H and/or Other Funds</t>
    </r>
  </si>
  <si>
    <t xml:space="preserve">Capital reserves </t>
  </si>
  <si>
    <t>Revaluation reserves</t>
  </si>
  <si>
    <r>
      <t>Investment linked operating/non-unit fund</t>
    </r>
    <r>
      <rPr>
        <vertAlign val="superscript"/>
        <sz val="10"/>
        <rFont val="Bookman Old Style"/>
        <family val="1"/>
      </rPr>
      <t>1/</t>
    </r>
  </si>
  <si>
    <t xml:space="preserve">(c) </t>
  </si>
  <si>
    <t>No. of lives covered</t>
  </si>
  <si>
    <t>LIFE INSURANCE CAPITAL CHARGES AND SURRENDER VALUE CAPITAL CHARGES</t>
  </si>
  <si>
    <r>
      <t xml:space="preserve">Investment Linked Individual Life </t>
    </r>
    <r>
      <rPr>
        <b/>
        <vertAlign val="superscript"/>
        <sz val="10"/>
        <rFont val="Bookman Old Style"/>
        <family val="1"/>
      </rPr>
      <t>1/</t>
    </r>
  </si>
  <si>
    <r>
      <t xml:space="preserve">Investment Linked Group Life </t>
    </r>
    <r>
      <rPr>
        <b/>
        <vertAlign val="superscript"/>
        <sz val="10"/>
        <rFont val="Bookman Old Style"/>
        <family val="1"/>
      </rPr>
      <t>1/</t>
    </r>
  </si>
  <si>
    <t xml:space="preserve">Signature  :                                                                                                         </t>
  </si>
  <si>
    <t xml:space="preserve">Single </t>
  </si>
  <si>
    <t xml:space="preserve">Annual </t>
  </si>
  <si>
    <t xml:space="preserve">Name  :                                                                                                          </t>
  </si>
  <si>
    <t xml:space="preserve">Date  :                                                                                                                          </t>
  </si>
  <si>
    <r>
      <t xml:space="preserve">Investment Linked Individual Life </t>
    </r>
    <r>
      <rPr>
        <vertAlign val="superscript"/>
        <sz val="10"/>
        <rFont val="Bookman Old Style"/>
        <family val="1"/>
      </rPr>
      <t>1/</t>
    </r>
  </si>
  <si>
    <t>Operational Risk Capital Charge</t>
  </si>
  <si>
    <t>Surrender value</t>
  </si>
  <si>
    <t>LIFE INSURANCE LIABILITIES</t>
  </si>
  <si>
    <t>Shareholders' / Working Fund</t>
  </si>
  <si>
    <t>Investment linked unit funds</t>
  </si>
  <si>
    <t>Structured deposits and Specific Investment Account (SIA) would not qualify as eligible collateral</t>
  </si>
  <si>
    <t>Credit facilities granted against an insurer's own shares</t>
  </si>
  <si>
    <r>
      <t xml:space="preserve">Deduction </t>
    </r>
    <r>
      <rPr>
        <b/>
        <vertAlign val="superscript"/>
        <sz val="10"/>
        <rFont val="Bookman Old Style"/>
        <family val="1"/>
      </rPr>
      <t>2</t>
    </r>
    <r>
      <rPr>
        <vertAlign val="superscript"/>
        <sz val="10"/>
        <rFont val="Bookman Old Style"/>
        <family val="1"/>
      </rPr>
      <t>/</t>
    </r>
  </si>
  <si>
    <t>Corporations and other organisations with the following rating categories:</t>
  </si>
  <si>
    <t>Debt facilities with original maturity of 1 year or less and with the following rating categories:</t>
  </si>
  <si>
    <t>Deposit with other banking institutions with the following rating categories:</t>
  </si>
  <si>
    <r>
      <t xml:space="preserve">Outstanding premiums, balances and other receivables </t>
    </r>
    <r>
      <rPr>
        <vertAlign val="superscript"/>
        <sz val="10"/>
        <rFont val="Bookman Old Style"/>
        <family val="1"/>
      </rPr>
      <t>5/</t>
    </r>
  </si>
  <si>
    <t>Listed on the Main Market of Bursa Malaysia, or listed on the primary board of the recognised stock exchanges in a G10 country</t>
  </si>
  <si>
    <t>Listed on other recognized stock exchanges other than those mentioned above</t>
  </si>
  <si>
    <t>FTSE Bursa Malaysia (FBM) KLCI and FBM Top-100 Index, FBM Hijrah Shariah Index or the indicative index of the recognised stock exchanges in a G10 country</t>
  </si>
  <si>
    <t>FBM Mid-70 Index or other stock market indices</t>
  </si>
  <si>
    <r>
      <t xml:space="preserve">Position &amp; Counterparty </t>
    </r>
    <r>
      <rPr>
        <vertAlign val="superscript"/>
        <sz val="10"/>
        <rFont val="Bookman Old Style"/>
        <family val="1"/>
      </rPr>
      <t>2/</t>
    </r>
  </si>
  <si>
    <r>
      <t xml:space="preserve">Mark-to-market value </t>
    </r>
    <r>
      <rPr>
        <vertAlign val="superscript"/>
        <sz val="10"/>
        <rFont val="Bookman Old Style"/>
        <family val="1"/>
      </rPr>
      <t>3/</t>
    </r>
  </si>
  <si>
    <r>
      <t xml:space="preserve">Notional principal </t>
    </r>
    <r>
      <rPr>
        <vertAlign val="superscript"/>
        <sz val="10"/>
        <rFont val="Bookman Old Style"/>
        <family val="1"/>
      </rPr>
      <t>4/</t>
    </r>
  </si>
  <si>
    <r>
      <t xml:space="preserve">Add-on factor </t>
    </r>
    <r>
      <rPr>
        <vertAlign val="superscript"/>
        <sz val="10"/>
        <rFont val="Bookman Old Style"/>
        <family val="1"/>
      </rPr>
      <t>5/</t>
    </r>
  </si>
  <si>
    <r>
      <t xml:space="preserve">Applicable Risk charge </t>
    </r>
    <r>
      <rPr>
        <vertAlign val="superscript"/>
        <sz val="10"/>
        <rFont val="Bookman Old Style"/>
        <family val="1"/>
      </rPr>
      <t>6/</t>
    </r>
  </si>
  <si>
    <r>
      <t xml:space="preserve">Product Name &amp; Issuer </t>
    </r>
    <r>
      <rPr>
        <vertAlign val="superscript"/>
        <sz val="10"/>
        <rFont val="Bookman Old Style"/>
        <family val="1"/>
      </rPr>
      <t>2/</t>
    </r>
  </si>
  <si>
    <r>
      <t xml:space="preserve">Applicable risk charge </t>
    </r>
    <r>
      <rPr>
        <vertAlign val="superscript"/>
        <sz val="10"/>
        <rFont val="Bookman Old Style"/>
        <family val="1"/>
      </rPr>
      <t>6/</t>
    </r>
  </si>
  <si>
    <r>
      <t xml:space="preserve">Base </t>
    </r>
    <r>
      <rPr>
        <vertAlign val="superscript"/>
        <sz val="10"/>
        <rFont val="Bookman Old Style"/>
        <family val="1"/>
      </rPr>
      <t>2/</t>
    </r>
  </si>
  <si>
    <r>
      <t>1/,2/</t>
    </r>
    <r>
      <rPr>
        <sz val="10"/>
        <rFont val="Bookman Old Style"/>
        <family val="1"/>
      </rPr>
      <t>Refers to interest rate related exposures held by the insurer (such as debt securities (e.g. PDS and MGS), commercial papers and NIDs, mortgages and interest rate derivatives). It should also include the present value of embedded guarantee of a structured investment product.</t>
    </r>
  </si>
  <si>
    <t>Annual Office Premium</t>
  </si>
  <si>
    <r>
      <t xml:space="preserve">1/,2/ </t>
    </r>
    <r>
      <rPr>
        <sz val="10"/>
        <rFont val="Bookman Old Style"/>
        <family val="1"/>
      </rPr>
      <t>Refers to interest rate related exposures (such as debt securities (e.g. PDS and MGS), commercial papers, NIDs, mortgages and interest rate derivatives). It should also include the present value of embedded guarantee of a structured investment product.</t>
    </r>
  </si>
  <si>
    <t>Shareholders'/Working Fund</t>
  </si>
  <si>
    <t>Notional limit
(b)</t>
  </si>
  <si>
    <t>Tier-1 Capital</t>
  </si>
  <si>
    <t>Deductions</t>
  </si>
  <si>
    <t>Total</t>
  </si>
  <si>
    <t>General fund</t>
  </si>
  <si>
    <t>(i)</t>
  </si>
  <si>
    <t>(ii)</t>
  </si>
  <si>
    <t>(iii)</t>
  </si>
  <si>
    <t>(iv)</t>
  </si>
  <si>
    <t xml:space="preserve">(a) </t>
  </si>
  <si>
    <t>Market risk capital charges</t>
  </si>
  <si>
    <t xml:space="preserve">(b) </t>
  </si>
  <si>
    <t>Credit risk capital charges</t>
  </si>
  <si>
    <t>(c)</t>
  </si>
  <si>
    <t>(d)</t>
  </si>
  <si>
    <t>(A)</t>
  </si>
  <si>
    <t>Fully paid-up ordinary shares/ Working fund</t>
  </si>
  <si>
    <t>Share premiums</t>
  </si>
  <si>
    <t xml:space="preserve">Paid-up non-cumulative irredeemable preference shares </t>
  </si>
  <si>
    <t>(v)</t>
  </si>
  <si>
    <t>(vi)</t>
  </si>
  <si>
    <t>(vii)</t>
  </si>
  <si>
    <t>(B)</t>
  </si>
  <si>
    <t>Cumulative irredeemable preference shares</t>
  </si>
  <si>
    <t>Irredeemable subordinated debts</t>
  </si>
  <si>
    <t>(C)</t>
  </si>
  <si>
    <t>Subordinated term debts</t>
  </si>
  <si>
    <t xml:space="preserve">Goodwill &amp; other intangible assets </t>
  </si>
  <si>
    <t>Assets pledged to support credit facilities obtained by an insurer</t>
  </si>
  <si>
    <t>Investment in subsidiaries</t>
  </si>
  <si>
    <t xml:space="preserve">GENERAL INSURANCE FUND </t>
  </si>
  <si>
    <t>Claim Liability Risk Capital Charge</t>
  </si>
  <si>
    <t>Risk Charge</t>
  </si>
  <si>
    <t>Fire</t>
  </si>
  <si>
    <t>(viii)</t>
  </si>
  <si>
    <t>(ix)</t>
  </si>
  <si>
    <t>Personal Accident</t>
  </si>
  <si>
    <t>(x)</t>
  </si>
  <si>
    <t>Workmen's Compensation &amp; Employers' Liability</t>
  </si>
  <si>
    <t>(xi)</t>
  </si>
  <si>
    <t>Premium Liability Risk Capital Charge</t>
  </si>
  <si>
    <t>GENERAL INSURANCE FUND</t>
  </si>
  <si>
    <t>Class of business</t>
  </si>
  <si>
    <t>TOTAL</t>
  </si>
  <si>
    <t>Note:</t>
  </si>
  <si>
    <t>1/</t>
  </si>
  <si>
    <t>2/</t>
  </si>
  <si>
    <t>3/</t>
  </si>
  <si>
    <t>4/</t>
  </si>
  <si>
    <t>5/</t>
  </si>
  <si>
    <t>6/</t>
  </si>
  <si>
    <t>Collective investment schemes</t>
  </si>
  <si>
    <t>Self-occupied properties</t>
  </si>
  <si>
    <t>Other property and property-related investments</t>
  </si>
  <si>
    <t>Other assets</t>
  </si>
  <si>
    <t>(a)</t>
  </si>
  <si>
    <t>(b)</t>
  </si>
  <si>
    <t>(c )</t>
  </si>
  <si>
    <t>A</t>
  </si>
  <si>
    <t>unrated or with lower rating</t>
  </si>
  <si>
    <t>(e)</t>
  </si>
  <si>
    <t>(f)</t>
  </si>
  <si>
    <t>B</t>
  </si>
  <si>
    <t>C</t>
  </si>
  <si>
    <t>D</t>
  </si>
  <si>
    <t>E</t>
  </si>
  <si>
    <t>F</t>
  </si>
  <si>
    <t>Shareholders' fund/Working fund</t>
  </si>
  <si>
    <t>General Insurance Liability Capital Charges</t>
  </si>
  <si>
    <t>Credit Risk Capital Charges</t>
  </si>
  <si>
    <t>Market Risk Capital Charges</t>
  </si>
  <si>
    <t>Property risks</t>
  </si>
  <si>
    <t>Liabilities</t>
  </si>
  <si>
    <t>All Funds</t>
  </si>
  <si>
    <t>COMPUTATION OF CAPITAL ADEQUACY RATIO</t>
  </si>
  <si>
    <t>No.</t>
  </si>
  <si>
    <t>Description</t>
  </si>
  <si>
    <t>Particulars of policies</t>
  </si>
  <si>
    <t xml:space="preserve"> Expected Present Value Statistics</t>
  </si>
  <si>
    <t>No. of policies</t>
  </si>
  <si>
    <t>Sum assured</t>
  </si>
  <si>
    <t>Surrender Value</t>
  </si>
  <si>
    <t>Tier-2 Capital</t>
  </si>
  <si>
    <t>A-1 / P-1</t>
  </si>
  <si>
    <t>A-2 / P-2</t>
  </si>
  <si>
    <t>A-3 / P-3</t>
  </si>
  <si>
    <t>Debt facilities with original maturity of 1 year or less and with the following rating :</t>
  </si>
  <si>
    <t>Reporting Date</t>
  </si>
  <si>
    <t>Operational risk capital charges</t>
  </si>
  <si>
    <t xml:space="preserve">(d)      </t>
  </si>
  <si>
    <t>(g)</t>
  </si>
  <si>
    <t xml:space="preserve">Benefits </t>
  </si>
  <si>
    <t xml:space="preserve">Expenses </t>
  </si>
  <si>
    <t xml:space="preserve">Premiums </t>
  </si>
  <si>
    <t xml:space="preserve">Reinsurance </t>
  </si>
  <si>
    <t xml:space="preserve">Retained profits/(accumulated losses) </t>
  </si>
  <si>
    <t>Auditor</t>
  </si>
  <si>
    <t xml:space="preserve">* </t>
  </si>
  <si>
    <t xml:space="preserve">Signature  :                                                                                                                                   </t>
  </si>
  <si>
    <t>An exposure which already attracts asset concentration charge of 100% shall not be subject to any credit or market risk charges</t>
  </si>
  <si>
    <t>80% ≤ LTV  ≤ 90%</t>
  </si>
  <si>
    <t>CREDIT RISK CAPITAL CHARGES FOR OTC DERIVATIVES</t>
  </si>
  <si>
    <t>CREDIT RISK CAPITAL CHARGES FOR INVESTMENT IN STRUCTURED PRODUCTS</t>
  </si>
  <si>
    <t xml:space="preserve">Please provide a brief description (e.g. product name and counterparty) on the positions in derivatives and structured products (e.g. interest rate swap with Bank A). </t>
  </si>
  <si>
    <t xml:space="preserve">The mark-to-market value for derivatives positions shall be the present value of all future positive cashflows from the transaction (i.e. where the counterparty owes the insurer). </t>
  </si>
  <si>
    <t>Notional principal of the derivative contract. In the event that the stated notional amount is leveraged or enhanced by the structure of the transaction, the actual or effective notional amount should be used.</t>
  </si>
  <si>
    <t>INFORMATION ON HEDGING POSITIONS</t>
  </si>
  <si>
    <t>Exposures Hedged</t>
  </si>
  <si>
    <t>(xix)</t>
  </si>
  <si>
    <t>Other Provisions</t>
  </si>
  <si>
    <t>Refers to interest rate related exposures (such as debt securities (e.g. PDS and MGS), commercial papers, NIDs, mortgages and interest rate derivatives). It should also include the present value of embedded guarantee of a structured investment product.</t>
  </si>
  <si>
    <t>Includes guaranteed benefits liabilities only. For a participating fund, this shall be the insurance liabilities computed on guaranteed benefits only.</t>
  </si>
  <si>
    <t>1/ Where the products involves the use of leverage multiplier, the effective exposure of the product shall be used, instead of the MTM value.</t>
  </si>
  <si>
    <t>2/ This column is only to be filled in where the product offers embedded guarantee. The present value of embedded guarantee should be discounted at the rate reflective of the credit worthiness of the product offerer. The present value of embedded guarantee shall also be separately subjected to interest rate risk charge calculation.</t>
  </si>
  <si>
    <r>
      <t xml:space="preserve">Investment Linked Group Life </t>
    </r>
    <r>
      <rPr>
        <vertAlign val="superscript"/>
        <sz val="10"/>
        <rFont val="Bookman Old Style"/>
        <family val="1"/>
      </rPr>
      <t>1/</t>
    </r>
  </si>
  <si>
    <t>Aggregate credit risk capital charge arising from loans (except for policy loans) granted to the staffs of insurers and other individuals</t>
  </si>
  <si>
    <t>Federal Government of Malaysia, Bank Negara Malaysia, or the federal government or the central bank of a G10 country or recognised multilateral development banks (MDBs)</t>
  </si>
  <si>
    <t>One</t>
  </si>
  <si>
    <t>Two</t>
  </si>
  <si>
    <t>Three</t>
  </si>
  <si>
    <t>Four</t>
  </si>
  <si>
    <t>Five</t>
  </si>
  <si>
    <t>Investment-Linked Operating/Non Unit Fund</t>
  </si>
  <si>
    <t>Investment-Linked Operating /Non Unit Fund</t>
  </si>
  <si>
    <t>Capital charges to mitigate interest rate risks for shareholders'/working fund shall be calculated in the same manner as that applicable for a general insurance fund</t>
  </si>
  <si>
    <t>Submission Type</t>
  </si>
  <si>
    <t>Q1</t>
  </si>
  <si>
    <t>Q2</t>
  </si>
  <si>
    <t>Q3</t>
  </si>
  <si>
    <t>Q4</t>
  </si>
  <si>
    <t>Financial Year End</t>
  </si>
  <si>
    <t>FYE</t>
  </si>
  <si>
    <t>Abbreviation</t>
  </si>
  <si>
    <t>MTM value of hedging instruments</t>
  </si>
  <si>
    <t>Debt obligations secured by properties</t>
  </si>
  <si>
    <t xml:space="preserve">(v) </t>
  </si>
  <si>
    <t>Structured products</t>
  </si>
  <si>
    <t xml:space="preserve">All  items which are already deducted from TCA are not subject to any risk charge except for operational risk capital charge. </t>
  </si>
  <si>
    <t>OTC Derivatives</t>
  </si>
  <si>
    <t>Structured Investment Products</t>
  </si>
  <si>
    <t>Equity risks</t>
  </si>
  <si>
    <t xml:space="preserve">Interest rate risks </t>
  </si>
  <si>
    <t>Currency risks</t>
  </si>
  <si>
    <t>Ordinary Individual Life</t>
  </si>
  <si>
    <t>Ordinary Group Life</t>
  </si>
  <si>
    <t>Annuities Individual Life</t>
  </si>
  <si>
    <t>Annuities Group Life</t>
  </si>
  <si>
    <t>INVESTMENT LINKED</t>
  </si>
  <si>
    <t>Whole Life</t>
  </si>
  <si>
    <t>Endowment</t>
  </si>
  <si>
    <t>Term - Mortgage</t>
  </si>
  <si>
    <t>Term - Others</t>
  </si>
  <si>
    <t>Mark-to-market value</t>
  </si>
  <si>
    <t>M&amp;H Term &lt;/= 12 months</t>
  </si>
  <si>
    <t>M&amp;H Term &gt; 12 months</t>
  </si>
  <si>
    <t>Riders- Term Insurance &lt;/= 12 months</t>
  </si>
  <si>
    <t>Riders - Term Insurance &gt; 12 months</t>
  </si>
  <si>
    <t>Riders - PA/Disability Term &lt;/= 12 months</t>
  </si>
  <si>
    <t>Riders - PA/Disability Term &gt; 12 months</t>
  </si>
  <si>
    <t>Riders - M&amp;H Term &lt;/= 12 months</t>
  </si>
  <si>
    <t>(xii)</t>
  </si>
  <si>
    <t>Riders - M&amp;H Term &gt; 12 months</t>
  </si>
  <si>
    <t>(xiii)</t>
  </si>
  <si>
    <t>Riders - DD Term &lt;/= 12 months</t>
  </si>
  <si>
    <t>(xiv)</t>
  </si>
  <si>
    <t>Riders - DD Term &gt; 12 months</t>
  </si>
  <si>
    <t>(xv)</t>
  </si>
  <si>
    <t>Riders - Others Term &lt;/= 12 months</t>
  </si>
  <si>
    <t>(xvi)</t>
  </si>
  <si>
    <t>Riders - Others Term &gt; 12 months</t>
  </si>
  <si>
    <t>(xvii)</t>
  </si>
  <si>
    <t>Other plans Term &lt;/= 12 months</t>
  </si>
  <si>
    <t>(xviii)</t>
  </si>
  <si>
    <t>Other plans Term &gt; 12 months</t>
  </si>
  <si>
    <t>Sub-total</t>
  </si>
  <si>
    <t>Immediate annuities</t>
  </si>
  <si>
    <t>Deferred annuities</t>
  </si>
  <si>
    <t>Total Investment Linked</t>
  </si>
  <si>
    <t xml:space="preserve">Net Liability </t>
  </si>
  <si>
    <t>C3-1 (E1)</t>
  </si>
  <si>
    <t>LIFE INSURANCE FUND - COMPOSITION OF VALUATION LIABILITIES &amp; RISK CAPITAL CHARGES (PRODUCT-WISE DETAILS)</t>
  </si>
  <si>
    <t>E.g.:</t>
  </si>
  <si>
    <t>Fund</t>
  </si>
  <si>
    <t>Total exposure
(a)</t>
  </si>
  <si>
    <t>F4i</t>
  </si>
  <si>
    <t>F5i</t>
  </si>
  <si>
    <t>Other Tier-1 capital instruments</t>
  </si>
  <si>
    <t>Other Tier-2 capital instruments</t>
  </si>
  <si>
    <t>Other deductions</t>
  </si>
  <si>
    <t>All funds</t>
  </si>
  <si>
    <t>Total Capital Available</t>
  </si>
  <si>
    <t>FA</t>
  </si>
  <si>
    <t>FB</t>
  </si>
  <si>
    <t>FC</t>
  </si>
  <si>
    <t>FC1</t>
  </si>
  <si>
    <t>FC1-1SHF</t>
  </si>
  <si>
    <t>FC1-2SHF</t>
  </si>
  <si>
    <t>FC2</t>
  </si>
  <si>
    <t>FC3</t>
  </si>
  <si>
    <t>FC3-1(E1)</t>
  </si>
  <si>
    <t>FC4</t>
  </si>
  <si>
    <t>FD</t>
  </si>
  <si>
    <t>FE2</t>
  </si>
  <si>
    <t>Unlisted or private equity (including venture capital)</t>
  </si>
  <si>
    <r>
      <t>Total long position</t>
    </r>
    <r>
      <rPr>
        <vertAlign val="superscript"/>
        <sz val="10"/>
        <rFont val="Bookman Old Style"/>
        <family val="1"/>
      </rPr>
      <t>1/</t>
    </r>
  </si>
  <si>
    <t>MARKET RISK CAPITAL CHARGES FOR INVESTMENT IN STRUCTURED PRODUCTS</t>
  </si>
  <si>
    <t>Aggregate credit risk capital charge arising from debt obligations with LTV ≤ 90%</t>
  </si>
  <si>
    <t xml:space="preserve">Information to be provided for capital charges required to address market risks in collective investment schemes is covered in this section. Collective investment schemes include investment in unit trusts schemes, exchange-traded, real estate investment trusts and investment-linked funds. </t>
  </si>
  <si>
    <t>Description of reference underlying</t>
  </si>
  <si>
    <r>
      <t>Total short position</t>
    </r>
    <r>
      <rPr>
        <vertAlign val="superscript"/>
        <sz val="10"/>
        <rFont val="Bookman Old Style"/>
        <family val="1"/>
      </rPr>
      <t>2/</t>
    </r>
  </si>
  <si>
    <t>Total Exposure</t>
  </si>
  <si>
    <t>Investment-Linked Operating/Non-Unit Fund</t>
  </si>
  <si>
    <t xml:space="preserve">(e)      </t>
  </si>
  <si>
    <t>Insurance Companies are reminded not to tamper with any part of this template for example by unnecessarily adding or removing rows, columns or worksheets; or changing the sequence of the worksheets; or changing formats, formulae and colours of the cells or tabs.</t>
  </si>
  <si>
    <t>List of Forms</t>
  </si>
  <si>
    <t>Capital Adequacy</t>
  </si>
  <si>
    <t>TOTAL CAPITAL REQUIRED</t>
  </si>
  <si>
    <t>Components of Capital Required</t>
  </si>
  <si>
    <t>C1</t>
  </si>
  <si>
    <t xml:space="preserve">SUMMARY OF CREDIT AND MARKET RISKS CAPITAL CHARGES </t>
  </si>
  <si>
    <t>C1-1</t>
  </si>
  <si>
    <t xml:space="preserve">CREDIT RISK CAPITAL CHARGES </t>
  </si>
  <si>
    <t>C1-2</t>
  </si>
  <si>
    <t>MARKET RISK CAPITAL CHARGES</t>
  </si>
  <si>
    <t>C2</t>
  </si>
  <si>
    <t>GENERAL INSURANCE CAPITAL CHARGES</t>
  </si>
  <si>
    <t>C3</t>
  </si>
  <si>
    <t>C4</t>
  </si>
  <si>
    <t>OPERATIONAL RISK CAPITAL CHARGES</t>
  </si>
  <si>
    <t>Insurance Liabilities Valuation</t>
  </si>
  <si>
    <t>E2</t>
  </si>
  <si>
    <t>E3</t>
  </si>
  <si>
    <t>E3-1</t>
  </si>
  <si>
    <t>CL Risk Capital Charge</t>
  </si>
  <si>
    <t>PL Risk Capital Charge</t>
  </si>
  <si>
    <t>Malaysian Business</t>
  </si>
  <si>
    <t>Offshore Business</t>
  </si>
  <si>
    <t>Engineering</t>
  </si>
  <si>
    <t>Motor</t>
  </si>
  <si>
    <t>Medical &amp; Health</t>
  </si>
  <si>
    <t>GENERAL INSURANCE CLAIMS LIABILITY (CL) [Denominated in USD currency]</t>
  </si>
  <si>
    <t>GENERAL INSURANCE PREMIUM LIABILITY (PL) [Denominated in USD currency]</t>
  </si>
  <si>
    <t xml:space="preserve">Capital charges for all assets of the shareholders' fund </t>
  </si>
  <si>
    <t>Capital charges for life insurance funds</t>
  </si>
  <si>
    <t>Capital charges for general insurance funds</t>
  </si>
  <si>
    <t>(i)  Figures must be expressed in USD</t>
  </si>
  <si>
    <t>USD</t>
  </si>
  <si>
    <t>USD-equivalent value of all foreign currency assets less all foreign currency liabilities in a particular foreign currency.</t>
  </si>
  <si>
    <t xml:space="preserve">USD-equivalent value of all amounts to be received less the value of all amounts to be paid under unsettled spot transactions, forward foreign exchange transactions, including currency futures, the principal on currency swaps position and interest rate transactions such as futures, swaps etc. denominated in a foreign currency. </t>
  </si>
  <si>
    <t xml:space="preserve">                 (a)</t>
  </si>
  <si>
    <t xml:space="preserve">                 (c)</t>
  </si>
  <si>
    <t xml:space="preserve">                   (e)</t>
  </si>
  <si>
    <t xml:space="preserve">                    (i)</t>
  </si>
  <si>
    <t>At 75% level of confidence*</t>
  </si>
  <si>
    <t>Other Risk Capital Charges</t>
  </si>
  <si>
    <t>GENERAL INSURANCE PREMIUM AND CLAIM LIABILITIES</t>
  </si>
  <si>
    <t>Total assets</t>
  </si>
  <si>
    <t>Individual fund's concentration capital charge (apportioned)</t>
  </si>
  <si>
    <r>
      <t xml:space="preserve">Individuals </t>
    </r>
    <r>
      <rPr>
        <vertAlign val="superscript"/>
        <sz val="7.5"/>
        <rFont val="Bookman Old Style"/>
        <family val="1"/>
      </rPr>
      <t>2/</t>
    </r>
  </si>
  <si>
    <r>
      <t xml:space="preserve">Residential properties </t>
    </r>
    <r>
      <rPr>
        <vertAlign val="superscript"/>
        <sz val="7.5"/>
        <rFont val="Bookman Old Style"/>
        <family val="1"/>
      </rPr>
      <t>3/</t>
    </r>
  </si>
  <si>
    <r>
      <t xml:space="preserve">Other types of properties </t>
    </r>
    <r>
      <rPr>
        <vertAlign val="superscript"/>
        <sz val="7.5"/>
        <rFont val="Bookman Old Style"/>
        <family val="1"/>
      </rPr>
      <t>3/</t>
    </r>
  </si>
  <si>
    <t>Company</t>
  </si>
  <si>
    <t>Company:</t>
  </si>
  <si>
    <t>Business Nature</t>
  </si>
  <si>
    <r>
      <t xml:space="preserve">PL </t>
    </r>
    <r>
      <rPr>
        <vertAlign val="superscript"/>
        <sz val="10"/>
        <rFont val="Bookman Old Style"/>
        <family val="1"/>
      </rPr>
      <t>*</t>
    </r>
  </si>
  <si>
    <t>PAD</t>
  </si>
  <si>
    <t xml:space="preserve">            (d)</t>
  </si>
  <si>
    <t>An  investment position which is fully hedged may be carved out and excluded from the calculation of market risk capital charges. Where this is the case, a brief description on the investment position and the corresponding hedging instruments used should be provided in the table below. Examples of the information required are provided below.</t>
  </si>
  <si>
    <t>Principal Officer</t>
  </si>
  <si>
    <t>Total Capital Required (TCR) [(v)+(vi)+(vii)]</t>
  </si>
  <si>
    <t>Appointed Actuary*</t>
  </si>
  <si>
    <r>
      <t xml:space="preserve">Shareholders' fund/ Working fund </t>
    </r>
    <r>
      <rPr>
        <vertAlign val="superscript"/>
        <sz val="7"/>
        <rFont val="Bookman Old Style"/>
        <family val="1"/>
      </rPr>
      <t>1/</t>
    </r>
  </si>
  <si>
    <r>
      <t xml:space="preserve">Asset concentration risks </t>
    </r>
    <r>
      <rPr>
        <vertAlign val="superscript"/>
        <sz val="10"/>
        <rFont val="Bookman Old Style"/>
        <family val="1"/>
      </rPr>
      <t>6/ 7/</t>
    </r>
  </si>
  <si>
    <r>
      <t>Asset Value</t>
    </r>
    <r>
      <rPr>
        <vertAlign val="superscript"/>
        <sz val="10"/>
        <rFont val="Bookman Old Style"/>
        <family val="1"/>
      </rPr>
      <t>1/</t>
    </r>
  </si>
  <si>
    <r>
      <t>Liability Value</t>
    </r>
    <r>
      <rPr>
        <vertAlign val="superscript"/>
        <sz val="10"/>
        <rFont val="Bookman Old Style"/>
        <family val="1"/>
      </rPr>
      <t>2/</t>
    </r>
  </si>
  <si>
    <r>
      <t>Capital Required</t>
    </r>
    <r>
      <rPr>
        <vertAlign val="superscript"/>
        <sz val="10"/>
        <rFont val="Bookman Old Style"/>
        <family val="1"/>
      </rPr>
      <t>4/</t>
    </r>
  </si>
  <si>
    <r>
      <t>Base</t>
    </r>
    <r>
      <rPr>
        <vertAlign val="superscript"/>
        <sz val="10"/>
        <rFont val="Bookman Old Style"/>
        <family val="1"/>
      </rPr>
      <t>3/</t>
    </r>
  </si>
  <si>
    <t>Individual fund's excess over notional limit 
max[ (a)-(b) , 0 ]</t>
  </si>
  <si>
    <r>
      <t>Capital Required</t>
    </r>
    <r>
      <rPr>
        <vertAlign val="superscript"/>
        <sz val="10"/>
        <rFont val="Bookman Old Style"/>
        <family val="1"/>
      </rPr>
      <t>3/</t>
    </r>
  </si>
  <si>
    <t>3/ Structured products are subject to a market risk charge of 20%, unless advised otherwise by Labuan FSA.</t>
  </si>
  <si>
    <t>* The figures at 75% level of confidence for Claim Liabilities (CL) and Premium Liabilities (PL) should be consistent with the figures reported in Table 1 in Appendix lI, Table 2 in Appendix IV and Table 3 in Appendix VI of the Guidelines on Valuation Basis for Liabilities of Labuan General Insurance Business.</t>
  </si>
  <si>
    <r>
      <rPr>
        <vertAlign val="superscript"/>
        <sz val="8.5"/>
        <rFont val="Bookman Old Style"/>
        <family val="1"/>
      </rPr>
      <t>1/</t>
    </r>
    <r>
      <rPr>
        <sz val="10"/>
        <rFont val="Bookman Old Style"/>
        <family val="1"/>
      </rPr>
      <t>Refers to the gross written premium income (gross of reinsurance) for the 12 months preceding the valuation date.</t>
    </r>
  </si>
  <si>
    <r>
      <t>Gross Written Premium</t>
    </r>
    <r>
      <rPr>
        <vertAlign val="superscript"/>
        <sz val="8.5"/>
        <rFont val="Bookman Old Style"/>
        <family val="1"/>
      </rPr>
      <t>1/</t>
    </r>
  </si>
  <si>
    <r>
      <t>Gross Written Premium</t>
    </r>
    <r>
      <rPr>
        <vertAlign val="superscript"/>
        <sz val="8.5"/>
        <rFont val="Bookman Old Style"/>
        <family val="1"/>
      </rPr>
      <t>2/</t>
    </r>
  </si>
  <si>
    <r>
      <rPr>
        <vertAlign val="superscript"/>
        <sz val="9"/>
        <rFont val="Bookman Old Style"/>
        <family val="1"/>
      </rPr>
      <t xml:space="preserve">1/ </t>
    </r>
    <r>
      <rPr>
        <sz val="10"/>
        <rFont val="Bookman Old Style"/>
        <family val="1"/>
      </rPr>
      <t>Best estimate of  Claims Liabilities (CL) shall be calculated in accordance to the  Guidelines on Valuation Basis for Liabilities of Labuan General Insurance Business.</t>
    </r>
  </si>
  <si>
    <r>
      <rPr>
        <vertAlign val="superscript"/>
        <sz val="9"/>
        <rFont val="Bookman Old Style"/>
        <family val="1"/>
      </rPr>
      <t>2/</t>
    </r>
    <r>
      <rPr>
        <sz val="10"/>
        <rFont val="Bookman Old Style"/>
        <family val="1"/>
      </rPr>
      <t xml:space="preserve"> PAD refers to Provision of Adverse Deviation (i.e. before considering diversification).</t>
    </r>
  </si>
  <si>
    <r>
      <rPr>
        <vertAlign val="superscript"/>
        <sz val="9"/>
        <rFont val="Bookman Old Style"/>
        <family val="1"/>
      </rPr>
      <t xml:space="preserve">4/ </t>
    </r>
    <r>
      <rPr>
        <sz val="10"/>
        <rFont val="Bookman Old Style"/>
        <family val="1"/>
      </rPr>
      <t>UPR refers to Unearned Premium Reserve computed in accordance to the current requirements in section 12 of the  Guidelines on Valuation Basis for Liabilities of Labuan General Insurance Business.</t>
    </r>
  </si>
  <si>
    <r>
      <rPr>
        <vertAlign val="superscript"/>
        <sz val="9"/>
        <rFont val="Bookman Old Style"/>
        <family val="1"/>
      </rPr>
      <t xml:space="preserve">5/ </t>
    </r>
    <r>
      <rPr>
        <sz val="10"/>
        <rFont val="Bookman Old Style"/>
        <family val="1"/>
      </rPr>
      <t>Best estimate of the Unexpired Risk Reserve (URR) shall be calculated in accordance to the  Guidelines on Valuation Basis for Liabilities of Labuan General Insurance Business.</t>
    </r>
  </si>
  <si>
    <t xml:space="preserve">                   (b)</t>
  </si>
  <si>
    <r>
      <t>Policyholders' fund carried forward</t>
    </r>
    <r>
      <rPr>
        <vertAlign val="superscript"/>
        <sz val="10"/>
        <rFont val="Bookman Old Style"/>
        <family val="1"/>
      </rPr>
      <t>1/</t>
    </r>
  </si>
  <si>
    <r>
      <t>Actual less Expected</t>
    </r>
    <r>
      <rPr>
        <vertAlign val="superscript"/>
        <sz val="10"/>
        <rFont val="Bookman Old Style"/>
        <family val="1"/>
      </rPr>
      <t>1/</t>
    </r>
  </si>
  <si>
    <t xml:space="preserve">               (f)</t>
  </si>
  <si>
    <t>ICAF Version 1 Release 1</t>
  </si>
  <si>
    <t>ICAF Version 1 Release1</t>
  </si>
  <si>
    <t>FC1-2OBGF</t>
  </si>
  <si>
    <t>FC1-2OBILO</t>
  </si>
  <si>
    <t>FC1-2OBA</t>
  </si>
  <si>
    <t>FC1-2OBOL</t>
  </si>
  <si>
    <t>FC1-2MBGF</t>
  </si>
  <si>
    <t>FC1-2MBILO</t>
  </si>
  <si>
    <t>FC1-2MBA</t>
  </si>
  <si>
    <t>FC1-2MBOL</t>
  </si>
  <si>
    <t>FC1-1OBGF</t>
  </si>
  <si>
    <t>FC1-1OBILO</t>
  </si>
  <si>
    <t>FC1-1OBA</t>
  </si>
  <si>
    <t>FC1-1OBOL</t>
  </si>
  <si>
    <t>FC1-1MBGF</t>
  </si>
  <si>
    <t>FC1-1MBILO</t>
  </si>
  <si>
    <t>FC1-1MBA</t>
  </si>
  <si>
    <t>FC1-1MBOL</t>
  </si>
  <si>
    <t>Type of Entity</t>
  </si>
  <si>
    <t>Total Capital Available (TCA) [(i)+(ii)-(iii)]</t>
  </si>
  <si>
    <t>Asset Value 1/</t>
  </si>
  <si>
    <t>Liability Value 2/</t>
  </si>
  <si>
    <t>Base 3/</t>
  </si>
  <si>
    <t>Increasing interest rate</t>
  </si>
  <si>
    <t>Capital Required 4/</t>
  </si>
  <si>
    <t xml:space="preserve">Refers to interest rate related exposures (such as debt securities (e.g. PDS and MGS), commercial papers, NIDs, mortgages and interest rate </t>
  </si>
  <si>
    <t>derivatives). It should also include the present value of embedded guarantee of a structured investment product.</t>
  </si>
  <si>
    <t xml:space="preserve">3/ </t>
  </si>
  <si>
    <t>The liability value under the base scenario is determined using the valuation basis which includes the provision of adverse deviation as prescribed</t>
  </si>
  <si>
    <t>in Guidelines on Valuation Basis for Liabilities of Labuan Life Insurance Business, discounted at the risk-free rate.</t>
  </si>
  <si>
    <t xml:space="preserve">The amount of capital charges for each fund is the higher of zero or the reduction in surplus based on the dominant scenario at the company level, </t>
  </si>
  <si>
    <t>General Insurance Fund (without discounting of liabilities)</t>
  </si>
  <si>
    <t>Liability Value</t>
  </si>
  <si>
    <t>Base 2/</t>
  </si>
  <si>
    <t>Capital Required 3/</t>
  </si>
  <si>
    <t xml:space="preserve">The base liability is the value derived based on the valuation basis which includes the provision of adverse deviation as presribed in Guidelines </t>
  </si>
  <si>
    <t>on Valuation Basis for Liabilities of Labuan General Insurance Business, discounted at the risk-free rate.</t>
  </si>
  <si>
    <r>
      <t>Cash (including certificate of deposits or comparable instruments) in hand and bank deposits</t>
    </r>
    <r>
      <rPr>
        <vertAlign val="superscript"/>
        <sz val="10"/>
        <rFont val="Bookman Old Style"/>
        <family val="1"/>
      </rPr>
      <t>4/</t>
    </r>
    <r>
      <rPr>
        <sz val="10"/>
        <rFont val="Bookman Old Style"/>
        <family val="1"/>
      </rPr>
      <t xml:space="preserve"> with Labuan banks, BNM licensed banks, Labuan investment banks, BNM licensed investment banks, Labuan Islamic banks, BNM licensed Islamic banks and BNM prescribed development financial institutions</t>
    </r>
  </si>
  <si>
    <t>Listed on other recognised stock exchanges other than those mentioned above</t>
  </si>
  <si>
    <t>other licensees under the Labuan Financial Services and Securities Act 2010, Labuan Islamic Financial Services and Securities Act 2010, BNM's Financial Services Act 2013 and BNM's Islamic Financial Services Act 2013</t>
  </si>
  <si>
    <r>
      <t>Cash (including certificate of deposits or comparable instruments) and bank deposits</t>
    </r>
    <r>
      <rPr>
        <vertAlign val="superscript"/>
        <sz val="8.5"/>
        <rFont val="Bookman Old Style"/>
        <family val="1"/>
      </rPr>
      <t>1/</t>
    </r>
    <r>
      <rPr>
        <sz val="10"/>
        <rFont val="Bookman Old Style"/>
        <family val="1"/>
      </rPr>
      <t xml:space="preserve"> with any Labuan bank, BNM licensed bank, Labuan investment bank, BNM licensed investment bank, Labuan Islamic bank, BNM licensed Islamic bank and BNM prescribed development financial institution</t>
    </r>
  </si>
  <si>
    <t>The liability value under the base scenario is determined using the valuation basis which includes the provision of adverse deviation as prescribed in Guidelines on Valuation Basis for Liabilities of Labuan Life Insurance Business, discounted at the risk-free rate</t>
  </si>
  <si>
    <t>Gross CL</t>
  </si>
  <si>
    <t>Net reinsurance recoveries</t>
  </si>
  <si>
    <t>Net CL</t>
  </si>
  <si>
    <t>Whether Net CL is discounted</t>
  </si>
  <si>
    <t>Participating ordinary life fund</t>
  </si>
  <si>
    <t>Non-participating ordinary life fund</t>
  </si>
  <si>
    <t>Participating Ordinary Life</t>
  </si>
  <si>
    <t>Non-Participating Ordinary Life</t>
  </si>
  <si>
    <t>Participating Annuity</t>
  </si>
  <si>
    <t>Non-Participating Annuity</t>
  </si>
  <si>
    <t>Non-participating annuity fund</t>
  </si>
  <si>
    <t>Participating annuity fund</t>
  </si>
  <si>
    <t>PARTICIPATING</t>
  </si>
  <si>
    <t>NON-PARTICIPATING</t>
  </si>
  <si>
    <t>Comparison of Par valuation bases</t>
  </si>
  <si>
    <t>Future bonuses</t>
  </si>
  <si>
    <t>Control :</t>
  </si>
  <si>
    <t>Row 20 = Higher of Row 23 or Row 24 (for participating only)</t>
  </si>
  <si>
    <t>Net liability                             [(c) - (d)]</t>
  </si>
  <si>
    <r>
      <t>Gross reserves</t>
    </r>
    <r>
      <rPr>
        <sz val="8.5"/>
        <rFont val="Bookman Old Style"/>
        <family val="1"/>
      </rPr>
      <t>1/</t>
    </r>
    <r>
      <rPr>
        <sz val="10"/>
        <rFont val="Bookman Old Style"/>
        <family val="1"/>
      </rPr>
      <t xml:space="preserve">                       [(a) + (b)]</t>
    </r>
  </si>
  <si>
    <r>
      <rPr>
        <vertAlign val="superscript"/>
        <sz val="8.5"/>
        <rFont val="Bookman Old Style"/>
        <family val="1"/>
      </rPr>
      <t>2/</t>
    </r>
    <r>
      <rPr>
        <sz val="10"/>
        <rFont val="Bookman Old Style"/>
        <family val="1"/>
      </rPr>
      <t>Refers to the gross written premium income (gross of reinsurance) for the 12 months ending on the date 12 months prior to the valuation date.</t>
    </r>
  </si>
  <si>
    <t>1/Negative reserves occur when the premium income exceeds the benefits and expenses over the remainder of the policy.</t>
  </si>
  <si>
    <t>Allocation to Policyholders and Shareholders' Fund</t>
  </si>
  <si>
    <t>Allocation to policyholders:</t>
  </si>
  <si>
    <t>a)</t>
  </si>
  <si>
    <r>
      <t>Interim Bonus</t>
    </r>
    <r>
      <rPr>
        <vertAlign val="superscript"/>
        <sz val="10"/>
        <rFont val="Bookman Old Style"/>
        <family val="1"/>
      </rPr>
      <t>4</t>
    </r>
  </si>
  <si>
    <t>b)</t>
  </si>
  <si>
    <r>
      <t>Cash Bonus</t>
    </r>
    <r>
      <rPr>
        <vertAlign val="superscript"/>
        <sz val="10"/>
        <rFont val="Bookman Old Style"/>
        <family val="1"/>
      </rPr>
      <t>4</t>
    </r>
  </si>
  <si>
    <t>c)</t>
  </si>
  <si>
    <r>
      <t>Reversionary Bonus</t>
    </r>
    <r>
      <rPr>
        <vertAlign val="superscript"/>
        <sz val="10"/>
        <rFont val="Bookman Old Style"/>
        <family val="1"/>
      </rPr>
      <t>4</t>
    </r>
  </si>
  <si>
    <t>d)</t>
  </si>
  <si>
    <r>
      <t>Terminal Bonus</t>
    </r>
    <r>
      <rPr>
        <vertAlign val="superscript"/>
        <sz val="10"/>
        <rFont val="Bookman Old Style"/>
        <family val="1"/>
      </rPr>
      <t>4</t>
    </r>
  </si>
  <si>
    <r>
      <t>Allocation to shareholders' fund</t>
    </r>
    <r>
      <rPr>
        <vertAlign val="superscript"/>
        <sz val="10"/>
        <rFont val="Bookman Old Style"/>
        <family val="1"/>
      </rPr>
      <t>4</t>
    </r>
  </si>
  <si>
    <t>Total allocation to policyholders and shareholders for the year [B(1) + B(2)]</t>
  </si>
  <si>
    <r>
      <t>Amount transferred to any fund or reserves4</t>
    </r>
    <r>
      <rPr>
        <vertAlign val="superscript"/>
        <sz val="10"/>
        <rFont val="Bookman Old Style"/>
        <family val="1"/>
      </rPr>
      <t>/</t>
    </r>
  </si>
  <si>
    <r>
      <t>3/</t>
    </r>
    <r>
      <rPr>
        <sz val="10"/>
        <rFont val="Bookman Old Style"/>
        <family val="1"/>
      </rPr>
      <t xml:space="preserve"> For allocation to Shareholders, Other Funds  or/and Carried Forward</t>
    </r>
  </si>
  <si>
    <r>
      <t>4/</t>
    </r>
    <r>
      <rPr>
        <sz val="10"/>
        <rFont val="Bookman Old Style"/>
        <family val="1"/>
      </rPr>
      <t xml:space="preserve"> Based on allocation as at Financial Year End (FYE) which falls within the current reporting period</t>
    </r>
  </si>
  <si>
    <r>
      <t>Surplus/Deficit [A(1) - A(2)]</t>
    </r>
    <r>
      <rPr>
        <vertAlign val="superscript"/>
        <sz val="10"/>
        <rFont val="Bookman Old Style"/>
        <family val="1"/>
      </rPr>
      <t>3/</t>
    </r>
  </si>
  <si>
    <r>
      <t>Net liabilities under policies</t>
    </r>
    <r>
      <rPr>
        <sz val="8"/>
        <rFont val="Bookman Old Style"/>
        <family val="1"/>
      </rPr>
      <t>2/</t>
    </r>
  </si>
  <si>
    <t>Total Surplus Arising during the year [A(3) - C(1) - C(2)]</t>
  </si>
  <si>
    <t>Unappropriated surplus carried forward [C(1) + C(2) + C(3) – C(4) – C(5)]</t>
  </si>
  <si>
    <t>Participating</t>
  </si>
  <si>
    <t>Non-Participating</t>
  </si>
  <si>
    <r>
      <t>1/</t>
    </r>
    <r>
      <rPr>
        <sz val="10"/>
        <rFont val="Bookman Old Style"/>
        <family val="1"/>
      </rPr>
      <t xml:space="preserve"> The columns for "Total" shall correspond to item C3 [Total Surplus Arising during the year] of Form E3 for the respective fund.</t>
    </r>
  </si>
  <si>
    <r>
      <t xml:space="preserve">Gross Best Estimate of CL </t>
    </r>
    <r>
      <rPr>
        <vertAlign val="superscript"/>
        <sz val="10"/>
        <rFont val="Bookman Old Style"/>
        <family val="1"/>
      </rPr>
      <t>1/</t>
    </r>
  </si>
  <si>
    <t>Net reinsurance recoveries for CL</t>
  </si>
  <si>
    <r>
      <t xml:space="preserve">Gross Best Estimate of URR </t>
    </r>
    <r>
      <rPr>
        <vertAlign val="superscript"/>
        <sz val="10"/>
        <rFont val="Bookman Old Style"/>
        <family val="1"/>
      </rPr>
      <t>5/</t>
    </r>
  </si>
  <si>
    <t>Gross URR</t>
  </si>
  <si>
    <t>Net reinsurance recoveries for URR</t>
  </si>
  <si>
    <t>Net URR</t>
  </si>
  <si>
    <t xml:space="preserve">Net URR </t>
  </si>
  <si>
    <t>G</t>
  </si>
  <si>
    <t>50% of future bonuses</t>
  </si>
  <si>
    <r>
      <t>Valuation surplus</t>
    </r>
    <r>
      <rPr>
        <b/>
        <vertAlign val="superscript"/>
        <sz val="10"/>
        <rFont val="Bookman Old Style"/>
        <family val="1"/>
      </rPr>
      <t>1/</t>
    </r>
    <r>
      <rPr>
        <vertAlign val="superscript"/>
        <sz val="10"/>
        <rFont val="Bookman Old Style"/>
        <family val="1"/>
      </rPr>
      <t xml:space="preserve"> </t>
    </r>
    <r>
      <rPr>
        <sz val="10"/>
        <rFont val="Bookman Old Style"/>
        <family val="1"/>
      </rPr>
      <t xml:space="preserve">of non-participating life insurance fund maintained in the insurance fund </t>
    </r>
  </si>
  <si>
    <r>
      <t>Valuation surplus</t>
    </r>
    <r>
      <rPr>
        <b/>
        <vertAlign val="superscript"/>
        <sz val="10"/>
        <rFont val="Bookman Old Style"/>
        <family val="1"/>
      </rPr>
      <t>1/</t>
    </r>
    <r>
      <rPr>
        <vertAlign val="superscript"/>
        <sz val="10"/>
        <rFont val="Bookman Old Style"/>
        <family val="1"/>
      </rPr>
      <t xml:space="preserve"> </t>
    </r>
    <r>
      <rPr>
        <sz val="10"/>
        <rFont val="Bookman Old Style"/>
        <family val="1"/>
      </rPr>
      <t xml:space="preserve">of participating fund maintained in the insurance fund </t>
    </r>
  </si>
  <si>
    <t>All funds excluding par fund</t>
  </si>
  <si>
    <t>Total Ordinary Life Participating</t>
  </si>
  <si>
    <t>Total Ordinary Life Non-Participating</t>
  </si>
  <si>
    <t>Total Annuities Participating</t>
  </si>
  <si>
    <t>H</t>
  </si>
  <si>
    <t>Total Annuities Non-Participating</t>
  </si>
  <si>
    <t>I</t>
  </si>
  <si>
    <t>J</t>
  </si>
  <si>
    <t>MALAYSIAN BUSINESS</t>
  </si>
  <si>
    <t>TOTAL MALAYSIAN BUSINESS</t>
  </si>
  <si>
    <t>OFFSHORE BUSINESS</t>
  </si>
  <si>
    <t>TOTAL OFFSHORE BUSINESS</t>
  </si>
  <si>
    <t xml:space="preserve">                    (g)</t>
  </si>
  <si>
    <t xml:space="preserve">          (h)=(f)-(g)</t>
  </si>
  <si>
    <t>Gross Best Estimate Reserves</t>
  </si>
  <si>
    <t>Gross PAD</t>
  </si>
  <si>
    <t xml:space="preserve">Gross Reserves </t>
  </si>
  <si>
    <t xml:space="preserve">Net Reinsurance Recoveries </t>
  </si>
  <si>
    <r>
      <t>1/</t>
    </r>
    <r>
      <rPr>
        <sz val="10"/>
        <rFont val="Bookman Old Style"/>
        <family val="1"/>
      </rPr>
      <t xml:space="preserve"> Only the non-unit portion of investment linked funds shall be reported. </t>
    </r>
  </si>
  <si>
    <t>Gross Reserves</t>
  </si>
  <si>
    <t>Net Reinsurance Recoveries</t>
  </si>
  <si>
    <t>(h)=(f)-(g)</t>
  </si>
  <si>
    <r>
      <rPr>
        <vertAlign val="superscript"/>
        <sz val="10"/>
        <rFont val="Bookman Old Style"/>
        <family val="1"/>
      </rPr>
      <t xml:space="preserve">1/ </t>
    </r>
    <r>
      <rPr>
        <sz val="10"/>
        <rFont val="Bookman Old Style"/>
        <family val="1"/>
      </rPr>
      <t xml:space="preserve">Only the non-unit portion of investment linked funds shall be reported. </t>
    </r>
  </si>
  <si>
    <r>
      <rPr>
        <vertAlign val="superscript"/>
        <sz val="9"/>
        <rFont val="Bookman Old Style"/>
        <family val="1"/>
      </rPr>
      <t>3/</t>
    </r>
    <r>
      <rPr>
        <sz val="10"/>
        <rFont val="Bookman Old Style"/>
        <family val="1"/>
      </rPr>
      <t xml:space="preserve"> FPAD refers to Fund Provision of Adverse Deviation (i.e. after considering diversification).</t>
    </r>
  </si>
  <si>
    <t>Fund CAR [(iv)/(viii)]</t>
  </si>
  <si>
    <t xml:space="preserve">CAR </t>
  </si>
  <si>
    <t>All Funds Except Participating Fund</t>
  </si>
  <si>
    <t>SUMMARY OF CREDIT AND MARKET RISKS CAPITAL CHARGES</t>
  </si>
  <si>
    <t>Cagamas or its subsidiaries, Cagamas Covered Bonds and Covered Sukuk Wakalah</t>
  </si>
  <si>
    <t>Credit exposures to Labuan (re)insurers, Labuan (re)takaful operators, BNM licensed (re)insurers and BNM licensed (re)takaful operators</t>
  </si>
  <si>
    <t>Credit exposures to (re)insurers and (re)takaful operators other than those Labuan (re)insurers, Labuan (re)takaful operators, BNM licensed (re)insurers and BNM licensed (re)takaful operators with the following rating categories:</t>
  </si>
  <si>
    <t>Due from licensees under the Labuan Financial Services and Securities Act 2010, Labuan Islamic Financial Services and Securities Act 2010, BNM's Financial Services Act 2013, BNM's Islamic Financial Services Act 2013 or other parties.</t>
  </si>
  <si>
    <t>Participating life fund</t>
  </si>
  <si>
    <t>Non-participating life fund</t>
  </si>
  <si>
    <t>Insurer with total assets of USD1,000 m, has overall exposure of USD120 m to a counterparty falls under 'any other counterparties' category. The overall concentration capital charge due to excessive exposure to the individual counterparty is thus USD120 m - (5% x USD1,000) = USD70 m.</t>
  </si>
  <si>
    <t>(70 x 70/70)</t>
  </si>
  <si>
    <t>(70 x 0/70)</t>
  </si>
  <si>
    <t xml:space="preserve">Cagamas or its subsidiaries, Cagamas Covered Bonds and Covered Sukuk Wakalah </t>
  </si>
  <si>
    <t>Credit exposures to Labuan (re)insurers*, Labuan (re)takaful operators, BNM licensed (re)insurers and BNM licensed (re)takaful operators</t>
  </si>
  <si>
    <t>Credit exposures to (re)insurers* and (re)takaful operators other than those Labuan (re)insurers, Labuan (re)takaful operators, BNM licensed (re)insurers and BNM licensed (re)takaful operators with the following rating categories:</t>
  </si>
  <si>
    <t xml:space="preserve">Note: * Credit exposures to (re)insurers and (re)takaful operators (includes retrocessionnaires) refers to: - 
(i)   Amout due from (re)insurers and (re)takaful operators &amp; reinsurance and retakaful deposits reported under Other Assets in the Balance Sheet; and
(ii)  Reinsurance and retakaful recoveries in respect of claim incurred reported.
</t>
  </si>
  <si>
    <t>The liability value under the base scenario is determined using the valuation basis which includes the provision of adverse deviation as prescribed in Guidelines on Valuation Basis for Liabilities of Labuan General Insurance Business, discounted at the risk-free rate.</t>
  </si>
  <si>
    <t>Vested Bonus</t>
  </si>
  <si>
    <t>Guidelines on Insurance Capital Adequacy Framework - Reporting Forms</t>
  </si>
  <si>
    <t>I hereby certify that the liabilities or/and capital charges as reported in form C1-2 (for the interest rate risk for each of the fund)/ C3/ (C3-1)E1/ D/ E/ E2/ E3/ E3-1 * have been conducted in accordance with the Guidelines on Insurance Capital Adequacy Framework. Delete where not applicable.</t>
  </si>
  <si>
    <t>Asset concentration capital charge for excessive exposure to an individual counterparty should be apportioned between individual funds according to the extent of each fund's exposures in excess of its individual counterparty 'notional limit'. The 'notional limit' to any particular exposure for each fund is computed by multiplying the maximum counterparty limit by the total assets (for each fund) with the relevant maximum limit specified in Appendix III of the Guidelines on Insurance Capital Adequacy Framework.</t>
  </si>
  <si>
    <t>Add-on factor as prescribed in Table 5 of Appendix II of the Guidelines on Insurance Capital Adequacy Framework.</t>
  </si>
  <si>
    <t>Credit risk charges as prescribed in Table 1 of Appendix I of the Guidelines on Insurance Capital Adequacy Framework.</t>
  </si>
  <si>
    <t>The amount of capital charges for each fund is the higher of zero or the reduction in surplus based on the dominant scenario at the company level, as described in Appendix II of the Guidelines on Insurance Capital Adequacy Framework.</t>
  </si>
  <si>
    <t>Description on asset allocation and computation of capital charges are based on the method prescribed in Appendix II of the Guidelines on Insurance Capital Adequacy Framework.</t>
  </si>
  <si>
    <t>as described in Appendix II of the Guidelines on Insurance Capital Adequacy Framework.</t>
  </si>
  <si>
    <t>Marine Hull</t>
  </si>
  <si>
    <t>Cargo</t>
  </si>
  <si>
    <r>
      <rPr>
        <vertAlign val="superscript"/>
        <sz val="8"/>
        <rFont val="Bookman Old Style"/>
        <family val="1"/>
      </rPr>
      <t xml:space="preserve">1/ </t>
    </r>
    <r>
      <rPr>
        <sz val="8"/>
        <rFont val="Bookman Old Style"/>
        <family val="1"/>
      </rPr>
      <t>The surrender value capital charge shall be computed in accordance to Part C section 15 of the Guidelines on Insurance Capital Adequacy Framework.</t>
    </r>
  </si>
  <si>
    <t>Net liability on Total Benefit basis</t>
  </si>
  <si>
    <t>Net liability on Guaranteed Benefit basis (incl PAD)</t>
  </si>
  <si>
    <t>Gross best estimates</t>
  </si>
  <si>
    <r>
      <t>2/</t>
    </r>
    <r>
      <rPr>
        <sz val="10"/>
        <rFont val="Bookman Old Style"/>
        <family val="1"/>
      </rPr>
      <t xml:space="preserve"> Shall include Cost of Proposed Bonus to policyholders (for Cash Bonus, Reversionary Bonus &amp; Terminal Bonus if applicable) if the Net Liabilities are determined using the Guaranteed Benefit Liabilities basis as per the Guidelines on Valuation Basis for Liabilities of Labuan Life Insurance Business.</t>
    </r>
  </si>
  <si>
    <r>
      <t xml:space="preserve">PAD </t>
    </r>
    <r>
      <rPr>
        <vertAlign val="superscript"/>
        <sz val="10"/>
        <rFont val="Bookman Old Style"/>
        <family val="1"/>
      </rPr>
      <t>2/</t>
    </r>
  </si>
  <si>
    <r>
      <t xml:space="preserve">FPAD </t>
    </r>
    <r>
      <rPr>
        <vertAlign val="superscript"/>
        <sz val="10"/>
        <rFont val="Bookman Old Style"/>
        <family val="1"/>
      </rPr>
      <t>3/</t>
    </r>
  </si>
  <si>
    <r>
      <t xml:space="preserve">Net UPR </t>
    </r>
    <r>
      <rPr>
        <vertAlign val="superscript"/>
        <sz val="10"/>
        <rFont val="Bookman Old Style"/>
        <family val="1"/>
      </rPr>
      <t>4/</t>
    </r>
  </si>
  <si>
    <t>Quarter 4</t>
  </si>
  <si>
    <t>Quarter 3</t>
  </si>
  <si>
    <t>Quarter 2</t>
  </si>
  <si>
    <t>Quarter 1</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</si>
</sst>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3" formatCode="_-* #,##0.00_-;\-* #,##0.00_-;_-* &quot;-&quot;??_-;_-@_-"/>
    <numFmt numFmtId="164" formatCode="&quot;$&quot;#,##0_);[Red]\(&quot;$&quot;#,##0\)"/>
    <numFmt numFmtId="165" formatCode="_(* #,##0.00_);_(* \(#,##0.00\);_(* &quot;-&quot;??_);_(@_)"/>
    <numFmt numFmtId="166" formatCode="_(&quot;RM&quot;* #,##0.00_);_(&quot;RM&quot;* \(#,##0.00\);_(&quot;RM&quot;* &quot;-&quot;??_);_(@_)"/>
    <numFmt numFmtId="167" formatCode="_-* #,##0_-;\-* #,##0_-;_-* &quot;-&quot;??_-;_-@_-"/>
    <numFmt numFmtId="168" formatCode="0.0%"/>
    <numFmt numFmtId="169" formatCode="_(* #,##0.0_);_(* \(#,##0.0\);_(* &quot;-&quot;??_);_(@_)"/>
    <numFmt numFmtId="170" formatCode="_(* #,##0_);_(* \(#,##0\);_(* &quot;-&quot;??_);_(@_)"/>
    <numFmt numFmtId="171" formatCode="[$-F800]dddd\,\ mmmm\ dd\,\ yyyy"/>
    <numFmt numFmtId="172" formatCode="dd/mm/yy;@"/>
    <numFmt numFmtId="173" formatCode="_(* #,##0.0_);_(* \(#,##0.0\);_(* &quot;-&quot;?_);_(@_)"/>
  </numFmts>
  <fonts count="43" x14ac:knownFonts="1">
    <font>
      <sz val="10"/>
      <name val="Arial"/>
    </font>
    <font>
      <sz val="10"/>
      <name val="Arial"/>
      <family val="2"/>
    </font>
    <font>
      <b/>
      <sz val="10"/>
      <name val="Bookman Old Style"/>
      <family val="1"/>
    </font>
    <font>
      <sz val="10"/>
      <name val="Bookman Old Style"/>
      <family val="1"/>
    </font>
    <font>
      <u/>
      <sz val="10"/>
      <name val="Bookman Old Style"/>
      <family val="1"/>
    </font>
    <font>
      <b/>
      <i/>
      <sz val="10"/>
      <name val="Bookman Old Style"/>
      <family val="1"/>
    </font>
    <font>
      <sz val="10"/>
      <color indexed="61"/>
      <name val="Bookman Old Style"/>
      <family val="1"/>
    </font>
    <font>
      <sz val="10"/>
      <color indexed="12"/>
      <name val="Bookman Old Style"/>
      <family val="1"/>
    </font>
    <font>
      <sz val="10"/>
      <color indexed="10"/>
      <name val="Bookman Old Style"/>
      <family val="1"/>
    </font>
    <font>
      <vertAlign val="superscript"/>
      <sz val="10"/>
      <name val="Bookman Old Style"/>
      <family val="1"/>
    </font>
    <font>
      <i/>
      <sz val="10"/>
      <name val="Bookman Old Style"/>
      <family val="1"/>
    </font>
    <font>
      <sz val="10"/>
      <name val="Arial"/>
      <family val="2"/>
    </font>
    <font>
      <sz val="8"/>
      <name val="Arial"/>
      <family val="2"/>
    </font>
    <font>
      <sz val="10"/>
      <color indexed="9"/>
      <name val="Bookman Old Style"/>
      <family val="1"/>
    </font>
    <font>
      <sz val="10"/>
      <color indexed="9"/>
      <name val="Arial"/>
      <family val="2"/>
    </font>
    <font>
      <sz val="10"/>
      <color indexed="8"/>
      <name val="Bookman Old Style"/>
      <family val="1"/>
    </font>
    <font>
      <sz val="8"/>
      <name val="Bookman Old Style"/>
      <family val="1"/>
    </font>
    <font>
      <b/>
      <vertAlign val="superscript"/>
      <sz val="10"/>
      <name val="Bookman Old Style"/>
      <family val="1"/>
    </font>
    <font>
      <b/>
      <sz val="10"/>
      <color indexed="9"/>
      <name val="Bookman Old Style"/>
      <family val="1"/>
    </font>
    <font>
      <sz val="10"/>
      <name val="Arial"/>
      <family val="2"/>
    </font>
    <font>
      <vertAlign val="superscript"/>
      <sz val="8"/>
      <name val="Bookman Old Style"/>
      <family val="1"/>
    </font>
    <font>
      <b/>
      <sz val="12"/>
      <color indexed="10"/>
      <name val="Bookman Old Style"/>
      <family val="1"/>
    </font>
    <font>
      <b/>
      <sz val="12"/>
      <name val="Bookman Old Style"/>
      <family val="1"/>
    </font>
    <font>
      <sz val="12"/>
      <name val="Bookman Old Style"/>
      <family val="1"/>
    </font>
    <font>
      <sz val="10"/>
      <color indexed="9"/>
      <name val="Bookman Old Style"/>
      <family val="1"/>
    </font>
    <font>
      <sz val="10"/>
      <color indexed="9"/>
      <name val="Arial"/>
      <family val="2"/>
    </font>
    <font>
      <vertAlign val="superscript"/>
      <sz val="8.5"/>
      <name val="Bookman Old Style"/>
      <family val="1"/>
    </font>
    <font>
      <b/>
      <sz val="10"/>
      <name val="Calibri"/>
      <family val="2"/>
      <scheme val="minor"/>
    </font>
    <font>
      <sz val="10"/>
      <name val="Calibri"/>
      <family val="2"/>
      <scheme val="minor"/>
    </font>
    <font>
      <sz val="10"/>
      <color rgb="FFFF0000"/>
      <name val="Bookman Old Style"/>
      <family val="1"/>
    </font>
    <font>
      <vertAlign val="superscript"/>
      <sz val="7.5"/>
      <name val="Bookman Old Style"/>
      <family val="1"/>
    </font>
    <font>
      <u/>
      <sz val="10"/>
      <color theme="10"/>
      <name val="Arial"/>
      <family val="2"/>
    </font>
    <font>
      <vertAlign val="superscript"/>
      <sz val="7"/>
      <name val="Bookman Old Style"/>
      <family val="1"/>
    </font>
    <font>
      <vertAlign val="superscript"/>
      <sz val="9"/>
      <name val="Bookman Old Style"/>
      <family val="1"/>
    </font>
    <font>
      <sz val="10"/>
      <color theme="1"/>
      <name val="Arial"/>
      <family val="2"/>
    </font>
    <font>
      <sz val="10"/>
      <color theme="1"/>
      <name val="Bookman Old Style"/>
      <family val="1"/>
    </font>
    <font>
      <b/>
      <sz val="10"/>
      <color theme="1"/>
      <name val="Bookman Old Style"/>
      <family val="1"/>
    </font>
    <font>
      <sz val="10"/>
      <color theme="0"/>
      <name val="Bookman Old Style"/>
      <family val="1"/>
    </font>
    <font>
      <b/>
      <sz val="10"/>
      <name val="Arial"/>
      <family val="2"/>
    </font>
    <font>
      <b/>
      <sz val="8"/>
      <name val="Bookman Old Style"/>
      <family val="1"/>
    </font>
    <font>
      <sz val="8.5"/>
      <name val="Bookman Old Style"/>
      <family val="1"/>
    </font>
    <font>
      <sz val="10"/>
      <color rgb="FFFF0000"/>
      <name val="Arial"/>
      <family val="2"/>
    </font>
    <font>
      <b/>
      <sz val="10"/>
      <color rgb="FFFF0000"/>
      <name val="Bookman Old Style"/>
      <family val="1"/>
    </font>
  </fonts>
  <fills count="14">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indexed="11"/>
        <bgColor indexed="64"/>
      </patternFill>
    </fill>
    <fill>
      <patternFill patternType="solid">
        <fgColor indexed="8"/>
        <bgColor indexed="64"/>
      </patternFill>
    </fill>
    <fill>
      <patternFill patternType="solid">
        <fgColor indexed="15"/>
        <bgColor indexed="64"/>
      </patternFill>
    </fill>
    <fill>
      <patternFill patternType="solid">
        <fgColor indexed="13"/>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double">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s>
  <cellStyleXfs count="10">
    <xf numFmtId="0" fontId="0" fillId="0" borderId="0"/>
    <xf numFmtId="165" fontId="1"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1" fillId="0" borderId="0"/>
    <xf numFmtId="9" fontId="1" fillId="0" borderId="0" applyFont="0" applyFill="0" applyBorder="0" applyAlignment="0" applyProtection="0"/>
    <xf numFmtId="0" fontId="31" fillId="0" borderId="0" applyNumberFormat="0" applyFill="0" applyBorder="0" applyAlignment="0" applyProtection="0"/>
  </cellStyleXfs>
  <cellXfs count="1354">
    <xf numFmtId="0" fontId="0" fillId="0" borderId="0" xfId="0"/>
    <xf numFmtId="170" fontId="3" fillId="2" borderId="1" xfId="1" applyNumberFormat="1" applyFont="1" applyFill="1" applyBorder="1" applyAlignment="1" applyProtection="1">
      <alignment horizontal="right" vertical="top"/>
      <protection locked="0"/>
    </xf>
    <xf numFmtId="0" fontId="3" fillId="0" borderId="0" xfId="0" applyFont="1" applyAlignment="1" applyProtection="1">
      <alignment vertical="top"/>
    </xf>
    <xf numFmtId="0" fontId="2" fillId="0" borderId="0" xfId="0" applyFont="1" applyBorder="1" applyAlignment="1" applyProtection="1">
      <alignment vertical="top"/>
    </xf>
    <xf numFmtId="0" fontId="3" fillId="0" borderId="0" xfId="0" applyFont="1" applyBorder="1" applyAlignment="1" applyProtection="1">
      <alignment vertical="top"/>
    </xf>
    <xf numFmtId="0" fontId="2" fillId="0" borderId="0" xfId="0" applyFont="1" applyFill="1" applyBorder="1" applyAlignment="1" applyProtection="1">
      <alignment horizontal="center" vertical="top"/>
    </xf>
    <xf numFmtId="14" fontId="2" fillId="0" borderId="0" xfId="0" applyNumberFormat="1" applyFont="1" applyFill="1" applyBorder="1" applyAlignment="1" applyProtection="1">
      <alignment horizontal="center" vertical="top"/>
    </xf>
    <xf numFmtId="0" fontId="2" fillId="0" borderId="0" xfId="0" applyFont="1" applyAlignment="1" applyProtection="1">
      <alignment vertical="top"/>
    </xf>
    <xf numFmtId="170" fontId="3" fillId="0" borderId="1" xfId="1" applyNumberFormat="1" applyFont="1" applyFill="1" applyBorder="1" applyAlignment="1" applyProtection="1">
      <alignment horizontal="right" vertical="top"/>
    </xf>
    <xf numFmtId="167" fontId="3" fillId="0" borderId="0" xfId="3" applyNumberFormat="1" applyFont="1" applyAlignment="1" applyProtection="1">
      <alignment vertical="top"/>
    </xf>
    <xf numFmtId="167" fontId="4" fillId="0" borderId="0" xfId="3" applyNumberFormat="1" applyFont="1" applyBorder="1" applyAlignment="1" applyProtection="1">
      <alignment vertical="top"/>
    </xf>
    <xf numFmtId="167" fontId="3" fillId="0" borderId="0" xfId="3" applyNumberFormat="1" applyFont="1" applyFill="1" applyBorder="1" applyAlignment="1" applyProtection="1">
      <alignment horizontal="center" vertical="top"/>
    </xf>
    <xf numFmtId="167" fontId="2" fillId="0" borderId="0" xfId="3" applyNumberFormat="1" applyFont="1" applyFill="1" applyBorder="1" applyAlignment="1" applyProtection="1">
      <alignment horizontal="center" vertical="top"/>
    </xf>
    <xf numFmtId="167" fontId="3" fillId="3" borderId="2" xfId="3" applyNumberFormat="1" applyFont="1" applyFill="1" applyBorder="1" applyAlignment="1" applyProtection="1">
      <alignment horizontal="center" vertical="top" wrapText="1"/>
    </xf>
    <xf numFmtId="167" fontId="3" fillId="4" borderId="0" xfId="3" applyNumberFormat="1" applyFont="1" applyFill="1" applyAlignment="1" applyProtection="1">
      <alignment vertical="top"/>
    </xf>
    <xf numFmtId="170" fontId="3" fillId="0" borderId="1" xfId="1" applyNumberFormat="1" applyFont="1" applyFill="1" applyBorder="1" applyAlignment="1" applyProtection="1">
      <alignment horizontal="right" vertical="top" wrapText="1"/>
    </xf>
    <xf numFmtId="14" fontId="2" fillId="4" borderId="0" xfId="0" applyNumberFormat="1" applyFont="1" applyFill="1" applyBorder="1" applyAlignment="1" applyProtection="1">
      <alignment horizontal="center" vertical="top"/>
    </xf>
    <xf numFmtId="167" fontId="2" fillId="4" borderId="0" xfId="3" applyNumberFormat="1" applyFont="1" applyFill="1" applyAlignment="1" applyProtection="1">
      <alignment vertical="top"/>
    </xf>
    <xf numFmtId="170" fontId="5" fillId="0" borderId="0" xfId="1" applyNumberFormat="1" applyFont="1" applyFill="1" applyBorder="1" applyAlignment="1" applyProtection="1">
      <alignment horizontal="center" vertical="top" wrapText="1"/>
    </xf>
    <xf numFmtId="167" fontId="3" fillId="0" borderId="0" xfId="3" applyNumberFormat="1" applyFont="1" applyBorder="1" applyAlignment="1" applyProtection="1">
      <alignment horizontal="left" vertical="top" wrapText="1"/>
    </xf>
    <xf numFmtId="167" fontId="3" fillId="0" borderId="0" xfId="3" applyNumberFormat="1" applyFont="1" applyFill="1" applyBorder="1" applyAlignment="1" applyProtection="1">
      <alignment horizontal="center" vertical="top" wrapText="1"/>
    </xf>
    <xf numFmtId="0" fontId="3" fillId="4" borderId="0" xfId="0" applyFont="1" applyFill="1" applyAlignment="1" applyProtection="1">
      <alignment vertical="top"/>
    </xf>
    <xf numFmtId="0" fontId="3" fillId="0" borderId="0" xfId="0" applyFont="1" applyAlignment="1" applyProtection="1">
      <alignment horizontal="left" vertical="top"/>
    </xf>
    <xf numFmtId="0" fontId="3" fillId="0" borderId="0" xfId="0" applyFont="1" applyFill="1" applyBorder="1" applyAlignment="1" applyProtection="1">
      <alignment horizontal="left" vertical="top"/>
    </xf>
    <xf numFmtId="0" fontId="3" fillId="4" borderId="0" xfId="0" applyFont="1" applyFill="1" applyAlignment="1" applyProtection="1">
      <alignment horizontal="right" vertical="top"/>
    </xf>
    <xf numFmtId="0" fontId="2" fillId="4" borderId="0" xfId="0" applyFont="1" applyFill="1" applyAlignment="1" applyProtection="1">
      <alignment horizontal="center" vertical="top"/>
    </xf>
    <xf numFmtId="0" fontId="2" fillId="0" borderId="0" xfId="0" applyFont="1" applyFill="1" applyBorder="1" applyAlignment="1" applyProtection="1">
      <alignment horizontal="left" vertical="top"/>
    </xf>
    <xf numFmtId="0" fontId="3" fillId="4" borderId="0" xfId="0" applyFont="1" applyFill="1" applyBorder="1" applyAlignment="1" applyProtection="1">
      <alignment vertical="top"/>
    </xf>
    <xf numFmtId="0" fontId="3" fillId="4" borderId="3" xfId="0" applyFont="1" applyFill="1" applyBorder="1" applyAlignment="1" applyProtection="1">
      <alignment vertical="top"/>
    </xf>
    <xf numFmtId="0" fontId="3" fillId="4" borderId="4" xfId="0" applyFont="1" applyFill="1" applyBorder="1" applyAlignment="1" applyProtection="1">
      <alignment vertical="top"/>
    </xf>
    <xf numFmtId="0" fontId="3" fillId="0" borderId="4" xfId="0" applyFont="1" applyFill="1" applyBorder="1" applyAlignment="1" applyProtection="1">
      <alignment horizontal="left" vertical="top"/>
    </xf>
    <xf numFmtId="0" fontId="3" fillId="4" borderId="5" xfId="0" applyFont="1" applyFill="1" applyBorder="1" applyAlignment="1" applyProtection="1">
      <alignment vertical="top"/>
    </xf>
    <xf numFmtId="0" fontId="3" fillId="0" borderId="3" xfId="0" applyFont="1" applyFill="1" applyBorder="1" applyAlignment="1" applyProtection="1">
      <alignment horizontal="left" vertical="top"/>
    </xf>
    <xf numFmtId="0" fontId="3" fillId="4" borderId="0" xfId="0" applyFont="1" applyFill="1" applyBorder="1" applyAlignment="1" applyProtection="1">
      <alignment horizontal="center" vertical="top"/>
    </xf>
    <xf numFmtId="0" fontId="2" fillId="4" borderId="0" xfId="0" applyFont="1" applyFill="1" applyAlignment="1" applyProtection="1">
      <alignment vertical="top"/>
    </xf>
    <xf numFmtId="0" fontId="3" fillId="4" borderId="0" xfId="0" applyFont="1" applyFill="1" applyAlignment="1" applyProtection="1">
      <alignment horizontal="center" vertical="top"/>
    </xf>
    <xf numFmtId="0" fontId="3" fillId="0" borderId="0" xfId="0" applyFont="1" applyFill="1" applyBorder="1" applyAlignment="1" applyProtection="1">
      <alignment horizontal="center" vertical="top"/>
    </xf>
    <xf numFmtId="0" fontId="10" fillId="4" borderId="0" xfId="0" applyFont="1" applyFill="1" applyAlignment="1" applyProtection="1">
      <alignment vertical="top"/>
    </xf>
    <xf numFmtId="0" fontId="3" fillId="5" borderId="0" xfId="0" applyFont="1" applyFill="1" applyProtection="1"/>
    <xf numFmtId="0" fontId="3" fillId="5" borderId="0" xfId="0" applyFont="1" applyFill="1" applyAlignment="1" applyProtection="1">
      <alignment horizontal="left"/>
    </xf>
    <xf numFmtId="0" fontId="3" fillId="0" borderId="1" xfId="0" applyFont="1" applyBorder="1" applyAlignment="1" applyProtection="1">
      <alignment vertical="top"/>
    </xf>
    <xf numFmtId="0" fontId="3" fillId="0" borderId="8" xfId="0" applyFont="1" applyBorder="1" applyAlignment="1" applyProtection="1">
      <alignment vertical="top"/>
    </xf>
    <xf numFmtId="0" fontId="3" fillId="0" borderId="7" xfId="0" applyFont="1" applyBorder="1" applyAlignment="1" applyProtection="1">
      <alignment horizontal="center" vertical="top"/>
    </xf>
    <xf numFmtId="0" fontId="2" fillId="0" borderId="7" xfId="0" applyFont="1" applyBorder="1" applyAlignment="1" applyProtection="1">
      <alignment horizontal="center" vertical="top"/>
    </xf>
    <xf numFmtId="0" fontId="3" fillId="0" borderId="0" xfId="0" applyFont="1" applyFill="1" applyBorder="1" applyAlignment="1" applyProtection="1">
      <alignment vertical="top"/>
    </xf>
    <xf numFmtId="0" fontId="3" fillId="0" borderId="7" xfId="0" applyFont="1" applyBorder="1" applyAlignment="1" applyProtection="1">
      <alignment vertical="top"/>
    </xf>
    <xf numFmtId="0" fontId="3" fillId="0" borderId="9" xfId="0" applyFont="1" applyBorder="1" applyAlignment="1" applyProtection="1">
      <alignment vertical="top"/>
    </xf>
    <xf numFmtId="0" fontId="3" fillId="0" borderId="10" xfId="0" applyFont="1" applyBorder="1" applyAlignment="1" applyProtection="1">
      <alignment vertical="top"/>
    </xf>
    <xf numFmtId="0" fontId="6" fillId="0" borderId="0" xfId="0" applyFont="1" applyAlignment="1" applyProtection="1">
      <alignment vertical="top"/>
    </xf>
    <xf numFmtId="0" fontId="7" fillId="0" borderId="0" xfId="0" applyFont="1" applyAlignment="1" applyProtection="1">
      <alignment vertical="top"/>
    </xf>
    <xf numFmtId="0" fontId="3" fillId="0" borderId="0" xfId="0" applyFont="1" applyFill="1" applyAlignment="1" applyProtection="1">
      <alignment vertical="top"/>
    </xf>
    <xf numFmtId="0" fontId="2" fillId="0" borderId="0" xfId="0" applyFont="1" applyFill="1" applyBorder="1" applyAlignment="1" applyProtection="1">
      <alignment vertical="top"/>
    </xf>
    <xf numFmtId="0" fontId="2" fillId="0" borderId="0" xfId="0" applyFont="1" applyBorder="1" applyAlignment="1" applyProtection="1">
      <alignment horizontal="left" vertical="top"/>
    </xf>
    <xf numFmtId="1" fontId="2" fillId="0" borderId="0" xfId="0" applyNumberFormat="1" applyFont="1" applyBorder="1" applyAlignment="1" applyProtection="1">
      <alignment horizontal="center" vertical="top"/>
    </xf>
    <xf numFmtId="0" fontId="2" fillId="0" borderId="0" xfId="0" applyFont="1" applyFill="1" applyAlignment="1" applyProtection="1">
      <alignment vertical="top"/>
    </xf>
    <xf numFmtId="0" fontId="3" fillId="3" borderId="2" xfId="0" applyFont="1" applyFill="1" applyBorder="1" applyAlignment="1" applyProtection="1">
      <alignment horizontal="center" vertical="top" wrapText="1"/>
    </xf>
    <xf numFmtId="0" fontId="3" fillId="0" borderId="1" xfId="0" applyFont="1" applyFill="1" applyBorder="1" applyAlignment="1" applyProtection="1">
      <alignment horizontal="center" vertical="top"/>
    </xf>
    <xf numFmtId="0" fontId="3" fillId="0" borderId="1" xfId="0" applyFont="1" applyFill="1" applyBorder="1" applyAlignment="1" applyProtection="1">
      <alignment vertical="top"/>
    </xf>
    <xf numFmtId="0" fontId="3" fillId="0" borderId="3" xfId="0" applyFont="1" applyFill="1" applyBorder="1" applyAlignment="1" applyProtection="1">
      <alignment vertical="top"/>
    </xf>
    <xf numFmtId="0" fontId="3" fillId="0" borderId="12" xfId="0" applyFont="1" applyFill="1" applyBorder="1" applyAlignment="1" applyProtection="1">
      <alignment horizontal="left" vertical="top"/>
    </xf>
    <xf numFmtId="0" fontId="2" fillId="4" borderId="0" xfId="0" applyFont="1" applyFill="1" applyBorder="1" applyAlignment="1" applyProtection="1">
      <alignment vertical="top"/>
    </xf>
    <xf numFmtId="0" fontId="2" fillId="4" borderId="0" xfId="0" applyFont="1" applyFill="1" applyBorder="1" applyAlignment="1" applyProtection="1">
      <alignment horizontal="left" vertical="top"/>
    </xf>
    <xf numFmtId="1" fontId="2" fillId="0" borderId="0" xfId="0" applyNumberFormat="1" applyFont="1" applyBorder="1" applyAlignment="1" applyProtection="1">
      <alignment horizontal="right" vertical="top"/>
    </xf>
    <xf numFmtId="0" fontId="3" fillId="3" borderId="1" xfId="0" applyFont="1" applyFill="1" applyBorder="1" applyAlignment="1" applyProtection="1">
      <alignment horizontal="center" vertical="top"/>
    </xf>
    <xf numFmtId="0" fontId="3" fillId="0" borderId="1" xfId="0" applyFont="1" applyBorder="1" applyAlignment="1" applyProtection="1">
      <alignment horizontal="center" vertical="top"/>
    </xf>
    <xf numFmtId="170" fontId="3" fillId="4" borderId="1" xfId="1" applyNumberFormat="1" applyFont="1" applyFill="1" applyBorder="1" applyAlignment="1" applyProtection="1">
      <alignment horizontal="right" vertical="top"/>
    </xf>
    <xf numFmtId="0" fontId="2" fillId="4" borderId="0" xfId="0" applyFont="1" applyFill="1" applyBorder="1" applyAlignment="1" applyProtection="1">
      <alignment horizontal="right" vertical="top"/>
    </xf>
    <xf numFmtId="0" fontId="3" fillId="0" borderId="0" xfId="0" applyFont="1" applyFill="1" applyBorder="1" applyAlignment="1" applyProtection="1">
      <alignment horizontal="right" vertical="top"/>
    </xf>
    <xf numFmtId="0" fontId="3" fillId="3" borderId="1" xfId="0" applyFont="1" applyFill="1" applyBorder="1" applyAlignment="1" applyProtection="1">
      <alignment horizontal="center" vertical="top" wrapText="1"/>
    </xf>
    <xf numFmtId="0" fontId="3" fillId="0" borderId="4" xfId="0" applyFont="1" applyBorder="1" applyAlignment="1" applyProtection="1">
      <alignment vertical="top" wrapText="1"/>
    </xf>
    <xf numFmtId="0" fontId="2" fillId="4" borderId="0" xfId="0" applyFont="1" applyFill="1" applyBorder="1" applyAlignment="1" applyProtection="1">
      <alignment horizontal="center" vertical="top"/>
    </xf>
    <xf numFmtId="0" fontId="3" fillId="3" borderId="12" xfId="0" applyFont="1" applyFill="1" applyBorder="1" applyAlignment="1" applyProtection="1">
      <alignment horizontal="center" vertical="top" wrapText="1"/>
    </xf>
    <xf numFmtId="0" fontId="3" fillId="0" borderId="4" xfId="0" applyFont="1" applyBorder="1" applyAlignment="1" applyProtection="1">
      <alignment horizontal="left" vertical="top"/>
    </xf>
    <xf numFmtId="0" fontId="3" fillId="0" borderId="6" xfId="0" applyFont="1" applyBorder="1" applyAlignment="1" applyProtection="1">
      <alignment vertical="top"/>
    </xf>
    <xf numFmtId="0" fontId="3" fillId="6" borderId="0" xfId="0" applyFont="1" applyFill="1" applyBorder="1" applyAlignment="1" applyProtection="1">
      <alignment vertical="top"/>
    </xf>
    <xf numFmtId="0" fontId="2" fillId="0" borderId="0" xfId="0" applyFont="1" applyFill="1" applyBorder="1" applyAlignment="1" applyProtection="1">
      <alignment vertical="top" wrapText="1"/>
    </xf>
    <xf numFmtId="170" fontId="3" fillId="0" borderId="13" xfId="1" applyNumberFormat="1" applyFont="1" applyBorder="1" applyAlignment="1" applyProtection="1">
      <alignment vertical="top"/>
    </xf>
    <xf numFmtId="0" fontId="9" fillId="0" borderId="0" xfId="0" applyFont="1" applyAlignment="1" applyProtection="1">
      <alignment vertical="top"/>
    </xf>
    <xf numFmtId="170" fontId="3" fillId="0" borderId="0" xfId="1" applyNumberFormat="1" applyFont="1" applyFill="1" applyBorder="1" applyAlignment="1" applyProtection="1">
      <alignment horizontal="center" vertical="top" wrapText="1"/>
    </xf>
    <xf numFmtId="167" fontId="3" fillId="0" borderId="4" xfId="3" applyNumberFormat="1" applyFont="1" applyFill="1" applyBorder="1" applyAlignment="1" applyProtection="1">
      <alignment horizontal="left" vertical="top"/>
    </xf>
    <xf numFmtId="167" fontId="3" fillId="0" borderId="12" xfId="3" applyNumberFormat="1" applyFont="1" applyFill="1" applyBorder="1" applyAlignment="1" applyProtection="1">
      <alignment horizontal="left" vertical="top"/>
    </xf>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xf>
    <xf numFmtId="0" fontId="3" fillId="4" borderId="0" xfId="0" applyFont="1" applyFill="1" applyBorder="1" applyAlignment="1" applyProtection="1"/>
    <xf numFmtId="9" fontId="3" fillId="0" borderId="1" xfId="0" applyNumberFormat="1" applyFont="1" applyFill="1" applyBorder="1" applyAlignment="1" applyProtection="1">
      <alignment horizontal="center" vertical="top" wrapText="1"/>
    </xf>
    <xf numFmtId="0" fontId="3" fillId="0" borderId="6" xfId="0" applyFont="1" applyFill="1" applyBorder="1" applyAlignment="1" applyProtection="1">
      <alignment horizontal="left" vertical="top" wrapText="1"/>
    </xf>
    <xf numFmtId="0" fontId="3" fillId="0" borderId="12" xfId="0" applyFont="1" applyBorder="1" applyAlignment="1" applyProtection="1">
      <alignment vertical="top"/>
    </xf>
    <xf numFmtId="170" fontId="3" fillId="2" borderId="1" xfId="1" applyNumberFormat="1" applyFont="1" applyFill="1" applyBorder="1" applyAlignment="1" applyProtection="1">
      <alignment vertical="top"/>
      <protection locked="0"/>
    </xf>
    <xf numFmtId="0" fontId="3" fillId="0" borderId="2" xfId="0" applyFont="1" applyBorder="1" applyAlignment="1" applyProtection="1">
      <alignment vertical="top"/>
    </xf>
    <xf numFmtId="0" fontId="3" fillId="0" borderId="1" xfId="0" applyFont="1" applyBorder="1" applyAlignment="1" applyProtection="1">
      <alignment horizontal="center" vertical="top" wrapText="1"/>
    </xf>
    <xf numFmtId="0" fontId="2" fillId="4" borderId="4" xfId="0" applyFont="1" applyFill="1" applyBorder="1" applyAlignment="1" applyProtection="1">
      <alignment horizontal="center" vertical="top" wrapText="1"/>
    </xf>
    <xf numFmtId="14" fontId="2" fillId="5" borderId="4" xfId="0" applyNumberFormat="1" applyFont="1" applyFill="1" applyBorder="1" applyAlignment="1" applyProtection="1">
      <alignment horizontal="center" vertical="top" wrapText="1"/>
    </xf>
    <xf numFmtId="0" fontId="2" fillId="4"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3" xfId="0" applyFont="1" applyFill="1" applyBorder="1" applyAlignment="1" applyProtection="1">
      <alignment horizontal="center" vertical="top" wrapText="1"/>
    </xf>
    <xf numFmtId="0" fontId="3" fillId="3" borderId="14" xfId="0" applyFont="1" applyFill="1" applyBorder="1" applyAlignment="1" applyProtection="1">
      <alignment horizontal="center" vertical="top"/>
    </xf>
    <xf numFmtId="0" fontId="2" fillId="4" borderId="1" xfId="0" applyFont="1" applyFill="1" applyBorder="1" applyAlignment="1" applyProtection="1">
      <alignment horizontal="center" vertical="top" wrapText="1"/>
    </xf>
    <xf numFmtId="14" fontId="2" fillId="5" borderId="1" xfId="0" applyNumberFormat="1" applyFont="1" applyFill="1" applyBorder="1" applyAlignment="1" applyProtection="1">
      <alignment horizontal="center" vertical="top" wrapText="1"/>
    </xf>
    <xf numFmtId="0" fontId="2" fillId="4" borderId="4" xfId="0" applyFont="1" applyFill="1" applyBorder="1" applyAlignment="1" applyProtection="1">
      <alignment horizontal="center" vertical="center" wrapText="1"/>
    </xf>
    <xf numFmtId="0" fontId="3" fillId="3" borderId="15" xfId="0" applyFont="1" applyFill="1" applyBorder="1" applyAlignment="1" applyProtection="1">
      <alignment horizontal="left" vertical="top"/>
    </xf>
    <xf numFmtId="170" fontId="3" fillId="0" borderId="1" xfId="1" applyNumberFormat="1" applyFont="1" applyFill="1" applyBorder="1" applyAlignment="1" applyProtection="1">
      <alignment horizontal="center" vertical="top" wrapText="1"/>
    </xf>
    <xf numFmtId="0" fontId="3" fillId="0" borderId="4" xfId="0" applyFont="1" applyBorder="1" applyAlignment="1" applyProtection="1">
      <alignment horizontal="left" vertical="top" wrapText="1"/>
    </xf>
    <xf numFmtId="14" fontId="3" fillId="0" borderId="0" xfId="0" applyNumberFormat="1" applyFont="1" applyFill="1" applyBorder="1" applyAlignment="1" applyProtection="1">
      <alignment horizontal="left" vertical="center" wrapText="1"/>
    </xf>
    <xf numFmtId="167" fontId="3" fillId="0" borderId="3" xfId="3" applyNumberFormat="1" applyFont="1" applyBorder="1" applyAlignment="1" applyProtection="1">
      <alignment vertical="top"/>
    </xf>
    <xf numFmtId="0" fontId="3" fillId="0" borderId="0" xfId="0" applyFont="1"/>
    <xf numFmtId="0" fontId="3" fillId="0" borderId="9" xfId="0" applyFont="1" applyBorder="1"/>
    <xf numFmtId="0" fontId="3" fillId="4" borderId="4" xfId="0" applyFont="1" applyFill="1" applyBorder="1" applyAlignment="1" applyProtection="1">
      <alignment vertical="top" wrapText="1"/>
    </xf>
    <xf numFmtId="3" fontId="3" fillId="2" borderId="8" xfId="0" applyNumberFormat="1" applyFont="1" applyFill="1" applyBorder="1" applyAlignment="1" applyProtection="1">
      <alignment horizontal="right" vertical="top" wrapText="1"/>
      <protection locked="0"/>
    </xf>
    <xf numFmtId="3" fontId="3" fillId="0" borderId="7" xfId="0" applyNumberFormat="1" applyFont="1" applyFill="1" applyBorder="1" applyAlignment="1" applyProtection="1">
      <alignment horizontal="right" vertical="top" wrapText="1"/>
    </xf>
    <xf numFmtId="3" fontId="3" fillId="4" borderId="13" xfId="0" applyNumberFormat="1" applyFont="1" applyFill="1" applyBorder="1" applyAlignment="1" applyProtection="1">
      <alignment horizontal="right" vertical="top" wrapText="1"/>
    </xf>
    <xf numFmtId="167" fontId="3" fillId="4" borderId="13" xfId="0" applyNumberFormat="1" applyFont="1" applyFill="1" applyBorder="1" applyAlignment="1" applyProtection="1">
      <alignment horizontal="right" vertical="top"/>
    </xf>
    <xf numFmtId="3" fontId="3" fillId="0" borderId="8" xfId="0" applyNumberFormat="1" applyFont="1" applyFill="1" applyBorder="1" applyAlignment="1" applyProtection="1">
      <alignment horizontal="right" vertical="top" wrapText="1"/>
    </xf>
    <xf numFmtId="3" fontId="3" fillId="2" borderId="7" xfId="0" applyNumberFormat="1" applyFont="1" applyFill="1" applyBorder="1" applyAlignment="1" applyProtection="1">
      <alignment horizontal="right" vertical="top" wrapText="1"/>
      <protection locked="0"/>
    </xf>
    <xf numFmtId="0" fontId="3" fillId="4" borderId="7" xfId="0" applyFont="1" applyFill="1" applyBorder="1" applyAlignment="1" applyProtection="1">
      <alignment vertical="top"/>
    </xf>
    <xf numFmtId="0" fontId="3" fillId="4" borderId="6" xfId="0" applyFont="1" applyFill="1" applyBorder="1" applyAlignment="1" applyProtection="1">
      <alignment vertical="top"/>
    </xf>
    <xf numFmtId="0" fontId="3" fillId="4" borderId="12" xfId="0" applyFont="1" applyFill="1" applyBorder="1" applyAlignment="1" applyProtection="1">
      <alignment vertical="top"/>
    </xf>
    <xf numFmtId="0" fontId="3" fillId="4" borderId="16" xfId="0" applyFont="1" applyFill="1" applyBorder="1" applyAlignment="1" applyProtection="1">
      <alignment vertical="top"/>
    </xf>
    <xf numFmtId="0" fontId="3" fillId="4" borderId="1" xfId="0" applyFont="1" applyFill="1" applyBorder="1" applyAlignment="1" applyProtection="1">
      <alignment vertical="top"/>
    </xf>
    <xf numFmtId="0" fontId="3" fillId="4" borderId="2" xfId="0" applyFont="1" applyFill="1" applyBorder="1" applyAlignment="1" applyProtection="1">
      <alignment vertical="top"/>
    </xf>
    <xf numFmtId="0" fontId="3" fillId="4" borderId="0" xfId="0" applyFont="1" applyFill="1" applyProtection="1"/>
    <xf numFmtId="0" fontId="3" fillId="4" borderId="0" xfId="0" applyFont="1" applyFill="1" applyBorder="1" applyAlignment="1" applyProtection="1">
      <alignment horizontal="left" vertical="top"/>
    </xf>
    <xf numFmtId="49" fontId="3" fillId="0" borderId="1" xfId="0" applyNumberFormat="1" applyFont="1" applyBorder="1" applyAlignment="1" applyProtection="1">
      <alignment horizontal="left" vertical="top"/>
    </xf>
    <xf numFmtId="0" fontId="2" fillId="4" borderId="9" xfId="0" applyFont="1" applyFill="1" applyBorder="1" applyAlignment="1" applyProtection="1">
      <alignment horizontal="center" vertical="top" wrapText="1"/>
    </xf>
    <xf numFmtId="14" fontId="2" fillId="5" borderId="9" xfId="0" applyNumberFormat="1" applyFont="1" applyFill="1" applyBorder="1" applyAlignment="1" applyProtection="1">
      <alignment horizontal="center" vertical="top" wrapText="1"/>
    </xf>
    <xf numFmtId="0" fontId="2" fillId="4" borderId="9" xfId="0" applyFont="1" applyFill="1" applyBorder="1" applyAlignment="1" applyProtection="1">
      <alignment horizontal="center" vertical="center" wrapText="1"/>
    </xf>
    <xf numFmtId="0" fontId="2" fillId="0" borderId="4" xfId="0" applyFont="1" applyFill="1" applyBorder="1" applyAlignment="1" applyProtection="1">
      <alignment horizontal="left" vertical="top"/>
    </xf>
    <xf numFmtId="0" fontId="3" fillId="0" borderId="0" xfId="0" applyFont="1" applyBorder="1" applyAlignment="1" applyProtection="1">
      <alignment horizontal="justify" vertical="top" wrapText="1"/>
    </xf>
    <xf numFmtId="0" fontId="3" fillId="0" borderId="1" xfId="0" applyFont="1" applyBorder="1" applyAlignment="1" applyProtection="1">
      <alignment vertical="top" wrapText="1"/>
    </xf>
    <xf numFmtId="0" fontId="3" fillId="0" borderId="1" xfId="0" applyFont="1" applyFill="1" applyBorder="1" applyAlignment="1" applyProtection="1">
      <alignment horizontal="left" vertical="top"/>
    </xf>
    <xf numFmtId="0" fontId="3" fillId="0" borderId="0" xfId="0" applyFont="1" applyBorder="1" applyAlignment="1" applyProtection="1">
      <alignment horizontal="justify" vertical="top"/>
    </xf>
    <xf numFmtId="0" fontId="3" fillId="4" borderId="0" xfId="0" applyFont="1" applyFill="1" applyAlignment="1" applyProtection="1">
      <alignment horizontal="justify" vertical="top"/>
    </xf>
    <xf numFmtId="0" fontId="3" fillId="0" borderId="0" xfId="0" applyFont="1" applyFill="1" applyBorder="1" applyAlignment="1" applyProtection="1">
      <alignment horizontal="center" vertical="center"/>
    </xf>
    <xf numFmtId="0" fontId="3" fillId="0" borderId="2" xfId="0" applyFont="1" applyFill="1" applyBorder="1" applyAlignment="1" applyProtection="1">
      <alignment horizontal="left" vertical="top" wrapText="1"/>
    </xf>
    <xf numFmtId="0" fontId="4" fillId="4" borderId="0" xfId="0" applyFont="1" applyFill="1" applyBorder="1" applyAlignment="1" applyProtection="1">
      <alignment vertical="top"/>
    </xf>
    <xf numFmtId="0" fontId="13" fillId="4" borderId="0" xfId="0" applyFont="1" applyFill="1" applyAlignment="1" applyProtection="1">
      <alignment vertical="top"/>
    </xf>
    <xf numFmtId="170" fontId="2" fillId="4" borderId="1" xfId="1" applyNumberFormat="1" applyFont="1" applyFill="1" applyBorder="1" applyAlignment="1" applyProtection="1">
      <alignment horizontal="right" vertical="top"/>
    </xf>
    <xf numFmtId="14" fontId="3" fillId="0" borderId="7" xfId="0" applyNumberFormat="1" applyFont="1" applyFill="1" applyBorder="1" applyAlignment="1" applyProtection="1">
      <alignment horizontal="center" vertical="center" wrapText="1"/>
    </xf>
    <xf numFmtId="167" fontId="3" fillId="4" borderId="17" xfId="0" applyNumberFormat="1" applyFont="1" applyFill="1" applyBorder="1" applyAlignment="1" applyProtection="1">
      <alignment horizontal="right" vertical="top"/>
    </xf>
    <xf numFmtId="0" fontId="3" fillId="3" borderId="6" xfId="0" applyFont="1" applyFill="1" applyBorder="1" applyAlignment="1" applyProtection="1">
      <alignment vertical="top" wrapText="1"/>
    </xf>
    <xf numFmtId="0" fontId="3" fillId="3" borderId="0" xfId="0" applyFont="1" applyFill="1" applyBorder="1" applyAlignment="1" applyProtection="1">
      <alignment vertical="top" wrapText="1"/>
    </xf>
    <xf numFmtId="0" fontId="3" fillId="3" borderId="8" xfId="0" applyFont="1" applyFill="1" applyBorder="1" applyAlignment="1" applyProtection="1">
      <alignment vertical="top" wrapText="1"/>
    </xf>
    <xf numFmtId="0" fontId="3" fillId="3" borderId="5" xfId="0" applyFont="1" applyFill="1" applyBorder="1" applyAlignment="1" applyProtection="1">
      <alignment vertical="top" wrapText="1"/>
    </xf>
    <xf numFmtId="0" fontId="3" fillId="3" borderId="9" xfId="0" applyFont="1" applyFill="1" applyBorder="1" applyAlignment="1" applyProtection="1">
      <alignment vertical="top" wrapText="1"/>
    </xf>
    <xf numFmtId="0" fontId="3" fillId="3" borderId="10" xfId="0" applyFont="1" applyFill="1" applyBorder="1" applyAlignment="1" applyProtection="1">
      <alignment vertical="top" wrapText="1"/>
    </xf>
    <xf numFmtId="0" fontId="3" fillId="3" borderId="18" xfId="0" applyFont="1" applyFill="1" applyBorder="1" applyAlignment="1" applyProtection="1">
      <alignment horizontal="center" vertical="top"/>
    </xf>
    <xf numFmtId="14" fontId="3" fillId="4" borderId="19" xfId="0" applyNumberFormat="1" applyFont="1" applyFill="1" applyBorder="1" applyAlignment="1" applyProtection="1">
      <alignment horizontal="center" vertical="center" wrapText="1"/>
    </xf>
    <xf numFmtId="14" fontId="3" fillId="4" borderId="11" xfId="0" applyNumberFormat="1" applyFont="1" applyFill="1" applyBorder="1" applyAlignment="1" applyProtection="1">
      <alignment horizontal="left" vertical="center" wrapText="1"/>
    </xf>
    <xf numFmtId="3" fontId="3" fillId="4" borderId="17" xfId="0" applyNumberFormat="1" applyFont="1" applyFill="1" applyBorder="1" applyAlignment="1" applyProtection="1">
      <alignment horizontal="right" vertical="top" wrapText="1"/>
    </xf>
    <xf numFmtId="167" fontId="3" fillId="4" borderId="0" xfId="0" applyNumberFormat="1" applyFont="1" applyFill="1" applyBorder="1" applyAlignment="1" applyProtection="1">
      <alignment horizontal="right" vertical="top"/>
    </xf>
    <xf numFmtId="170" fontId="3" fillId="0" borderId="13" xfId="1" applyNumberFormat="1" applyFont="1" applyFill="1" applyBorder="1" applyAlignment="1" applyProtection="1">
      <alignment horizontal="right" vertical="top" wrapText="1"/>
    </xf>
    <xf numFmtId="0" fontId="3" fillId="4" borderId="16" xfId="0" applyFont="1" applyFill="1" applyBorder="1" applyAlignment="1" applyProtection="1">
      <alignment horizontal="center" vertical="top" wrapText="1"/>
    </xf>
    <xf numFmtId="3" fontId="3" fillId="0" borderId="13" xfId="0" applyNumberFormat="1" applyFont="1" applyFill="1" applyBorder="1" applyAlignment="1" applyProtection="1">
      <alignment horizontal="right" vertical="top" wrapText="1"/>
    </xf>
    <xf numFmtId="0" fontId="2" fillId="0" borderId="9" xfId="0" applyFont="1" applyFill="1" applyBorder="1" applyAlignment="1" applyProtection="1">
      <alignment horizontal="center" vertical="center" wrapText="1"/>
    </xf>
    <xf numFmtId="14" fontId="3" fillId="3" borderId="14" xfId="0" applyNumberFormat="1" applyFont="1" applyFill="1" applyBorder="1" applyAlignment="1" applyProtection="1">
      <alignment horizontal="center" vertical="center" wrapText="1"/>
    </xf>
    <xf numFmtId="14" fontId="3" fillId="3" borderId="0" xfId="0" applyNumberFormat="1" applyFont="1" applyFill="1" applyBorder="1" applyAlignment="1" applyProtection="1">
      <alignment horizontal="center" vertical="center" wrapText="1"/>
    </xf>
    <xf numFmtId="14" fontId="3" fillId="4" borderId="0" xfId="0" applyNumberFormat="1" applyFont="1" applyFill="1" applyBorder="1" applyAlignment="1" applyProtection="1">
      <alignment horizontal="left" vertical="center" wrapText="1"/>
    </xf>
    <xf numFmtId="14" fontId="3" fillId="4" borderId="20" xfId="0" applyNumberFormat="1" applyFont="1" applyFill="1" applyBorder="1" applyAlignment="1" applyProtection="1">
      <alignment horizontal="center" vertical="center" wrapText="1"/>
    </xf>
    <xf numFmtId="3" fontId="3" fillId="4" borderId="21" xfId="0" applyNumberFormat="1" applyFont="1" applyFill="1" applyBorder="1" applyAlignment="1" applyProtection="1">
      <alignment horizontal="right" vertical="top" wrapText="1"/>
    </xf>
    <xf numFmtId="3" fontId="3" fillId="4" borderId="13" xfId="0" applyNumberFormat="1" applyFont="1" applyFill="1" applyBorder="1" applyAlignment="1" applyProtection="1">
      <alignment horizontal="right" vertical="top"/>
    </xf>
    <xf numFmtId="3" fontId="3" fillId="4" borderId="17" xfId="0" applyNumberFormat="1" applyFont="1" applyFill="1" applyBorder="1" applyAlignment="1" applyProtection="1">
      <alignment horizontal="right" vertical="top"/>
    </xf>
    <xf numFmtId="14" fontId="2" fillId="4" borderId="7" xfId="0" applyNumberFormat="1" applyFont="1" applyFill="1" applyBorder="1" applyAlignment="1" applyProtection="1">
      <alignment horizontal="center" vertical="center" wrapText="1"/>
    </xf>
    <xf numFmtId="14" fontId="2" fillId="4" borderId="0" xfId="0" applyNumberFormat="1" applyFont="1" applyFill="1" applyBorder="1" applyAlignment="1" applyProtection="1">
      <alignment horizontal="left" vertical="center" wrapText="1"/>
    </xf>
    <xf numFmtId="14" fontId="2" fillId="4" borderId="11" xfId="0" applyNumberFormat="1" applyFont="1" applyFill="1" applyBorder="1" applyAlignment="1" applyProtection="1">
      <alignment horizontal="left" vertical="center" wrapText="1"/>
    </xf>
    <xf numFmtId="14" fontId="2" fillId="4" borderId="22" xfId="0" applyNumberFormat="1" applyFont="1" applyFill="1" applyBorder="1" applyAlignment="1" applyProtection="1">
      <alignment horizontal="left" vertical="center" wrapText="1"/>
    </xf>
    <xf numFmtId="0" fontId="2" fillId="4" borderId="0" xfId="0" applyFont="1" applyFill="1" applyBorder="1" applyAlignment="1" applyProtection="1">
      <alignment horizontal="center" vertical="top" wrapText="1"/>
    </xf>
    <xf numFmtId="3" fontId="3" fillId="7" borderId="7" xfId="0" applyNumberFormat="1" applyFont="1" applyFill="1" applyBorder="1" applyAlignment="1" applyProtection="1">
      <alignment horizontal="right" vertical="top" wrapText="1"/>
    </xf>
    <xf numFmtId="3" fontId="3" fillId="7" borderId="8" xfId="0" applyNumberFormat="1" applyFont="1" applyFill="1" applyBorder="1" applyAlignment="1" applyProtection="1">
      <alignment horizontal="right" vertical="top" wrapText="1"/>
    </xf>
    <xf numFmtId="167" fontId="3" fillId="3" borderId="1" xfId="3" applyNumberFormat="1" applyFont="1" applyFill="1" applyBorder="1" applyAlignment="1" applyProtection="1">
      <alignment horizontal="center" vertical="top" wrapText="1"/>
    </xf>
    <xf numFmtId="0" fontId="3" fillId="4" borderId="0" xfId="0" applyFont="1" applyFill="1" applyAlignment="1" applyProtection="1"/>
    <xf numFmtId="3" fontId="3" fillId="2" borderId="21" xfId="0" applyNumberFormat="1" applyFont="1" applyFill="1" applyBorder="1" applyAlignment="1" applyProtection="1">
      <alignment horizontal="right" vertical="top" wrapText="1"/>
      <protection locked="0"/>
    </xf>
    <xf numFmtId="3" fontId="3" fillId="4" borderId="7" xfId="0" applyNumberFormat="1" applyFont="1" applyFill="1" applyBorder="1" applyAlignment="1" applyProtection="1">
      <alignment horizontal="right" vertical="top" wrapText="1"/>
    </xf>
    <xf numFmtId="3" fontId="3" fillId="4" borderId="8" xfId="0" applyNumberFormat="1" applyFont="1" applyFill="1" applyBorder="1" applyAlignment="1" applyProtection="1">
      <alignment horizontal="right" vertical="top" wrapText="1"/>
    </xf>
    <xf numFmtId="167" fontId="15" fillId="0" borderId="0" xfId="3" applyNumberFormat="1" applyFont="1" applyAlignment="1" applyProtection="1">
      <alignment vertical="top"/>
    </xf>
    <xf numFmtId="167" fontId="2" fillId="4" borderId="9" xfId="3" applyNumberFormat="1" applyFont="1" applyFill="1" applyBorder="1" applyAlignment="1" applyProtection="1">
      <alignment vertical="top"/>
    </xf>
    <xf numFmtId="167" fontId="2" fillId="0" borderId="10" xfId="3" applyNumberFormat="1" applyFont="1" applyFill="1" applyBorder="1" applyAlignment="1" applyProtection="1">
      <alignment horizontal="center" vertical="top"/>
    </xf>
    <xf numFmtId="0" fontId="13" fillId="0" borderId="0" xfId="0" applyFont="1" applyAlignment="1" applyProtection="1">
      <alignment vertical="top"/>
    </xf>
    <xf numFmtId="0" fontId="14" fillId="0" borderId="0" xfId="0" applyFont="1" applyProtection="1"/>
    <xf numFmtId="3" fontId="3" fillId="4" borderId="7" xfId="0" applyNumberFormat="1" applyFont="1" applyFill="1" applyBorder="1" applyAlignment="1" applyProtection="1">
      <alignment vertical="top" wrapText="1"/>
    </xf>
    <xf numFmtId="3" fontId="3" fillId="4" borderId="8" xfId="0" applyNumberFormat="1" applyFont="1" applyFill="1" applyBorder="1" applyAlignment="1" applyProtection="1">
      <alignment vertical="top" wrapText="1"/>
    </xf>
    <xf numFmtId="14" fontId="2" fillId="4" borderId="7" xfId="0" applyNumberFormat="1" applyFont="1" applyFill="1" applyBorder="1" applyAlignment="1" applyProtection="1">
      <alignment horizontal="center" vertical="top" wrapText="1"/>
    </xf>
    <xf numFmtId="0" fontId="2" fillId="4" borderId="23" xfId="0" applyFont="1" applyFill="1" applyBorder="1" applyAlignment="1" applyProtection="1">
      <alignment horizontal="center" vertical="center" wrapText="1"/>
    </xf>
    <xf numFmtId="0" fontId="3" fillId="0" borderId="1" xfId="0" applyFont="1" applyBorder="1" applyAlignment="1" applyProtection="1">
      <alignment horizontal="justify" vertical="top" wrapText="1"/>
    </xf>
    <xf numFmtId="2" fontId="3" fillId="0" borderId="12" xfId="0" applyNumberFormat="1" applyFont="1" applyBorder="1" applyAlignment="1" applyProtection="1">
      <alignment vertical="top"/>
    </xf>
    <xf numFmtId="3" fontId="3" fillId="0" borderId="1" xfId="0" applyNumberFormat="1" applyFont="1" applyBorder="1" applyAlignment="1" applyProtection="1">
      <alignment horizontal="center" vertical="top" wrapText="1"/>
    </xf>
    <xf numFmtId="170" fontId="3" fillId="2" borderId="16" xfId="1" applyNumberFormat="1" applyFont="1" applyFill="1" applyBorder="1" applyAlignment="1" applyProtection="1">
      <alignment horizontal="right" vertical="top"/>
      <protection locked="0"/>
    </xf>
    <xf numFmtId="0" fontId="2" fillId="3" borderId="15" xfId="0" applyFont="1" applyFill="1" applyBorder="1" applyAlignment="1" applyProtection="1">
      <alignment vertical="top"/>
    </xf>
    <xf numFmtId="0" fontId="2" fillId="3" borderId="14" xfId="0" applyFont="1" applyFill="1" applyBorder="1" applyAlignment="1" applyProtection="1">
      <alignment vertical="top"/>
    </xf>
    <xf numFmtId="0" fontId="2" fillId="3" borderId="18" xfId="0" applyFont="1" applyFill="1" applyBorder="1" applyAlignment="1" applyProtection="1">
      <alignment vertical="top"/>
    </xf>
    <xf numFmtId="0" fontId="2" fillId="3" borderId="2" xfId="0" applyFont="1" applyFill="1" applyBorder="1" applyAlignment="1" applyProtection="1">
      <alignment horizontal="center" vertical="top"/>
    </xf>
    <xf numFmtId="0" fontId="2" fillId="3" borderId="5" xfId="0" applyFont="1" applyFill="1" applyBorder="1" applyAlignment="1" applyProtection="1">
      <alignment horizontal="center" vertical="top"/>
    </xf>
    <xf numFmtId="0" fontId="2" fillId="3" borderId="9" xfId="0" applyFont="1" applyFill="1" applyBorder="1" applyAlignment="1" applyProtection="1">
      <alignment horizontal="center" vertical="top"/>
    </xf>
    <xf numFmtId="0" fontId="2" fillId="3" borderId="10" xfId="0" applyFont="1" applyFill="1" applyBorder="1" applyAlignment="1" applyProtection="1">
      <alignment horizontal="center" vertical="top"/>
    </xf>
    <xf numFmtId="0" fontId="2" fillId="3" borderId="16" xfId="0" applyFont="1" applyFill="1" applyBorder="1" applyAlignment="1" applyProtection="1">
      <alignment horizontal="center" vertical="top"/>
    </xf>
    <xf numFmtId="167" fontId="3" fillId="0" borderId="0" xfId="3" applyNumberFormat="1" applyFont="1" applyBorder="1" applyAlignment="1" applyProtection="1">
      <alignment vertical="top"/>
    </xf>
    <xf numFmtId="167" fontId="3" fillId="0" borderId="0" xfId="3" applyNumberFormat="1" applyFont="1" applyFill="1" applyBorder="1" applyAlignment="1" applyProtection="1">
      <alignment vertical="top"/>
    </xf>
    <xf numFmtId="172" fontId="3" fillId="0" borderId="0" xfId="3" applyNumberFormat="1" applyFont="1" applyFill="1" applyBorder="1" applyAlignment="1" applyProtection="1">
      <alignment vertical="top"/>
    </xf>
    <xf numFmtId="0" fontId="3" fillId="4" borderId="16" xfId="0" applyFont="1" applyFill="1" applyBorder="1" applyAlignment="1" applyProtection="1">
      <alignment horizontal="center" vertical="top"/>
    </xf>
    <xf numFmtId="0" fontId="16" fillId="0" borderId="0" xfId="0" applyFont="1" applyFill="1" applyBorder="1" applyAlignment="1" applyProtection="1">
      <alignment vertical="top"/>
    </xf>
    <xf numFmtId="0" fontId="3" fillId="0" borderId="0" xfId="0" applyFont="1" applyFill="1" applyProtection="1"/>
    <xf numFmtId="0" fontId="3" fillId="5" borderId="0" xfId="0" applyFont="1" applyFill="1" applyAlignment="1" applyProtection="1">
      <alignment horizontal="right"/>
    </xf>
    <xf numFmtId="0" fontId="3" fillId="3" borderId="15" xfId="0" applyFont="1" applyFill="1" applyBorder="1" applyAlignment="1" applyProtection="1">
      <alignment horizontal="center" vertical="top" wrapText="1"/>
    </xf>
    <xf numFmtId="0" fontId="3" fillId="3" borderId="18" xfId="0" applyFont="1" applyFill="1" applyBorder="1" applyAlignment="1" applyProtection="1">
      <alignment horizontal="center" vertical="top" wrapText="1"/>
    </xf>
    <xf numFmtId="167" fontId="3" fillId="2" borderId="1" xfId="5" applyNumberFormat="1" applyFont="1" applyFill="1" applyBorder="1" applyAlignment="1" applyProtection="1">
      <alignment horizontal="right" vertical="top"/>
      <protection locked="0"/>
    </xf>
    <xf numFmtId="9" fontId="3" fillId="0" borderId="1" xfId="8" applyFont="1" applyBorder="1" applyAlignment="1" applyProtection="1">
      <alignment horizontal="center" vertical="top" wrapText="1"/>
    </xf>
    <xf numFmtId="0" fontId="3" fillId="0" borderId="4" xfId="0" applyFont="1" applyFill="1" applyBorder="1" applyAlignment="1" applyProtection="1">
      <alignment horizontal="left" vertical="top" wrapText="1"/>
    </xf>
    <xf numFmtId="168" fontId="3" fillId="0" borderId="1" xfId="8" applyNumberFormat="1" applyFont="1" applyBorder="1" applyAlignment="1" applyProtection="1">
      <alignment horizontal="center" vertical="top" wrapText="1"/>
    </xf>
    <xf numFmtId="168" fontId="3" fillId="0" borderId="4" xfId="8" applyNumberFormat="1" applyFont="1" applyFill="1" applyBorder="1" applyAlignment="1" applyProtection="1">
      <alignment horizontal="right" vertical="top" wrapText="1"/>
    </xf>
    <xf numFmtId="9" fontId="3" fillId="0" borderId="1" xfId="8" applyNumberFormat="1" applyFont="1" applyBorder="1" applyAlignment="1" applyProtection="1">
      <alignment horizontal="center" vertical="top" wrapText="1"/>
    </xf>
    <xf numFmtId="9" fontId="3" fillId="0" borderId="4" xfId="8" applyNumberFormat="1" applyFont="1" applyBorder="1" applyAlignment="1" applyProtection="1">
      <alignment horizontal="right" vertical="top" wrapText="1"/>
    </xf>
    <xf numFmtId="167" fontId="3" fillId="0" borderId="4" xfId="5" applyNumberFormat="1" applyFont="1" applyFill="1" applyBorder="1" applyAlignment="1" applyProtection="1">
      <alignment horizontal="right" vertical="top"/>
    </xf>
    <xf numFmtId="9" fontId="3" fillId="0" borderId="2" xfId="8" applyNumberFormat="1" applyFont="1" applyBorder="1" applyAlignment="1" applyProtection="1">
      <alignment horizontal="center" vertical="top"/>
    </xf>
    <xf numFmtId="0" fontId="3" fillId="0" borderId="14" xfId="0" applyFont="1" applyBorder="1" applyAlignment="1" applyProtection="1">
      <alignment vertical="top"/>
    </xf>
    <xf numFmtId="0" fontId="3" fillId="0" borderId="9" xfId="0" applyFont="1" applyBorder="1" applyAlignment="1" applyProtection="1">
      <alignment horizontal="left" vertical="top"/>
    </xf>
    <xf numFmtId="168" fontId="3" fillId="0" borderId="9" xfId="0" applyNumberFormat="1" applyFont="1" applyBorder="1" applyAlignment="1" applyProtection="1">
      <alignment horizontal="right" vertical="top"/>
    </xf>
    <xf numFmtId="168" fontId="3" fillId="0" borderId="1" xfId="0" applyNumberFormat="1" applyFont="1" applyBorder="1" applyAlignment="1" applyProtection="1">
      <alignment horizontal="center" vertical="top"/>
    </xf>
    <xf numFmtId="9" fontId="3" fillId="0" borderId="0" xfId="0" applyNumberFormat="1" applyFont="1" applyBorder="1" applyAlignment="1" applyProtection="1">
      <alignment horizontal="right" vertical="top"/>
    </xf>
    <xf numFmtId="9" fontId="3" fillId="0" borderId="1" xfId="0" applyNumberFormat="1" applyFont="1" applyBorder="1" applyAlignment="1" applyProtection="1">
      <alignment horizontal="center" vertical="top"/>
    </xf>
    <xf numFmtId="170" fontId="3" fillId="0" borderId="1" xfId="1" applyNumberFormat="1" applyFont="1" applyBorder="1" applyAlignment="1" applyProtection="1">
      <alignment horizontal="center" vertical="top"/>
    </xf>
    <xf numFmtId="0" fontId="3" fillId="3" borderId="1" xfId="0" applyFont="1" applyFill="1" applyBorder="1" applyAlignment="1" applyProtection="1">
      <alignment horizontal="center" vertical="center"/>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top" wrapText="1"/>
      <protection locked="0"/>
    </xf>
    <xf numFmtId="167" fontId="3" fillId="2" borderId="1" xfId="5" applyNumberFormat="1" applyFont="1" applyFill="1" applyBorder="1" applyAlignment="1" applyProtection="1">
      <alignment horizontal="center" vertical="top"/>
      <protection locked="0"/>
    </xf>
    <xf numFmtId="167" fontId="3" fillId="0" borderId="1" xfId="0" applyNumberFormat="1" applyFont="1" applyBorder="1" applyAlignment="1" applyProtection="1">
      <alignment horizontal="center" vertical="top" wrapText="1"/>
    </xf>
    <xf numFmtId="169" fontId="3" fillId="0" borderId="1" xfId="1" applyNumberFormat="1" applyFont="1" applyBorder="1" applyAlignment="1" applyProtection="1">
      <alignment horizontal="center" vertical="top"/>
    </xf>
    <xf numFmtId="9" fontId="3" fillId="0" borderId="1" xfId="8" applyFont="1" applyBorder="1" applyAlignment="1" applyProtection="1">
      <alignment horizontal="center" vertical="top"/>
    </xf>
    <xf numFmtId="170" fontId="3" fillId="0" borderId="11" xfId="1" applyNumberFormat="1" applyFont="1" applyBorder="1" applyAlignment="1" applyProtection="1">
      <alignment horizontal="center" vertical="top"/>
    </xf>
    <xf numFmtId="0" fontId="3" fillId="3" borderId="5" xfId="0" applyFont="1" applyFill="1" applyBorder="1" applyAlignment="1" applyProtection="1">
      <alignment vertical="top"/>
    </xf>
    <xf numFmtId="0" fontId="3" fillId="3" borderId="9" xfId="0" applyFont="1" applyFill="1" applyBorder="1" applyAlignment="1" applyProtection="1">
      <alignment vertical="top"/>
    </xf>
    <xf numFmtId="0" fontId="3" fillId="3" borderId="10" xfId="0" applyFont="1" applyFill="1" applyBorder="1" applyAlignment="1" applyProtection="1">
      <alignment vertical="top"/>
    </xf>
    <xf numFmtId="0" fontId="3" fillId="3" borderId="5" xfId="0" quotePrefix="1" applyFont="1" applyFill="1" applyBorder="1" applyAlignment="1" applyProtection="1">
      <alignment horizontal="center" vertical="top" wrapText="1"/>
    </xf>
    <xf numFmtId="0" fontId="3" fillId="3" borderId="16" xfId="0" quotePrefix="1" applyFont="1" applyFill="1" applyBorder="1" applyAlignment="1" applyProtection="1">
      <alignment horizontal="center" vertical="top" wrapText="1"/>
    </xf>
    <xf numFmtId="9" fontId="3" fillId="0" borderId="16" xfId="0" applyNumberFormat="1" applyFont="1" applyBorder="1" applyAlignment="1" applyProtection="1">
      <alignment horizontal="center" vertical="top" wrapText="1"/>
    </xf>
    <xf numFmtId="169" fontId="3" fillId="0" borderId="16" xfId="1" applyNumberFormat="1" applyFont="1" applyBorder="1" applyAlignment="1" applyProtection="1">
      <alignment horizontal="center" vertical="top"/>
    </xf>
    <xf numFmtId="168" fontId="3" fillId="0" borderId="1" xfId="0" applyNumberFormat="1" applyFont="1" applyBorder="1" applyAlignment="1" applyProtection="1">
      <alignment horizontal="center" vertical="top" wrapText="1"/>
    </xf>
    <xf numFmtId="0" fontId="3" fillId="3" borderId="1" xfId="0" applyFont="1" applyFill="1" applyBorder="1" applyAlignment="1" applyProtection="1">
      <alignment vertical="top"/>
    </xf>
    <xf numFmtId="0" fontId="3" fillId="2" borderId="1" xfId="0" applyFont="1" applyFill="1" applyBorder="1" applyAlignment="1" applyProtection="1">
      <alignment horizontal="left" vertical="top"/>
      <protection locked="0"/>
    </xf>
    <xf numFmtId="0" fontId="3" fillId="2" borderId="3" xfId="0" applyFont="1" applyFill="1" applyBorder="1" applyAlignment="1" applyProtection="1">
      <alignment horizontal="left" vertical="top"/>
      <protection locked="0"/>
    </xf>
    <xf numFmtId="3" fontId="3" fillId="2" borderId="1" xfId="0" applyNumberFormat="1" applyFont="1" applyFill="1" applyBorder="1" applyAlignment="1" applyProtection="1">
      <alignment horizontal="right" vertical="top"/>
      <protection locked="0"/>
    </xf>
    <xf numFmtId="3" fontId="3" fillId="0" borderId="2" xfId="0" applyNumberFormat="1" applyFont="1" applyFill="1" applyBorder="1" applyAlignment="1" applyProtection="1">
      <alignment horizontal="right" vertical="top"/>
    </xf>
    <xf numFmtId="170" fontId="3" fillId="2" borderId="1" xfId="1"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vertical="top" wrapText="1"/>
    </xf>
    <xf numFmtId="0" fontId="3" fillId="0" borderId="2" xfId="0" applyFont="1" applyFill="1" applyBorder="1" applyAlignment="1" applyProtection="1">
      <alignment vertical="top"/>
    </xf>
    <xf numFmtId="0" fontId="3" fillId="0" borderId="7" xfId="0" applyFont="1" applyFill="1" applyBorder="1" applyAlignment="1" applyProtection="1">
      <alignment vertical="top"/>
    </xf>
    <xf numFmtId="0" fontId="3" fillId="0" borderId="16" xfId="0" applyFont="1" applyFill="1" applyBorder="1" applyAlignment="1" applyProtection="1">
      <alignment vertical="top"/>
    </xf>
    <xf numFmtId="0" fontId="2" fillId="0" borderId="9" xfId="0" applyFont="1" applyBorder="1" applyAlignment="1" applyProtection="1">
      <alignment horizontal="left" vertical="top"/>
    </xf>
    <xf numFmtId="0" fontId="3" fillId="4" borderId="0" xfId="0" applyFont="1" applyFill="1" applyAlignment="1" applyProtection="1">
      <alignment vertical="top"/>
      <protection locked="0"/>
    </xf>
    <xf numFmtId="0" fontId="3" fillId="0" borderId="8" xfId="0" applyFont="1" applyBorder="1" applyAlignment="1" applyProtection="1">
      <alignment vertical="top" wrapText="1"/>
    </xf>
    <xf numFmtId="14" fontId="3" fillId="0" borderId="7" xfId="0" applyNumberFormat="1" applyFont="1" applyFill="1" applyBorder="1" applyAlignment="1" applyProtection="1">
      <alignment horizontal="left" vertical="center" wrapText="1"/>
    </xf>
    <xf numFmtId="3" fontId="3" fillId="2" borderId="12" xfId="1" applyNumberFormat="1" applyFont="1" applyFill="1" applyBorder="1" applyAlignment="1" applyProtection="1">
      <alignment horizontal="center" vertical="top" wrapText="1"/>
      <protection locked="0"/>
    </xf>
    <xf numFmtId="0" fontId="3" fillId="0" borderId="6" xfId="0" applyFont="1" applyFill="1" applyBorder="1" applyAlignment="1" applyProtection="1">
      <alignment vertical="top"/>
    </xf>
    <xf numFmtId="0" fontId="3" fillId="2" borderId="3"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2" xfId="0" applyFont="1" applyFill="1" applyBorder="1" applyAlignment="1" applyProtection="1">
      <alignment vertical="top" wrapText="1"/>
      <protection locked="0"/>
    </xf>
    <xf numFmtId="0" fontId="13" fillId="5" borderId="0" xfId="0" applyFont="1" applyFill="1" applyAlignment="1" applyProtection="1">
      <alignment horizontal="left"/>
    </xf>
    <xf numFmtId="167" fontId="3" fillId="3" borderId="10" xfId="3" applyNumberFormat="1" applyFont="1" applyFill="1" applyBorder="1" applyAlignment="1" applyProtection="1">
      <alignment horizontal="center" vertical="top" wrapText="1"/>
    </xf>
    <xf numFmtId="167" fontId="3" fillId="0" borderId="3" xfId="3" quotePrefix="1" applyNumberFormat="1" applyFont="1" applyBorder="1" applyAlignment="1" applyProtection="1">
      <alignment vertical="top"/>
    </xf>
    <xf numFmtId="167" fontId="3" fillId="0" borderId="3" xfId="3" applyNumberFormat="1" applyFont="1" applyFill="1" applyBorder="1" applyAlignment="1" applyProtection="1">
      <alignment horizontal="left" vertical="top"/>
    </xf>
    <xf numFmtId="0" fontId="10" fillId="4" borderId="0" xfId="0" quotePrefix="1" applyFont="1" applyFill="1" applyAlignment="1" applyProtection="1">
      <alignment vertical="top"/>
    </xf>
    <xf numFmtId="0" fontId="3" fillId="4" borderId="0" xfId="0" quotePrefix="1" applyFont="1" applyFill="1" applyAlignment="1" applyProtection="1">
      <alignment vertical="top"/>
    </xf>
    <xf numFmtId="0" fontId="3" fillId="0" borderId="24" xfId="0" applyFont="1" applyBorder="1" applyAlignment="1" applyProtection="1">
      <alignment horizontal="center" vertical="top"/>
    </xf>
    <xf numFmtId="170" fontId="3" fillId="2" borderId="24" xfId="1" applyNumberFormat="1" applyFont="1" applyFill="1" applyBorder="1" applyAlignment="1" applyProtection="1">
      <alignment horizontal="right" vertical="top"/>
      <protection locked="0"/>
    </xf>
    <xf numFmtId="170" fontId="3" fillId="4" borderId="25" xfId="1" applyNumberFormat="1" applyFont="1" applyFill="1" applyBorder="1" applyAlignment="1" applyProtection="1">
      <alignment horizontal="right" vertical="top"/>
    </xf>
    <xf numFmtId="0" fontId="3" fillId="0" borderId="26" xfId="0" applyFont="1" applyBorder="1" applyAlignment="1" applyProtection="1">
      <alignment horizontal="center" vertical="top"/>
    </xf>
    <xf numFmtId="170" fontId="3" fillId="2" borderId="27" xfId="1" applyNumberFormat="1" applyFont="1" applyFill="1" applyBorder="1" applyAlignment="1" applyProtection="1">
      <alignment horizontal="right" vertical="top"/>
      <protection locked="0"/>
    </xf>
    <xf numFmtId="0" fontId="3" fillId="0" borderId="27" xfId="0" applyFont="1" applyBorder="1" applyAlignment="1" applyProtection="1">
      <alignment horizontal="center" vertical="top"/>
    </xf>
    <xf numFmtId="0" fontId="3" fillId="0" borderId="26" xfId="0" applyFont="1" applyFill="1" applyBorder="1" applyAlignment="1" applyProtection="1">
      <alignment horizontal="center" vertical="top"/>
    </xf>
    <xf numFmtId="0" fontId="3" fillId="0" borderId="24" xfId="0" applyFont="1" applyFill="1" applyBorder="1" applyAlignment="1" applyProtection="1">
      <alignment horizontal="center" vertical="top"/>
    </xf>
    <xf numFmtId="0" fontId="3" fillId="0" borderId="27" xfId="0" applyFont="1" applyFill="1" applyBorder="1" applyAlignment="1" applyProtection="1">
      <alignment horizontal="center" vertical="top"/>
    </xf>
    <xf numFmtId="170" fontId="3" fillId="0" borderId="28" xfId="1" applyNumberFormat="1" applyFont="1" applyFill="1" applyBorder="1" applyAlignment="1" applyProtection="1">
      <alignment horizontal="right" vertical="top"/>
    </xf>
    <xf numFmtId="170" fontId="3" fillId="0" borderId="29" xfId="1" applyNumberFormat="1" applyFont="1" applyFill="1" applyBorder="1" applyAlignment="1" applyProtection="1">
      <alignment horizontal="right" vertical="top"/>
    </xf>
    <xf numFmtId="170" fontId="3" fillId="0" borderId="30" xfId="1" applyNumberFormat="1" applyFont="1" applyFill="1" applyBorder="1" applyAlignment="1" applyProtection="1">
      <alignment horizontal="right" vertical="top"/>
    </xf>
    <xf numFmtId="170" fontId="3" fillId="4" borderId="16" xfId="1" applyNumberFormat="1" applyFont="1" applyFill="1" applyBorder="1" applyAlignment="1" applyProtection="1">
      <alignment horizontal="right" vertical="top"/>
    </xf>
    <xf numFmtId="170" fontId="3" fillId="0" borderId="29" xfId="1" applyNumberFormat="1" applyFont="1" applyFill="1" applyBorder="1" applyAlignment="1" applyProtection="1">
      <alignment horizontal="center" vertical="top"/>
    </xf>
    <xf numFmtId="167" fontId="3" fillId="3" borderId="1" xfId="3" applyNumberFormat="1" applyFont="1" applyFill="1" applyBorder="1" applyAlignment="1" applyProtection="1">
      <alignment horizontal="center" vertical="center" wrapText="1"/>
    </xf>
    <xf numFmtId="0" fontId="3" fillId="0" borderId="3" xfId="0" applyFont="1" applyBorder="1"/>
    <xf numFmtId="0" fontId="3" fillId="0" borderId="4" xfId="0" applyFont="1" applyBorder="1"/>
    <xf numFmtId="14" fontId="2" fillId="0" borderId="9" xfId="0" applyNumberFormat="1" applyFont="1" applyFill="1" applyBorder="1" applyAlignment="1" applyProtection="1">
      <alignment horizontal="left" vertical="center" wrapText="1"/>
    </xf>
    <xf numFmtId="14" fontId="2" fillId="0" borderId="4" xfId="0" applyNumberFormat="1" applyFont="1" applyFill="1" applyBorder="1" applyAlignment="1" applyProtection="1">
      <alignment horizontal="left" vertical="center" wrapText="1"/>
    </xf>
    <xf numFmtId="14" fontId="2" fillId="4" borderId="31" xfId="0" applyNumberFormat="1" applyFont="1" applyFill="1" applyBorder="1" applyAlignment="1" applyProtection="1">
      <alignment horizontal="left" vertical="center" wrapText="1"/>
    </xf>
    <xf numFmtId="0" fontId="2" fillId="4" borderId="6" xfId="0" applyFont="1" applyFill="1" applyBorder="1" applyAlignment="1" applyProtection="1">
      <alignment vertical="top" wrapText="1"/>
    </xf>
    <xf numFmtId="0" fontId="2" fillId="4" borderId="32" xfId="0" applyFont="1" applyFill="1" applyBorder="1" applyAlignment="1" applyProtection="1">
      <alignment horizontal="left" vertical="top" wrapText="1"/>
    </xf>
    <xf numFmtId="0" fontId="2" fillId="4" borderId="6" xfId="0" applyFont="1" applyFill="1" applyBorder="1" applyAlignment="1" applyProtection="1">
      <alignment horizontal="left" vertical="top" wrapText="1"/>
    </xf>
    <xf numFmtId="0" fontId="3" fillId="4" borderId="9" xfId="0" applyFont="1" applyFill="1" applyBorder="1" applyAlignment="1" applyProtection="1">
      <alignment vertical="top"/>
    </xf>
    <xf numFmtId="172" fontId="3" fillId="0" borderId="0" xfId="0" applyNumberFormat="1" applyFont="1" applyBorder="1" applyAlignment="1" applyProtection="1">
      <alignment horizontal="center" vertical="top"/>
    </xf>
    <xf numFmtId="14" fontId="3" fillId="3" borderId="9" xfId="0" applyNumberFormat="1"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3" fontId="3" fillId="0" borderId="20" xfId="0" applyNumberFormat="1" applyFont="1" applyFill="1" applyBorder="1" applyAlignment="1" applyProtection="1">
      <alignment horizontal="right" vertical="top" wrapText="1"/>
    </xf>
    <xf numFmtId="3" fontId="3" fillId="4" borderId="33" xfId="0" applyNumberFormat="1" applyFont="1" applyFill="1" applyBorder="1" applyAlignment="1" applyProtection="1">
      <alignment horizontal="right" vertical="top" wrapText="1"/>
    </xf>
    <xf numFmtId="0" fontId="2" fillId="4" borderId="22" xfId="0" applyFont="1" applyFill="1" applyBorder="1" applyAlignment="1" applyProtection="1">
      <alignment horizontal="left" vertical="top"/>
    </xf>
    <xf numFmtId="14" fontId="2" fillId="0" borderId="34" xfId="0" applyNumberFormat="1" applyFont="1" applyFill="1" applyBorder="1" applyAlignment="1" applyProtection="1">
      <alignment horizontal="center" vertical="center" wrapText="1"/>
    </xf>
    <xf numFmtId="3" fontId="3" fillId="4" borderId="0" xfId="0" applyNumberFormat="1" applyFont="1" applyFill="1" applyBorder="1" applyAlignment="1" applyProtection="1">
      <alignment vertical="top" wrapText="1"/>
    </xf>
    <xf numFmtId="0" fontId="2" fillId="4" borderId="6" xfId="0" applyFont="1" applyFill="1" applyBorder="1" applyAlignment="1" applyProtection="1">
      <alignment wrapText="1"/>
    </xf>
    <xf numFmtId="14" fontId="3" fillId="3" borderId="7" xfId="0" applyNumberFormat="1" applyFont="1" applyFill="1" applyBorder="1" applyAlignment="1" applyProtection="1">
      <alignment horizontal="center" vertical="top" wrapText="1"/>
    </xf>
    <xf numFmtId="0" fontId="2" fillId="4"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top"/>
    </xf>
    <xf numFmtId="0" fontId="3" fillId="0" borderId="0" xfId="0" applyFont="1" applyBorder="1" applyAlignment="1" applyProtection="1">
      <alignment vertical="top" wrapText="1"/>
    </xf>
    <xf numFmtId="14" fontId="2" fillId="4" borderId="23" xfId="0" applyNumberFormat="1" applyFont="1" applyFill="1" applyBorder="1" applyAlignment="1" applyProtection="1">
      <alignment horizontal="left" vertical="center" wrapText="1"/>
    </xf>
    <xf numFmtId="14" fontId="2" fillId="4" borderId="8" xfId="0" applyNumberFormat="1" applyFont="1" applyFill="1" applyBorder="1" applyAlignment="1" applyProtection="1">
      <alignment horizontal="left" vertical="center" wrapText="1"/>
    </xf>
    <xf numFmtId="14" fontId="3" fillId="0" borderId="16" xfId="0" applyNumberFormat="1" applyFont="1" applyFill="1" applyBorder="1" applyAlignment="1" applyProtection="1">
      <alignment horizontal="center" vertical="center" wrapText="1"/>
    </xf>
    <xf numFmtId="14" fontId="2" fillId="4" borderId="7" xfId="0" applyNumberFormat="1" applyFont="1" applyFill="1" applyBorder="1" applyAlignment="1" applyProtection="1">
      <alignment horizontal="left" vertical="center" wrapText="1"/>
    </xf>
    <xf numFmtId="0" fontId="3" fillId="0" borderId="4" xfId="0" applyFont="1" applyFill="1" applyBorder="1"/>
    <xf numFmtId="0" fontId="3" fillId="0" borderId="15" xfId="0" applyFont="1" applyBorder="1"/>
    <xf numFmtId="0" fontId="3" fillId="0" borderId="0" xfId="0" applyFont="1" applyFill="1" applyBorder="1" applyAlignment="1" applyProtection="1">
      <alignment horizontal="justify" vertical="top" wrapText="1"/>
    </xf>
    <xf numFmtId="0" fontId="3" fillId="3" borderId="10" xfId="0" applyFont="1" applyFill="1" applyBorder="1" applyAlignment="1" applyProtection="1">
      <alignment horizontal="center" vertical="top" wrapText="1"/>
    </xf>
    <xf numFmtId="167" fontId="3" fillId="3" borderId="2" xfId="3" applyNumberFormat="1" applyFont="1" applyFill="1" applyBorder="1" applyAlignment="1" applyProtection="1">
      <alignment horizontal="center" vertical="center" wrapText="1"/>
    </xf>
    <xf numFmtId="0" fontId="3" fillId="0" borderId="4" xfId="0" applyFont="1" applyFill="1" applyBorder="1" applyAlignment="1" applyProtection="1">
      <alignment vertical="top" wrapText="1"/>
    </xf>
    <xf numFmtId="0" fontId="3" fillId="0" borderId="0" xfId="0" applyFont="1" applyFill="1" applyBorder="1" applyAlignment="1" applyProtection="1">
      <alignment horizontal="justify" vertical="top"/>
    </xf>
    <xf numFmtId="0" fontId="3" fillId="4" borderId="0" xfId="0" applyFont="1" applyFill="1" applyBorder="1" applyAlignment="1" applyProtection="1">
      <alignment horizontal="left" vertical="top" wrapText="1"/>
    </xf>
    <xf numFmtId="0" fontId="3" fillId="0" borderId="35" xfId="0" applyFont="1" applyBorder="1"/>
    <xf numFmtId="0" fontId="3" fillId="0" borderId="26" xfId="0" applyFont="1" applyBorder="1"/>
    <xf numFmtId="0" fontId="3" fillId="4" borderId="12" xfId="0" applyFont="1" applyFill="1" applyBorder="1" applyAlignment="1" applyProtection="1">
      <alignment horizontal="left" vertical="top" wrapText="1"/>
    </xf>
    <xf numFmtId="0" fontId="3" fillId="4" borderId="0" xfId="0" applyFont="1" applyFill="1" applyAlignment="1" applyProtection="1">
      <alignment horizontal="left" vertical="top" wrapText="1"/>
    </xf>
    <xf numFmtId="0" fontId="3" fillId="4" borderId="0" xfId="0" applyFont="1" applyFill="1" applyAlignment="1" applyProtection="1">
      <alignment vertical="top" wrapText="1"/>
    </xf>
    <xf numFmtId="0" fontId="3" fillId="0" borderId="26" xfId="0" applyFont="1" applyFill="1" applyBorder="1"/>
    <xf numFmtId="0" fontId="3" fillId="0" borderId="0" xfId="0" applyFont="1" applyAlignment="1" applyProtection="1">
      <alignment horizontal="justify" vertical="top" wrapText="1"/>
    </xf>
    <xf numFmtId="0" fontId="13" fillId="4" borderId="0" xfId="0" applyFont="1" applyFill="1" applyAlignment="1" applyProtection="1">
      <alignment horizontal="left"/>
    </xf>
    <xf numFmtId="0" fontId="13" fillId="4" borderId="0" xfId="0" applyFont="1" applyFill="1" applyAlignment="1">
      <alignment horizontal="left"/>
    </xf>
    <xf numFmtId="0" fontId="3" fillId="4" borderId="9" xfId="0" applyFont="1" applyFill="1" applyBorder="1" applyAlignment="1" applyProtection="1">
      <alignment horizontal="left" vertical="top" wrapText="1"/>
    </xf>
    <xf numFmtId="0" fontId="3" fillId="4" borderId="4" xfId="0" applyFont="1" applyFill="1" applyBorder="1" applyAlignment="1" applyProtection="1">
      <alignment horizontal="left" vertical="top" wrapText="1"/>
    </xf>
    <xf numFmtId="0" fontId="3" fillId="4" borderId="3" xfId="0" applyFont="1" applyFill="1" applyBorder="1" applyAlignment="1" applyProtection="1">
      <alignment horizontal="left" vertical="top"/>
    </xf>
    <xf numFmtId="0" fontId="3" fillId="4" borderId="4" xfId="0" applyFont="1" applyFill="1" applyBorder="1" applyAlignment="1" applyProtection="1">
      <alignment horizontal="left" vertical="top"/>
    </xf>
    <xf numFmtId="0" fontId="3" fillId="4" borderId="0" xfId="0" applyFont="1" applyFill="1" applyAlignment="1" applyProtection="1">
      <alignment horizontal="right"/>
    </xf>
    <xf numFmtId="0" fontId="2" fillId="3" borderId="14" xfId="0" applyFont="1" applyFill="1" applyBorder="1" applyAlignment="1" applyProtection="1">
      <alignment horizontal="center" vertical="top" wrapText="1"/>
    </xf>
    <xf numFmtId="0" fontId="2" fillId="3" borderId="9" xfId="0" applyFont="1" applyFill="1" applyBorder="1" applyAlignment="1" applyProtection="1">
      <alignment horizontal="center" vertical="top" wrapText="1"/>
    </xf>
    <xf numFmtId="0" fontId="3" fillId="4" borderId="4" xfId="0" applyFont="1" applyFill="1" applyBorder="1" applyAlignment="1" applyProtection="1">
      <alignment horizontal="center" vertical="top"/>
    </xf>
    <xf numFmtId="0" fontId="3" fillId="0" borderId="0" xfId="0" applyFont="1" applyAlignment="1" applyProtection="1">
      <alignment horizontal="right"/>
    </xf>
    <xf numFmtId="0" fontId="3" fillId="4" borderId="0" xfId="0" applyFont="1" applyFill="1"/>
    <xf numFmtId="0" fontId="3" fillId="0" borderId="0" xfId="0" applyFont="1" applyProtection="1"/>
    <xf numFmtId="0" fontId="3" fillId="0" borderId="1" xfId="0" applyFont="1" applyBorder="1" applyProtection="1"/>
    <xf numFmtId="0" fontId="3" fillId="0" borderId="1" xfId="0" applyFont="1" applyBorder="1" applyAlignment="1" applyProtection="1">
      <alignment horizontal="center" vertical="center"/>
    </xf>
    <xf numFmtId="0" fontId="3" fillId="0" borderId="36" xfId="0" applyFont="1" applyFill="1" applyBorder="1" applyProtection="1"/>
    <xf numFmtId="0" fontId="3" fillId="0" borderId="0" xfId="0" applyFont="1" applyBorder="1" applyAlignment="1" applyProtection="1">
      <alignment wrapText="1"/>
    </xf>
    <xf numFmtId="3" fontId="3" fillId="4" borderId="37" xfId="0" applyNumberFormat="1" applyFont="1" applyFill="1" applyBorder="1" applyAlignment="1" applyProtection="1">
      <alignment horizontal="right" vertical="top" wrapText="1"/>
    </xf>
    <xf numFmtId="0" fontId="3" fillId="0" borderId="0" xfId="0" applyFont="1" applyFill="1" applyBorder="1" applyAlignment="1" applyProtection="1">
      <alignment wrapText="1"/>
    </xf>
    <xf numFmtId="0" fontId="3" fillId="0" borderId="12" xfId="0" applyFont="1" applyFill="1" applyBorder="1" applyProtection="1"/>
    <xf numFmtId="3" fontId="3" fillId="2" borderId="16" xfId="0" applyNumberFormat="1" applyFont="1" applyFill="1" applyBorder="1" applyAlignment="1" applyProtection="1">
      <alignment horizontal="right" vertical="top" wrapText="1"/>
      <protection locked="0"/>
    </xf>
    <xf numFmtId="0" fontId="3" fillId="4" borderId="0" xfId="0" applyFont="1" applyFill="1" applyAlignment="1">
      <alignment horizontal="left"/>
    </xf>
    <xf numFmtId="0" fontId="3" fillId="0" borderId="0" xfId="0" applyFont="1" applyFill="1" applyAlignment="1" applyProtection="1">
      <alignment horizontal="justify" vertical="top" wrapText="1"/>
    </xf>
    <xf numFmtId="167" fontId="3" fillId="4" borderId="0" xfId="3" applyNumberFormat="1" applyFont="1" applyFill="1" applyAlignment="1" applyProtection="1">
      <alignment horizontal="center" vertical="top"/>
    </xf>
    <xf numFmtId="0" fontId="2" fillId="4" borderId="0" xfId="0" applyFont="1" applyFill="1" applyAlignment="1" applyProtection="1">
      <alignment horizontal="left" vertical="top"/>
    </xf>
    <xf numFmtId="49" fontId="3" fillId="4" borderId="0" xfId="0" applyNumberFormat="1" applyFont="1" applyFill="1" applyAlignment="1" applyProtection="1">
      <alignment horizontal="center" vertical="top"/>
    </xf>
    <xf numFmtId="0" fontId="3" fillId="4" borderId="3" xfId="0" applyFont="1" applyFill="1" applyBorder="1" applyAlignment="1" applyProtection="1">
      <alignment horizontal="left" vertical="top" wrapText="1"/>
    </xf>
    <xf numFmtId="0" fontId="3" fillId="4" borderId="6" xfId="0" applyFont="1" applyFill="1" applyBorder="1" applyAlignment="1" applyProtection="1">
      <alignment horizontal="left" vertical="top" wrapText="1"/>
    </xf>
    <xf numFmtId="0" fontId="3" fillId="4" borderId="8" xfId="0" applyFont="1" applyFill="1" applyBorder="1" applyAlignment="1" applyProtection="1">
      <alignment horizontal="left" vertical="top" wrapText="1"/>
    </xf>
    <xf numFmtId="0" fontId="3" fillId="4" borderId="12" xfId="0" applyFont="1" applyFill="1" applyBorder="1" applyAlignment="1" applyProtection="1">
      <alignment vertical="top" wrapText="1"/>
    </xf>
    <xf numFmtId="0" fontId="3" fillId="4" borderId="14" xfId="0" applyFont="1" applyFill="1" applyBorder="1" applyAlignment="1" applyProtection="1">
      <alignment vertical="top"/>
    </xf>
    <xf numFmtId="168" fontId="3" fillId="4" borderId="14" xfId="0" applyNumberFormat="1" applyFont="1" applyFill="1" applyBorder="1" applyAlignment="1" applyProtection="1">
      <alignment horizontal="right" vertical="top"/>
    </xf>
    <xf numFmtId="167" fontId="3" fillId="4" borderId="4" xfId="5" applyNumberFormat="1" applyFont="1" applyFill="1" applyBorder="1" applyAlignment="1" applyProtection="1">
      <alignment horizontal="right" vertical="top"/>
    </xf>
    <xf numFmtId="9" fontId="3" fillId="4" borderId="4" xfId="0" applyNumberFormat="1" applyFont="1" applyFill="1" applyBorder="1" applyAlignment="1" applyProtection="1">
      <alignment horizontal="center" vertical="top"/>
    </xf>
    <xf numFmtId="9" fontId="3" fillId="4" borderId="0" xfId="0" applyNumberFormat="1" applyFont="1" applyFill="1" applyBorder="1" applyAlignment="1" applyProtection="1">
      <alignment horizontal="right" vertical="top"/>
    </xf>
    <xf numFmtId="168" fontId="3" fillId="4" borderId="0" xfId="0" applyNumberFormat="1" applyFont="1" applyFill="1" applyAlignment="1" applyProtection="1">
      <alignment horizontal="right" vertical="top"/>
    </xf>
    <xf numFmtId="0" fontId="3" fillId="4" borderId="4" xfId="0" applyFont="1" applyFill="1" applyBorder="1" applyAlignment="1" applyProtection="1">
      <alignment horizontal="right" vertical="top"/>
    </xf>
    <xf numFmtId="170" fontId="3" fillId="4" borderId="11" xfId="1" applyNumberFormat="1" applyFont="1" applyFill="1" applyBorder="1" applyAlignment="1" applyProtection="1">
      <alignment horizontal="center" vertical="top"/>
    </xf>
    <xf numFmtId="0" fontId="3" fillId="4" borderId="0" xfId="0" applyFont="1" applyFill="1" applyAlignment="1" applyProtection="1">
      <alignment horizontal="left" vertical="top"/>
    </xf>
    <xf numFmtId="41" fontId="3" fillId="4" borderId="0" xfId="0" applyNumberFormat="1" applyFont="1" applyFill="1" applyBorder="1" applyAlignment="1" applyProtection="1">
      <alignment vertical="top"/>
    </xf>
    <xf numFmtId="0" fontId="5" fillId="4" borderId="0" xfId="0" applyFont="1" applyFill="1" applyBorder="1" applyAlignment="1" applyProtection="1">
      <alignment vertical="top"/>
    </xf>
    <xf numFmtId="0" fontId="3" fillId="4" borderId="0" xfId="0" applyFont="1" applyFill="1" applyBorder="1" applyAlignment="1" applyProtection="1">
      <alignment horizontal="center" vertical="top" wrapText="1"/>
    </xf>
    <xf numFmtId="0" fontId="3" fillId="4" borderId="14" xfId="0" applyFont="1" applyFill="1" applyBorder="1" applyAlignment="1" applyProtection="1">
      <alignment horizontal="left" vertical="top"/>
    </xf>
    <xf numFmtId="9" fontId="3" fillId="4" borderId="1" xfId="0" applyNumberFormat="1" applyFont="1" applyFill="1" applyBorder="1" applyAlignment="1" applyProtection="1">
      <alignment horizontal="right" vertical="top"/>
    </xf>
    <xf numFmtId="170" fontId="3" fillId="4" borderId="13" xfId="1" applyNumberFormat="1" applyFont="1" applyFill="1" applyBorder="1" applyAlignment="1" applyProtection="1">
      <alignment horizontal="center" vertical="top"/>
    </xf>
    <xf numFmtId="170" fontId="3" fillId="4" borderId="0" xfId="1" applyNumberFormat="1" applyFont="1" applyFill="1" applyBorder="1" applyAlignment="1" applyProtection="1">
      <alignment horizontal="center" vertical="top" wrapText="1"/>
    </xf>
    <xf numFmtId="172" fontId="3" fillId="4" borderId="0" xfId="0" applyNumberFormat="1" applyFont="1" applyFill="1" applyBorder="1" applyAlignment="1" applyProtection="1">
      <alignment horizontal="center" vertical="top"/>
    </xf>
    <xf numFmtId="0" fontId="3" fillId="4" borderId="9" xfId="0" applyFont="1" applyFill="1" applyBorder="1" applyAlignment="1" applyProtection="1">
      <alignment horizontal="left" vertical="top"/>
    </xf>
    <xf numFmtId="14" fontId="3" fillId="4" borderId="0" xfId="0" applyNumberFormat="1" applyFont="1" applyFill="1" applyBorder="1" applyAlignment="1" applyProtection="1">
      <alignment vertical="top"/>
    </xf>
    <xf numFmtId="0" fontId="3" fillId="4" borderId="14" xfId="0" applyFont="1" applyFill="1" applyBorder="1" applyAlignment="1" applyProtection="1">
      <alignment horizontal="left" vertical="top" wrapText="1"/>
    </xf>
    <xf numFmtId="3" fontId="3" fillId="4" borderId="0" xfId="4" applyNumberFormat="1" applyFont="1" applyFill="1" applyBorder="1" applyAlignment="1" applyProtection="1">
      <alignment horizontal="right" vertical="top"/>
    </xf>
    <xf numFmtId="0" fontId="3" fillId="4" borderId="0" xfId="0" applyFont="1" applyFill="1" applyAlignment="1" applyProtection="1">
      <alignment horizontal="center" vertical="center"/>
    </xf>
    <xf numFmtId="167" fontId="3" fillId="0" borderId="1" xfId="4" applyNumberFormat="1" applyFont="1" applyFill="1" applyBorder="1" applyAlignment="1" applyProtection="1">
      <alignment horizontal="right" vertical="top"/>
    </xf>
    <xf numFmtId="3" fontId="3" fillId="2" borderId="1" xfId="0" applyNumberFormat="1" applyFont="1" applyFill="1" applyBorder="1" applyAlignment="1" applyProtection="1">
      <alignment vertical="top" wrapText="1"/>
      <protection locked="0"/>
    </xf>
    <xf numFmtId="0" fontId="3" fillId="4" borderId="1" xfId="0" applyFont="1" applyFill="1" applyBorder="1" applyAlignment="1" applyProtection="1">
      <alignment horizontal="center" vertical="top"/>
    </xf>
    <xf numFmtId="0" fontId="3" fillId="4" borderId="7" xfId="0" applyFont="1" applyFill="1" applyBorder="1" applyAlignment="1" applyProtection="1">
      <alignment horizontal="center" vertical="top"/>
    </xf>
    <xf numFmtId="0" fontId="2" fillId="4" borderId="2" xfId="0" applyFont="1" applyFill="1" applyBorder="1" applyAlignment="1" applyProtection="1">
      <alignment horizontal="center" vertical="top"/>
    </xf>
    <xf numFmtId="0" fontId="3" fillId="4" borderId="0" xfId="0" applyFont="1" applyFill="1" applyBorder="1" applyAlignment="1">
      <alignment horizontal="center"/>
    </xf>
    <xf numFmtId="0" fontId="2" fillId="4" borderId="0" xfId="0" applyFont="1" applyFill="1" applyBorder="1" applyAlignment="1">
      <alignment horizontal="center"/>
    </xf>
    <xf numFmtId="0" fontId="2" fillId="4" borderId="0" xfId="0" applyFont="1" applyFill="1"/>
    <xf numFmtId="0" fontId="3" fillId="0" borderId="11" xfId="0" applyFont="1" applyFill="1" applyBorder="1"/>
    <xf numFmtId="0" fontId="3" fillId="0" borderId="19" xfId="0" applyFont="1" applyBorder="1"/>
    <xf numFmtId="0" fontId="3" fillId="0" borderId="38" xfId="0" applyFont="1" applyBorder="1"/>
    <xf numFmtId="0" fontId="3" fillId="4" borderId="0" xfId="0" applyFont="1" applyFill="1" applyBorder="1"/>
    <xf numFmtId="0" fontId="2" fillId="0" borderId="1" xfId="0" applyFont="1" applyBorder="1"/>
    <xf numFmtId="0" fontId="2" fillId="0" borderId="4" xfId="0" applyFont="1" applyFill="1" applyBorder="1"/>
    <xf numFmtId="0" fontId="3" fillId="4" borderId="4" xfId="0" applyFont="1" applyFill="1" applyBorder="1"/>
    <xf numFmtId="0" fontId="3" fillId="4" borderId="9" xfId="0" applyFont="1" applyFill="1" applyBorder="1"/>
    <xf numFmtId="0" fontId="3" fillId="0" borderId="9" xfId="0" applyFont="1" applyFill="1" applyBorder="1"/>
    <xf numFmtId="0" fontId="2" fillId="0" borderId="12" xfId="0" applyFont="1" applyBorder="1"/>
    <xf numFmtId="0" fontId="2" fillId="4" borderId="0" xfId="0" applyFont="1" applyFill="1" applyBorder="1" applyAlignment="1"/>
    <xf numFmtId="0" fontId="3" fillId="0" borderId="39" xfId="0" applyFont="1" applyBorder="1"/>
    <xf numFmtId="0" fontId="3" fillId="0" borderId="24" xfId="0" applyFont="1" applyBorder="1"/>
    <xf numFmtId="0" fontId="2" fillId="0" borderId="40" xfId="0" applyFont="1" applyFill="1" applyBorder="1"/>
    <xf numFmtId="0" fontId="3" fillId="0" borderId="24" xfId="0" applyFont="1" applyFill="1" applyBorder="1"/>
    <xf numFmtId="0" fontId="3" fillId="0" borderId="41" xfId="0" applyFont="1" applyFill="1" applyBorder="1"/>
    <xf numFmtId="0" fontId="2" fillId="0" borderId="35" xfId="0" applyFont="1" applyBorder="1"/>
    <xf numFmtId="0" fontId="3" fillId="0" borderId="41" xfId="0" applyFont="1" applyBorder="1"/>
    <xf numFmtId="0" fontId="2" fillId="0" borderId="24" xfId="0" applyFont="1" applyBorder="1"/>
    <xf numFmtId="0" fontId="3" fillId="0" borderId="42" xfId="0" applyFont="1" applyBorder="1"/>
    <xf numFmtId="0" fontId="3" fillId="0" borderId="43" xfId="0" applyFont="1" applyBorder="1"/>
    <xf numFmtId="0" fontId="2" fillId="0" borderId="3" xfId="0" applyFont="1" applyFill="1" applyBorder="1" applyAlignment="1" applyProtection="1">
      <alignment vertical="top" wrapText="1"/>
    </xf>
    <xf numFmtId="0" fontId="2" fillId="0" borderId="4" xfId="0" applyFont="1" applyFill="1" applyBorder="1" applyAlignment="1" applyProtection="1">
      <alignment vertical="top" wrapText="1"/>
    </xf>
    <xf numFmtId="14" fontId="2" fillId="0" borderId="4" xfId="0" applyNumberFormat="1" applyFont="1" applyFill="1" applyBorder="1" applyAlignment="1" applyProtection="1">
      <alignment vertical="center" wrapText="1"/>
    </xf>
    <xf numFmtId="0" fontId="2" fillId="0" borderId="1" xfId="0" applyFont="1" applyFill="1" applyBorder="1" applyAlignment="1" applyProtection="1">
      <alignment horizontal="center" vertical="top" wrapText="1"/>
    </xf>
    <xf numFmtId="14" fontId="3" fillId="8" borderId="1" xfId="0" applyNumberFormat="1" applyFont="1" applyFill="1" applyBorder="1" applyAlignment="1" applyProtection="1">
      <alignment horizontal="center" vertical="top" wrapText="1"/>
    </xf>
    <xf numFmtId="0" fontId="8" fillId="4" borderId="0" xfId="0" applyFont="1" applyFill="1" applyAlignment="1" applyProtection="1">
      <alignment vertical="top"/>
    </xf>
    <xf numFmtId="0" fontId="3" fillId="0" borderId="10" xfId="0" applyFont="1" applyBorder="1" applyAlignment="1" applyProtection="1">
      <alignment horizontal="center" vertical="top" wrapText="1"/>
    </xf>
    <xf numFmtId="0" fontId="3" fillId="0" borderId="8" xfId="0" applyFont="1" applyBorder="1" applyAlignment="1" applyProtection="1">
      <alignment horizontal="center" vertical="top" wrapText="1"/>
    </xf>
    <xf numFmtId="14" fontId="3" fillId="4" borderId="7" xfId="0" applyNumberFormat="1" applyFont="1" applyFill="1" applyBorder="1" applyAlignment="1" applyProtection="1">
      <alignment horizontal="center" vertical="center" wrapText="1"/>
    </xf>
    <xf numFmtId="14" fontId="2" fillId="4" borderId="9" xfId="0" applyNumberFormat="1" applyFont="1" applyFill="1" applyBorder="1" applyAlignment="1" applyProtection="1">
      <alignment horizontal="center" vertical="top" wrapText="1"/>
    </xf>
    <xf numFmtId="14" fontId="2" fillId="4" borderId="44" xfId="0" applyNumberFormat="1" applyFont="1" applyFill="1" applyBorder="1" applyAlignment="1" applyProtection="1">
      <alignment horizontal="center" vertical="center" wrapText="1"/>
    </xf>
    <xf numFmtId="14" fontId="3" fillId="8" borderId="14" xfId="0" applyNumberFormat="1" applyFont="1" applyFill="1" applyBorder="1" applyAlignment="1" applyProtection="1">
      <alignment horizontal="center" vertical="top" wrapText="1"/>
    </xf>
    <xf numFmtId="14" fontId="3" fillId="3" borderId="18" xfId="0" applyNumberFormat="1" applyFont="1" applyFill="1" applyBorder="1" applyAlignment="1" applyProtection="1">
      <alignment horizontal="center" vertical="top"/>
    </xf>
    <xf numFmtId="165" fontId="3" fillId="0" borderId="0" xfId="1" applyFont="1" applyBorder="1" applyAlignment="1" applyProtection="1">
      <alignment horizontal="center" vertical="top"/>
    </xf>
    <xf numFmtId="3" fontId="3" fillId="0" borderId="45" xfId="0" applyNumberFormat="1" applyFont="1" applyFill="1" applyBorder="1" applyAlignment="1" applyProtection="1">
      <alignment horizontal="right" vertical="top" wrapText="1"/>
    </xf>
    <xf numFmtId="3" fontId="3" fillId="0" borderId="45" xfId="0" applyNumberFormat="1" applyFont="1" applyFill="1" applyBorder="1" applyAlignment="1" applyProtection="1">
      <alignment horizontal="right" vertical="top"/>
    </xf>
    <xf numFmtId="167" fontId="3" fillId="0" borderId="45" xfId="0" applyNumberFormat="1" applyFont="1" applyFill="1" applyBorder="1" applyAlignment="1" applyProtection="1">
      <alignment horizontal="right" vertical="top"/>
    </xf>
    <xf numFmtId="165" fontId="3" fillId="4" borderId="14" xfId="1" applyFont="1" applyFill="1" applyBorder="1" applyAlignment="1" applyProtection="1">
      <alignment horizontal="right" vertical="top"/>
    </xf>
    <xf numFmtId="165" fontId="3" fillId="0" borderId="9" xfId="1" applyFont="1" applyBorder="1" applyAlignment="1" applyProtection="1">
      <alignment horizontal="left" vertical="top"/>
    </xf>
    <xf numFmtId="165" fontId="3" fillId="3" borderId="2" xfId="1" applyFont="1" applyFill="1" applyBorder="1" applyAlignment="1" applyProtection="1">
      <alignment horizontal="center" vertical="top" wrapText="1"/>
    </xf>
    <xf numFmtId="165" fontId="3" fillId="4" borderId="12" xfId="1" applyFont="1" applyFill="1" applyBorder="1" applyAlignment="1" applyProtection="1">
      <alignment horizontal="right" vertical="top"/>
    </xf>
    <xf numFmtId="165" fontId="3" fillId="4" borderId="0" xfId="1" applyFont="1" applyFill="1" applyAlignment="1" applyProtection="1">
      <alignment vertical="top"/>
    </xf>
    <xf numFmtId="165" fontId="3" fillId="4" borderId="12" xfId="1" applyFont="1" applyFill="1" applyBorder="1" applyAlignment="1" applyProtection="1">
      <alignment horizontal="left" vertical="top"/>
    </xf>
    <xf numFmtId="165" fontId="3" fillId="0" borderId="18" xfId="1" applyFont="1" applyBorder="1" applyAlignment="1" applyProtection="1">
      <alignment vertical="top"/>
    </xf>
    <xf numFmtId="0" fontId="2" fillId="0" borderId="36" xfId="0" applyFont="1" applyFill="1" applyBorder="1" applyAlignment="1" applyProtection="1">
      <alignment horizontal="center" vertical="center" wrapText="1"/>
    </xf>
    <xf numFmtId="0" fontId="3" fillId="0" borderId="8" xfId="0" applyFont="1" applyFill="1" applyBorder="1" applyAlignment="1" applyProtection="1">
      <alignment wrapText="1"/>
    </xf>
    <xf numFmtId="0" fontId="3" fillId="0" borderId="10" xfId="0" applyFont="1" applyFill="1" applyBorder="1" applyAlignment="1" applyProtection="1">
      <alignment wrapText="1"/>
    </xf>
    <xf numFmtId="0" fontId="2" fillId="0" borderId="32" xfId="0" applyFont="1" applyFill="1" applyBorder="1" applyAlignment="1" applyProtection="1">
      <alignment wrapText="1"/>
    </xf>
    <xf numFmtId="0" fontId="2" fillId="0" borderId="6" xfId="0" applyFont="1" applyFill="1" applyBorder="1" applyAlignment="1" applyProtection="1">
      <alignment vertical="top" wrapText="1"/>
    </xf>
    <xf numFmtId="0" fontId="3" fillId="0" borderId="1" xfId="0" applyFont="1" applyFill="1" applyBorder="1" applyAlignment="1" applyProtection="1">
      <alignment horizontal="center" vertical="center" wrapText="1"/>
    </xf>
    <xf numFmtId="14" fontId="3" fillId="3" borderId="1" xfId="0" applyNumberFormat="1" applyFont="1" applyFill="1" applyBorder="1" applyAlignment="1" applyProtection="1">
      <alignment horizontal="center" vertical="top" wrapText="1"/>
    </xf>
    <xf numFmtId="165" fontId="3" fillId="4" borderId="0" xfId="1" applyFont="1" applyFill="1" applyBorder="1" applyAlignment="1" applyProtection="1">
      <alignment horizontal="center" vertical="top"/>
    </xf>
    <xf numFmtId="0" fontId="3" fillId="4" borderId="38" xfId="0" applyFont="1" applyFill="1" applyBorder="1"/>
    <xf numFmtId="0" fontId="13" fillId="4" borderId="0" xfId="0" applyFont="1" applyFill="1" applyBorder="1" applyAlignment="1" applyProtection="1">
      <alignment horizontal="left" vertical="top" wrapText="1"/>
    </xf>
    <xf numFmtId="0" fontId="13" fillId="4" borderId="8" xfId="0" applyFont="1" applyFill="1" applyBorder="1" applyAlignment="1" applyProtection="1">
      <alignment horizontal="left" vertical="top" wrapText="1"/>
    </xf>
    <xf numFmtId="3" fontId="3" fillId="0" borderId="46" xfId="0" applyNumberFormat="1" applyFont="1" applyBorder="1"/>
    <xf numFmtId="3" fontId="3" fillId="3" borderId="1" xfId="0" applyNumberFormat="1" applyFont="1" applyFill="1" applyBorder="1"/>
    <xf numFmtId="3" fontId="3" fillId="0" borderId="13" xfId="0" applyNumberFormat="1" applyFont="1" applyBorder="1"/>
    <xf numFmtId="3" fontId="3" fillId="0" borderId="9" xfId="0" applyNumberFormat="1" applyFont="1" applyBorder="1"/>
    <xf numFmtId="3" fontId="3" fillId="0" borderId="47" xfId="0" applyNumberFormat="1" applyFont="1" applyBorder="1"/>
    <xf numFmtId="3" fontId="3" fillId="0" borderId="4" xfId="0" applyNumberFormat="1" applyFont="1" applyBorder="1"/>
    <xf numFmtId="3" fontId="3" fillId="0" borderId="39" xfId="0" applyNumberFormat="1" applyFont="1" applyBorder="1"/>
    <xf numFmtId="3" fontId="3" fillId="3" borderId="2" xfId="0" applyNumberFormat="1" applyFont="1" applyFill="1" applyBorder="1"/>
    <xf numFmtId="3" fontId="3" fillId="0" borderId="48" xfId="0" applyNumberFormat="1" applyFont="1" applyBorder="1"/>
    <xf numFmtId="3" fontId="3" fillId="0" borderId="1" xfId="0" applyNumberFormat="1" applyFont="1" applyBorder="1"/>
    <xf numFmtId="0" fontId="3" fillId="4" borderId="10" xfId="0" applyFont="1" applyFill="1" applyBorder="1" applyAlignment="1" applyProtection="1">
      <alignment horizontal="left" vertical="top" wrapText="1"/>
    </xf>
    <xf numFmtId="0" fontId="3" fillId="4" borderId="14" xfId="0" applyFont="1" applyFill="1" applyBorder="1" applyAlignment="1" applyProtection="1">
      <alignment horizontal="center" vertical="top"/>
    </xf>
    <xf numFmtId="170" fontId="3" fillId="0" borderId="2" xfId="0" applyNumberFormat="1" applyFont="1" applyFill="1" applyBorder="1" applyAlignment="1" applyProtection="1">
      <alignment horizontal="right" vertical="top"/>
    </xf>
    <xf numFmtId="170" fontId="3" fillId="2" borderId="12" xfId="1" applyNumberFormat="1" applyFont="1" applyFill="1" applyBorder="1" applyAlignment="1" applyProtection="1">
      <alignment horizontal="right" vertical="top" wrapText="1"/>
      <protection locked="0"/>
    </xf>
    <xf numFmtId="170" fontId="3" fillId="4" borderId="11" xfId="0" applyNumberFormat="1" applyFont="1" applyFill="1" applyBorder="1" applyAlignment="1" applyProtection="1">
      <alignment horizontal="right" vertical="top"/>
    </xf>
    <xf numFmtId="170" fontId="3" fillId="0" borderId="3" xfId="1" applyNumberFormat="1" applyFont="1" applyFill="1" applyBorder="1" applyAlignment="1" applyProtection="1">
      <alignment horizontal="right" vertical="top" wrapText="1"/>
    </xf>
    <xf numFmtId="170" fontId="3" fillId="0" borderId="12" xfId="1" applyNumberFormat="1" applyFont="1" applyFill="1" applyBorder="1" applyAlignment="1" applyProtection="1">
      <alignment horizontal="right" vertical="top"/>
    </xf>
    <xf numFmtId="170" fontId="3" fillId="0" borderId="12" xfId="1" applyNumberFormat="1" applyFont="1" applyFill="1" applyBorder="1" applyAlignment="1" applyProtection="1">
      <alignment horizontal="right" vertical="top" wrapText="1"/>
    </xf>
    <xf numFmtId="170" fontId="3" fillId="0" borderId="9" xfId="1" applyNumberFormat="1" applyFont="1" applyFill="1" applyBorder="1" applyAlignment="1" applyProtection="1">
      <alignment horizontal="right" vertical="top" wrapText="1"/>
    </xf>
    <xf numFmtId="170" fontId="3" fillId="2" borderId="1" xfId="1" applyNumberFormat="1" applyFont="1" applyFill="1" applyBorder="1" applyAlignment="1" applyProtection="1">
      <alignment horizontal="right" vertical="top" wrapText="1"/>
      <protection locked="0"/>
    </xf>
    <xf numFmtId="170" fontId="3" fillId="0" borderId="1" xfId="1" applyNumberFormat="1" applyFont="1" applyBorder="1" applyAlignment="1" applyProtection="1">
      <alignment horizontal="right" vertical="top"/>
    </xf>
    <xf numFmtId="170" fontId="3" fillId="0" borderId="12" xfId="1" applyNumberFormat="1" applyFont="1" applyBorder="1" applyAlignment="1" applyProtection="1">
      <alignment horizontal="right" vertical="top"/>
    </xf>
    <xf numFmtId="167" fontId="3" fillId="0" borderId="1" xfId="1" applyNumberFormat="1" applyFont="1" applyFill="1" applyBorder="1" applyAlignment="1" applyProtection="1">
      <alignment horizontal="right" vertical="top" wrapText="1"/>
    </xf>
    <xf numFmtId="167" fontId="3" fillId="0" borderId="3" xfId="1" applyNumberFormat="1" applyFont="1" applyFill="1" applyBorder="1" applyAlignment="1" applyProtection="1">
      <alignment horizontal="right" vertical="top" wrapText="1"/>
    </xf>
    <xf numFmtId="167" fontId="3" fillId="4" borderId="1" xfId="1" applyNumberFormat="1" applyFont="1" applyFill="1" applyBorder="1" applyAlignment="1" applyProtection="1">
      <alignment horizontal="right" vertical="top"/>
    </xf>
    <xf numFmtId="170" fontId="3" fillId="3" borderId="1" xfId="1" applyNumberFormat="1" applyFont="1" applyFill="1" applyBorder="1" applyAlignment="1" applyProtection="1">
      <alignment horizontal="right" vertical="top" wrapText="1"/>
    </xf>
    <xf numFmtId="3" fontId="3" fillId="3" borderId="7" xfId="0" applyNumberFormat="1" applyFont="1" applyFill="1" applyBorder="1" applyAlignment="1" applyProtection="1">
      <alignment horizontal="right" vertical="top" wrapText="1"/>
    </xf>
    <xf numFmtId="3" fontId="3" fillId="3" borderId="21" xfId="0" applyNumberFormat="1" applyFont="1" applyFill="1" applyBorder="1" applyAlignment="1" applyProtection="1">
      <alignment horizontal="right" vertical="top" wrapText="1"/>
    </xf>
    <xf numFmtId="3" fontId="2" fillId="3" borderId="7" xfId="0" applyNumberFormat="1" applyFont="1" applyFill="1" applyBorder="1" applyAlignment="1" applyProtection="1">
      <alignment vertical="top" wrapText="1"/>
    </xf>
    <xf numFmtId="0" fontId="13" fillId="4" borderId="0" xfId="0" applyFont="1" applyFill="1"/>
    <xf numFmtId="3" fontId="3" fillId="3" borderId="23" xfId="0" applyNumberFormat="1" applyFont="1" applyFill="1" applyBorder="1" applyAlignment="1" applyProtection="1">
      <alignment horizontal="right" vertical="top" wrapText="1"/>
    </xf>
    <xf numFmtId="3" fontId="3" fillId="3" borderId="32" xfId="0" applyNumberFormat="1" applyFont="1" applyFill="1" applyBorder="1" applyAlignment="1" applyProtection="1">
      <alignment horizontal="right" vertical="top" wrapText="1"/>
    </xf>
    <xf numFmtId="170" fontId="3" fillId="0" borderId="0" xfId="1" applyNumberFormat="1" applyFont="1" applyBorder="1" applyAlignment="1" applyProtection="1">
      <alignment horizontal="right" vertical="top"/>
    </xf>
    <xf numFmtId="170" fontId="3" fillId="4" borderId="12" xfId="1" applyNumberFormat="1" applyFont="1" applyFill="1" applyBorder="1" applyAlignment="1" applyProtection="1">
      <alignment horizontal="left" vertical="top"/>
    </xf>
    <xf numFmtId="170" fontId="3" fillId="4" borderId="11" xfId="0" applyNumberFormat="1" applyFont="1" applyFill="1" applyBorder="1" applyAlignment="1" applyProtection="1">
      <alignment vertical="top"/>
    </xf>
    <xf numFmtId="0" fontId="3" fillId="0" borderId="16" xfId="0" applyFont="1" applyFill="1" applyBorder="1" applyAlignment="1" applyProtection="1">
      <alignment horizontal="center" vertical="top"/>
    </xf>
    <xf numFmtId="3" fontId="3" fillId="3" borderId="6" xfId="0" applyNumberFormat="1" applyFont="1" applyFill="1" applyBorder="1" applyAlignment="1" applyProtection="1">
      <alignment horizontal="right" vertical="top" wrapText="1"/>
    </xf>
    <xf numFmtId="3" fontId="3" fillId="3" borderId="20" xfId="0" applyNumberFormat="1" applyFont="1" applyFill="1" applyBorder="1" applyAlignment="1" applyProtection="1">
      <alignment horizontal="right" vertical="top" wrapText="1"/>
    </xf>
    <xf numFmtId="168" fontId="3" fillId="0" borderId="4" xfId="8" applyNumberFormat="1" applyFont="1" applyBorder="1" applyAlignment="1" applyProtection="1">
      <alignment horizontal="right" vertical="top" wrapText="1"/>
    </xf>
    <xf numFmtId="168" fontId="3" fillId="0" borderId="2" xfId="8" applyNumberFormat="1" applyFont="1" applyBorder="1" applyAlignment="1" applyProtection="1">
      <alignment horizontal="center" vertical="top"/>
    </xf>
    <xf numFmtId="168" fontId="3" fillId="4" borderId="4" xfId="0" applyNumberFormat="1" applyFont="1" applyFill="1" applyBorder="1" applyAlignment="1" applyProtection="1">
      <alignment horizontal="center" vertical="top"/>
    </xf>
    <xf numFmtId="168" fontId="3" fillId="4" borderId="4" xfId="0" applyNumberFormat="1" applyFont="1" applyFill="1" applyBorder="1" applyAlignment="1" applyProtection="1">
      <alignment horizontal="right" vertical="top"/>
    </xf>
    <xf numFmtId="168" fontId="3" fillId="4" borderId="4" xfId="0" applyNumberFormat="1" applyFont="1" applyFill="1" applyBorder="1" applyAlignment="1" applyProtection="1">
      <alignment horizontal="left" vertical="top"/>
    </xf>
    <xf numFmtId="168" fontId="3" fillId="0" borderId="14" xfId="0" applyNumberFormat="1" applyFont="1" applyBorder="1" applyAlignment="1" applyProtection="1">
      <alignment vertical="top"/>
    </xf>
    <xf numFmtId="170" fontId="3" fillId="4" borderId="12" xfId="1" applyNumberFormat="1" applyFont="1" applyFill="1" applyBorder="1" applyAlignment="1" applyProtection="1">
      <alignment horizontal="right" vertical="top"/>
    </xf>
    <xf numFmtId="170" fontId="3" fillId="0" borderId="18" xfId="1" applyNumberFormat="1" applyFont="1" applyBorder="1" applyAlignment="1" applyProtection="1">
      <alignment vertical="top"/>
    </xf>
    <xf numFmtId="170" fontId="3" fillId="2" borderId="12" xfId="1" applyNumberFormat="1" applyFont="1" applyFill="1" applyBorder="1" applyAlignment="1" applyProtection="1">
      <alignment horizontal="center" vertical="top" wrapText="1"/>
      <protection locked="0"/>
    </xf>
    <xf numFmtId="170" fontId="3" fillId="4" borderId="11" xfId="0" applyNumberFormat="1" applyFont="1" applyFill="1" applyBorder="1" applyAlignment="1" applyProtection="1">
      <alignment horizontal="center" vertical="top"/>
    </xf>
    <xf numFmtId="14" fontId="3" fillId="3" borderId="2" xfId="0" applyNumberFormat="1" applyFont="1" applyFill="1" applyBorder="1" applyAlignment="1" applyProtection="1">
      <alignment horizontal="center" vertical="center" wrapText="1"/>
    </xf>
    <xf numFmtId="14" fontId="3" fillId="4" borderId="0" xfId="0" applyNumberFormat="1" applyFont="1" applyFill="1" applyBorder="1" applyAlignment="1" applyProtection="1">
      <alignment horizontal="center" vertical="top"/>
    </xf>
    <xf numFmtId="0" fontId="9" fillId="4" borderId="0" xfId="0" applyFont="1" applyFill="1" applyAlignment="1" applyProtection="1">
      <alignment vertical="top"/>
    </xf>
    <xf numFmtId="0" fontId="3" fillId="4" borderId="0" xfId="0" applyFont="1" applyFill="1" applyAlignment="1">
      <alignment horizontal="center" vertical="center"/>
    </xf>
    <xf numFmtId="167" fontId="13" fillId="0" borderId="0" xfId="3" applyNumberFormat="1" applyFont="1" applyAlignment="1" applyProtection="1">
      <alignment vertical="top"/>
    </xf>
    <xf numFmtId="0" fontId="3" fillId="3" borderId="2" xfId="0" applyFont="1" applyFill="1" applyBorder="1" applyAlignment="1" applyProtection="1">
      <alignment vertical="top"/>
    </xf>
    <xf numFmtId="3" fontId="3" fillId="9" borderId="7" xfId="0" applyNumberFormat="1" applyFont="1" applyFill="1" applyBorder="1" applyAlignment="1" applyProtection="1">
      <alignment horizontal="right" vertical="top" wrapText="1"/>
    </xf>
    <xf numFmtId="3" fontId="3" fillId="2" borderId="1" xfId="4" applyNumberFormat="1" applyFont="1" applyFill="1" applyBorder="1" applyAlignment="1" applyProtection="1">
      <alignment horizontal="right" vertical="top"/>
      <protection locked="0"/>
    </xf>
    <xf numFmtId="3" fontId="3" fillId="2" borderId="1" xfId="0" applyNumberFormat="1" applyFont="1" applyFill="1" applyBorder="1" applyProtection="1">
      <protection locked="0"/>
    </xf>
    <xf numFmtId="3" fontId="3" fillId="2" borderId="2" xfId="0" applyNumberFormat="1" applyFont="1" applyFill="1" applyBorder="1" applyProtection="1">
      <protection locked="0"/>
    </xf>
    <xf numFmtId="170" fontId="2" fillId="0" borderId="22" xfId="1" applyNumberFormat="1" applyFont="1" applyBorder="1" applyAlignment="1" applyProtection="1"/>
    <xf numFmtId="170" fontId="3" fillId="4" borderId="11" xfId="1" applyNumberFormat="1" applyFont="1" applyFill="1" applyBorder="1" applyAlignment="1" applyProtection="1">
      <alignment horizontal="right"/>
    </xf>
    <xf numFmtId="170" fontId="3" fillId="4" borderId="11" xfId="1" applyNumberFormat="1" applyFont="1" applyFill="1" applyBorder="1" applyAlignment="1" applyProtection="1"/>
    <xf numFmtId="170" fontId="3" fillId="4" borderId="11" xfId="0" applyNumberFormat="1" applyFont="1" applyFill="1" applyBorder="1" applyAlignment="1" applyProtection="1"/>
    <xf numFmtId="170" fontId="3" fillId="4" borderId="11" xfId="1" applyNumberFormat="1" applyFont="1" applyFill="1" applyBorder="1" applyAlignment="1" applyProtection="1">
      <alignment horizontal="center"/>
    </xf>
    <xf numFmtId="167" fontId="3" fillId="4" borderId="11" xfId="0" applyNumberFormat="1" applyFont="1" applyFill="1" applyBorder="1" applyAlignment="1" applyProtection="1"/>
    <xf numFmtId="0" fontId="3" fillId="4" borderId="0" xfId="0" applyFont="1" applyFill="1" applyBorder="1" applyAlignment="1" applyProtection="1">
      <alignment horizontal="left"/>
    </xf>
    <xf numFmtId="0" fontId="3" fillId="4" borderId="0" xfId="0" applyFont="1" applyFill="1" applyBorder="1" applyAlignment="1" applyProtection="1">
      <alignment horizontal="center"/>
    </xf>
    <xf numFmtId="170" fontId="3" fillId="2" borderId="1" xfId="0" applyNumberFormat="1" applyFont="1" applyFill="1" applyBorder="1" applyAlignment="1" applyProtection="1">
      <alignment horizontal="right"/>
      <protection locked="0"/>
    </xf>
    <xf numFmtId="3" fontId="3" fillId="2" borderId="1" xfId="0" applyNumberFormat="1" applyFont="1" applyFill="1" applyBorder="1" applyAlignment="1" applyProtection="1">
      <alignment horizontal="right"/>
      <protection locked="0"/>
    </xf>
    <xf numFmtId="0" fontId="3" fillId="2" borderId="3" xfId="0" applyFont="1" applyFill="1" applyBorder="1" applyAlignment="1" applyProtection="1">
      <alignment horizontal="left"/>
      <protection locked="0"/>
    </xf>
    <xf numFmtId="3" fontId="3" fillId="2" borderId="1" xfId="0" applyNumberFormat="1" applyFont="1" applyFill="1" applyBorder="1" applyAlignment="1" applyProtection="1">
      <alignment horizontal="right" vertical="center"/>
      <protection locked="0"/>
    </xf>
    <xf numFmtId="0" fontId="3" fillId="2" borderId="1" xfId="0" applyFont="1" applyFill="1" applyBorder="1" applyAlignment="1" applyProtection="1">
      <alignment horizontal="right"/>
      <protection locked="0"/>
    </xf>
    <xf numFmtId="0" fontId="3" fillId="2" borderId="1" xfId="0" applyFont="1" applyFill="1" applyBorder="1" applyAlignment="1" applyProtection="1">
      <alignment horizontal="right" vertical="center"/>
      <protection locked="0"/>
    </xf>
    <xf numFmtId="3" fontId="3" fillId="2" borderId="12" xfId="0" applyNumberFormat="1" applyFont="1" applyFill="1" applyBorder="1" applyAlignment="1" applyProtection="1">
      <alignment vertical="top" wrapText="1"/>
      <protection locked="0"/>
    </xf>
    <xf numFmtId="168" fontId="3" fillId="2" borderId="12" xfId="0" applyNumberFormat="1" applyFont="1" applyFill="1" applyBorder="1" applyAlignment="1" applyProtection="1">
      <alignment vertical="top" wrapText="1"/>
      <protection locked="0"/>
    </xf>
    <xf numFmtId="170" fontId="3" fillId="2" borderId="12" xfId="0" applyNumberFormat="1" applyFont="1" applyFill="1" applyBorder="1" applyAlignment="1" applyProtection="1">
      <alignment vertical="top" wrapText="1"/>
      <protection locked="0"/>
    </xf>
    <xf numFmtId="0" fontId="3" fillId="3" borderId="2" xfId="0" applyFont="1" applyFill="1" applyBorder="1" applyAlignment="1" applyProtection="1">
      <alignment horizontal="center" vertical="top"/>
    </xf>
    <xf numFmtId="0" fontId="3" fillId="3" borderId="16" xfId="0" applyFont="1" applyFill="1" applyBorder="1" applyAlignment="1" applyProtection="1">
      <alignment vertical="top"/>
    </xf>
    <xf numFmtId="170" fontId="3" fillId="4" borderId="0" xfId="0" applyNumberFormat="1" applyFont="1" applyFill="1" applyBorder="1" applyAlignment="1" applyProtection="1">
      <alignment vertical="top"/>
    </xf>
    <xf numFmtId="170" fontId="3" fillId="2" borderId="1" xfId="0" applyNumberFormat="1" applyFont="1" applyFill="1" applyBorder="1" applyAlignment="1" applyProtection="1">
      <alignment horizontal="center" vertical="top" wrapText="1"/>
      <protection locked="0"/>
    </xf>
    <xf numFmtId="170" fontId="3" fillId="2" borderId="1" xfId="0" applyNumberFormat="1" applyFont="1" applyFill="1" applyBorder="1" applyAlignment="1" applyProtection="1">
      <alignment horizontal="right" vertical="top" wrapText="1"/>
      <protection locked="0"/>
    </xf>
    <xf numFmtId="168" fontId="3" fillId="2" borderId="1" xfId="0" applyNumberFormat="1" applyFont="1" applyFill="1" applyBorder="1" applyAlignment="1" applyProtection="1">
      <alignment horizontal="right" vertical="top" wrapText="1"/>
      <protection locked="0"/>
    </xf>
    <xf numFmtId="168" fontId="3" fillId="2" borderId="1" xfId="8" applyNumberFormat="1" applyFont="1" applyFill="1" applyBorder="1" applyAlignment="1" applyProtection="1">
      <alignment horizontal="right" vertical="top"/>
      <protection locked="0"/>
    </xf>
    <xf numFmtId="168" fontId="3" fillId="2" borderId="1" xfId="8" applyNumberFormat="1" applyFont="1" applyFill="1" applyBorder="1" applyAlignment="1" applyProtection="1">
      <alignment vertical="top"/>
      <protection locked="0"/>
    </xf>
    <xf numFmtId="170" fontId="3" fillId="0" borderId="2" xfId="1" applyNumberFormat="1" applyFont="1" applyBorder="1" applyAlignment="1" applyProtection="1">
      <alignment horizontal="center" vertical="top"/>
    </xf>
    <xf numFmtId="0" fontId="3" fillId="2" borderId="1" xfId="0" applyFont="1" applyFill="1" applyBorder="1" applyAlignment="1" applyProtection="1">
      <alignment horizontal="right" vertical="top" wrapText="1"/>
      <protection locked="0"/>
    </xf>
    <xf numFmtId="0" fontId="3" fillId="2" borderId="16" xfId="0" applyFont="1" applyFill="1" applyBorder="1" applyAlignment="1" applyProtection="1">
      <alignment horizontal="right" vertical="top" wrapText="1"/>
      <protection locked="0"/>
    </xf>
    <xf numFmtId="3" fontId="3" fillId="2" borderId="1" xfId="0" applyNumberFormat="1" applyFont="1" applyFill="1" applyBorder="1" applyAlignment="1" applyProtection="1">
      <alignment horizontal="left" vertical="top" wrapText="1"/>
      <protection locked="0"/>
    </xf>
    <xf numFmtId="170" fontId="3" fillId="2" borderId="1" xfId="1" applyNumberFormat="1" applyFont="1" applyFill="1" applyBorder="1" applyAlignment="1" applyProtection="1">
      <alignment horizontal="left" vertical="top" wrapText="1"/>
      <protection locked="0"/>
    </xf>
    <xf numFmtId="170" fontId="3" fillId="0" borderId="6" xfId="1" applyNumberFormat="1" applyFont="1" applyFill="1" applyBorder="1" applyAlignment="1" applyProtection="1">
      <alignment horizontal="right" vertical="top" wrapText="1"/>
    </xf>
    <xf numFmtId="170" fontId="3" fillId="0" borderId="0" xfId="1" applyNumberFormat="1" applyFont="1" applyFill="1" applyBorder="1" applyAlignment="1" applyProtection="1">
      <alignment horizontal="right" vertical="top" wrapText="1"/>
    </xf>
    <xf numFmtId="0" fontId="3" fillId="0" borderId="5" xfId="0" applyFont="1" applyFill="1" applyBorder="1" applyAlignment="1" applyProtection="1">
      <alignment vertical="top"/>
    </xf>
    <xf numFmtId="170" fontId="3" fillId="0" borderId="16" xfId="1" applyNumberFormat="1" applyFont="1" applyBorder="1" applyAlignment="1" applyProtection="1">
      <alignment horizontal="center" vertical="top"/>
    </xf>
    <xf numFmtId="168" fontId="3" fillId="2" borderId="1" xfId="0" applyNumberFormat="1" applyFont="1" applyFill="1" applyBorder="1" applyAlignment="1" applyProtection="1">
      <alignment vertical="top" wrapText="1"/>
      <protection locked="0"/>
    </xf>
    <xf numFmtId="41" fontId="3" fillId="4" borderId="12" xfId="1" applyNumberFormat="1" applyFont="1" applyFill="1" applyBorder="1" applyAlignment="1" applyProtection="1">
      <alignment horizontal="center" vertical="top" wrapText="1"/>
    </xf>
    <xf numFmtId="170" fontId="3" fillId="2" borderId="12" xfId="0" applyNumberFormat="1" applyFont="1" applyFill="1" applyBorder="1" applyAlignment="1" applyProtection="1">
      <alignment vertical="top"/>
      <protection locked="0"/>
    </xf>
    <xf numFmtId="167" fontId="3" fillId="0" borderId="1" xfId="5" applyNumberFormat="1" applyFont="1" applyFill="1" applyBorder="1" applyAlignment="1" applyProtection="1">
      <alignment horizontal="center" vertical="top"/>
    </xf>
    <xf numFmtId="0" fontId="2" fillId="4" borderId="0" xfId="0" applyFont="1" applyFill="1" applyBorder="1" applyAlignment="1">
      <alignment horizontal="center" vertical="center"/>
    </xf>
    <xf numFmtId="0" fontId="3" fillId="2" borderId="3" xfId="0" applyFont="1" applyFill="1" applyBorder="1" applyAlignment="1" applyProtection="1">
      <alignment vertical="top"/>
      <protection locked="0"/>
    </xf>
    <xf numFmtId="3" fontId="3" fillId="2" borderId="1" xfId="1" applyNumberFormat="1" applyFont="1" applyFill="1" applyBorder="1" applyAlignment="1" applyProtection="1">
      <alignment horizontal="center" vertical="top" wrapText="1"/>
      <protection locked="0"/>
    </xf>
    <xf numFmtId="170" fontId="3" fillId="2" borderId="12" xfId="1" applyNumberFormat="1" applyFont="1" applyFill="1" applyBorder="1" applyAlignment="1" applyProtection="1">
      <alignment vertical="top" wrapText="1"/>
      <protection locked="0"/>
    </xf>
    <xf numFmtId="0" fontId="3" fillId="0" borderId="10" xfId="0" applyFont="1" applyBorder="1"/>
    <xf numFmtId="3" fontId="3" fillId="2" borderId="12" xfId="0" applyNumberFormat="1" applyFont="1" applyFill="1" applyBorder="1" applyProtection="1">
      <protection locked="0"/>
    </xf>
    <xf numFmtId="3" fontId="3" fillId="0" borderId="45" xfId="0" applyNumberFormat="1" applyFont="1" applyBorder="1"/>
    <xf numFmtId="3" fontId="3" fillId="0" borderId="10" xfId="0" applyNumberFormat="1" applyFont="1" applyBorder="1"/>
    <xf numFmtId="3" fontId="3" fillId="2" borderId="18" xfId="0" applyNumberFormat="1" applyFont="1" applyFill="1" applyBorder="1" applyProtection="1">
      <protection locked="0"/>
    </xf>
    <xf numFmtId="3" fontId="3" fillId="0" borderId="12" xfId="0" applyNumberFormat="1" applyFont="1" applyBorder="1"/>
    <xf numFmtId="3" fontId="3" fillId="0" borderId="12" xfId="0" applyNumberFormat="1" applyFont="1" applyFill="1" applyBorder="1"/>
    <xf numFmtId="0" fontId="2" fillId="0" borderId="12" xfId="0" applyFont="1" applyFill="1" applyBorder="1"/>
    <xf numFmtId="0" fontId="3" fillId="0" borderId="12" xfId="0" applyFont="1" applyFill="1" applyBorder="1"/>
    <xf numFmtId="0" fontId="3" fillId="0" borderId="10" xfId="0" applyFont="1" applyFill="1" applyBorder="1"/>
    <xf numFmtId="0" fontId="3" fillId="0" borderId="12" xfId="0" applyFont="1" applyBorder="1"/>
    <xf numFmtId="0" fontId="3" fillId="0" borderId="18" xfId="0" applyFont="1" applyBorder="1"/>
    <xf numFmtId="3" fontId="3" fillId="0" borderId="2" xfId="0" applyNumberFormat="1" applyFont="1" applyBorder="1"/>
    <xf numFmtId="3" fontId="3" fillId="0" borderId="1" xfId="0" applyNumberFormat="1" applyFont="1" applyFill="1" applyBorder="1" applyAlignment="1" applyProtection="1">
      <alignment vertical="top" wrapText="1"/>
    </xf>
    <xf numFmtId="170" fontId="3" fillId="0" borderId="1" xfId="4" applyNumberFormat="1" applyFont="1" applyFill="1" applyBorder="1" applyAlignment="1" applyProtection="1">
      <alignment horizontal="right" vertical="top"/>
    </xf>
    <xf numFmtId="167" fontId="2" fillId="4" borderId="3" xfId="3" applyNumberFormat="1" applyFont="1" applyFill="1" applyBorder="1" applyAlignment="1" applyProtection="1">
      <alignment vertical="top"/>
    </xf>
    <xf numFmtId="0" fontId="3" fillId="4" borderId="0" xfId="0" applyFont="1" applyFill="1" applyAlignment="1" applyProtection="1">
      <alignment horizontal="justify" wrapText="1"/>
    </xf>
    <xf numFmtId="0" fontId="3" fillId="0" borderId="0" xfId="0" applyFont="1" applyAlignment="1" applyProtection="1">
      <alignment horizontal="justify" wrapText="1"/>
    </xf>
    <xf numFmtId="0" fontId="2" fillId="0" borderId="9" xfId="0" applyFont="1" applyFill="1" applyBorder="1" applyAlignment="1" applyProtection="1">
      <alignment horizontal="left"/>
    </xf>
    <xf numFmtId="170" fontId="3" fillId="0" borderId="9" xfId="1" applyNumberFormat="1" applyFont="1" applyFill="1" applyBorder="1" applyAlignment="1" applyProtection="1">
      <alignment horizontal="right" vertical="top"/>
    </xf>
    <xf numFmtId="167" fontId="3" fillId="0" borderId="0" xfId="3" applyNumberFormat="1" applyFont="1" applyFill="1" applyAlignment="1" applyProtection="1">
      <alignment vertical="top"/>
    </xf>
    <xf numFmtId="167" fontId="15" fillId="0" borderId="0" xfId="3" applyNumberFormat="1" applyFont="1" applyFill="1" applyAlignment="1" applyProtection="1">
      <alignment vertical="top"/>
    </xf>
    <xf numFmtId="0" fontId="3" fillId="4" borderId="0" xfId="0" applyFont="1" applyFill="1" applyBorder="1" applyAlignment="1" applyProtection="1">
      <alignment vertical="top"/>
      <protection locked="0"/>
    </xf>
    <xf numFmtId="0" fontId="3" fillId="4" borderId="0" xfId="0" applyFont="1" applyFill="1" applyBorder="1" applyAlignment="1" applyProtection="1">
      <alignment vertical="top" wrapText="1"/>
    </xf>
    <xf numFmtId="0" fontId="3" fillId="4" borderId="0" xfId="0" applyFont="1" applyFill="1" applyAlignment="1" applyProtection="1">
      <alignment horizontal="left"/>
    </xf>
    <xf numFmtId="0" fontId="2" fillId="4" borderId="0" xfId="0" applyFont="1" applyFill="1" applyBorder="1" applyProtection="1"/>
    <xf numFmtId="0" fontId="3" fillId="4" borderId="0" xfId="0" applyFont="1" applyFill="1" applyBorder="1" applyAlignment="1" applyProtection="1">
      <protection locked="0"/>
    </xf>
    <xf numFmtId="0" fontId="3" fillId="4" borderId="9" xfId="0" applyFont="1" applyFill="1" applyBorder="1" applyAlignment="1" applyProtection="1">
      <alignment vertical="top"/>
      <protection locked="0"/>
    </xf>
    <xf numFmtId="0" fontId="2" fillId="4" borderId="9" xfId="0" applyFont="1" applyFill="1" applyBorder="1" applyProtection="1"/>
    <xf numFmtId="0" fontId="3" fillId="4" borderId="0" xfId="0" applyFont="1" applyFill="1" applyBorder="1" applyProtection="1"/>
    <xf numFmtId="0" fontId="3" fillId="4" borderId="0" xfId="0" applyFont="1" applyFill="1" applyBorder="1" applyProtection="1">
      <protection locked="0"/>
    </xf>
    <xf numFmtId="0" fontId="3" fillId="4" borderId="14" xfId="0" applyFont="1" applyFill="1" applyBorder="1" applyAlignment="1" applyProtection="1">
      <alignment vertical="top"/>
      <protection locked="0"/>
    </xf>
    <xf numFmtId="0" fontId="3" fillId="4" borderId="9" xfId="0" applyFont="1" applyFill="1" applyBorder="1" applyProtection="1">
      <protection locked="0"/>
    </xf>
    <xf numFmtId="0" fontId="3" fillId="4" borderId="0" xfId="0" applyFont="1" applyFill="1" applyProtection="1">
      <protection locked="0"/>
    </xf>
    <xf numFmtId="0" fontId="3" fillId="4" borderId="0" xfId="0" applyFont="1" applyFill="1" applyBorder="1" applyAlignment="1" applyProtection="1">
      <alignment horizontal="right"/>
    </xf>
    <xf numFmtId="0" fontId="3" fillId="0" borderId="9" xfId="0" applyFont="1" applyBorder="1" applyAlignment="1"/>
    <xf numFmtId="0" fontId="2" fillId="4" borderId="0" xfId="0" applyFont="1" applyFill="1" applyBorder="1" applyAlignment="1" applyProtection="1">
      <alignment horizontal="left" indent="3"/>
    </xf>
    <xf numFmtId="0" fontId="3" fillId="4" borderId="0" xfId="0" applyFont="1" applyFill="1" applyAlignment="1" applyProtection="1">
      <alignment horizontal="left" vertical="top" indent="3"/>
    </xf>
    <xf numFmtId="0" fontId="3" fillId="4" borderId="0" xfId="0" applyFont="1" applyFill="1" applyAlignment="1" applyProtection="1">
      <alignment horizontal="left" vertical="top" indent="3"/>
      <protection locked="0"/>
    </xf>
    <xf numFmtId="0" fontId="3" fillId="3" borderId="0" xfId="0" applyFont="1" applyFill="1" applyAlignment="1">
      <alignment horizontal="center" vertical="center" wrapText="1"/>
    </xf>
    <xf numFmtId="170" fontId="3" fillId="0" borderId="16" xfId="1" applyNumberFormat="1" applyFont="1" applyFill="1" applyBorder="1" applyAlignment="1" applyProtection="1">
      <alignment horizontal="center" vertical="top" wrapText="1"/>
    </xf>
    <xf numFmtId="0" fontId="3" fillId="3" borderId="1" xfId="0" applyFont="1" applyFill="1" applyBorder="1" applyAlignment="1">
      <alignment horizontal="center" vertical="center" wrapText="1"/>
    </xf>
    <xf numFmtId="168" fontId="2" fillId="4" borderId="1" xfId="1" applyNumberFormat="1" applyFont="1" applyFill="1" applyBorder="1" applyAlignment="1" applyProtection="1">
      <alignment horizontal="right" vertical="top"/>
    </xf>
    <xf numFmtId="0" fontId="2" fillId="5" borderId="9" xfId="0" applyFont="1" applyFill="1" applyBorder="1" applyAlignment="1" applyProtection="1">
      <alignment horizontal="left" vertical="top"/>
    </xf>
    <xf numFmtId="3" fontId="3" fillId="0" borderId="51" xfId="0" applyNumberFormat="1" applyFont="1" applyBorder="1"/>
    <xf numFmtId="0" fontId="21" fillId="4" borderId="0" xfId="0" applyFont="1" applyFill="1" applyAlignment="1" applyProtection="1">
      <alignment horizontal="left" vertical="top"/>
    </xf>
    <xf numFmtId="0" fontId="21" fillId="4" borderId="0" xfId="0" applyFont="1" applyFill="1"/>
    <xf numFmtId="0" fontId="13" fillId="4" borderId="0" xfId="0" applyFont="1" applyFill="1" applyAlignment="1">
      <alignment vertical="center"/>
    </xf>
    <xf numFmtId="0" fontId="13" fillId="4" borderId="0" xfId="0" applyFont="1" applyFill="1" applyAlignment="1" applyProtection="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3" fillId="4" borderId="0" xfId="0" applyFont="1" applyFill="1" applyAlignment="1" applyProtection="1">
      <alignment vertical="center" wrapText="1"/>
    </xf>
    <xf numFmtId="0" fontId="22" fillId="4" borderId="0" xfId="0" applyFont="1" applyFill="1" applyAlignment="1">
      <alignment vertical="center"/>
    </xf>
    <xf numFmtId="0" fontId="22" fillId="4" borderId="0" xfId="0" applyFont="1" applyFill="1" applyAlignment="1">
      <alignment horizontal="center" vertical="center"/>
    </xf>
    <xf numFmtId="0" fontId="23" fillId="4" borderId="0" xfId="0" applyFont="1" applyFill="1" applyAlignment="1">
      <alignment vertical="center"/>
    </xf>
    <xf numFmtId="0" fontId="23" fillId="4" borderId="0" xfId="0" applyFont="1" applyFill="1" applyAlignment="1">
      <alignment vertical="center" wrapText="1"/>
    </xf>
    <xf numFmtId="0" fontId="23" fillId="4" borderId="0" xfId="0" applyFont="1" applyFill="1" applyAlignment="1">
      <alignment horizontal="center" vertical="center"/>
    </xf>
    <xf numFmtId="0" fontId="23" fillId="4" borderId="15" xfId="0" applyFont="1" applyFill="1" applyBorder="1" applyAlignment="1">
      <alignment vertical="center" wrapText="1"/>
    </xf>
    <xf numFmtId="0" fontId="23" fillId="4" borderId="14" xfId="0" applyFont="1" applyFill="1" applyBorder="1" applyAlignment="1">
      <alignment vertical="center" wrapText="1"/>
    </xf>
    <xf numFmtId="0" fontId="23" fillId="4" borderId="18" xfId="0" applyFont="1" applyFill="1" applyBorder="1" applyAlignment="1">
      <alignment vertical="center" wrapText="1"/>
    </xf>
    <xf numFmtId="0" fontId="23" fillId="4" borderId="6" xfId="0" applyFont="1" applyFill="1" applyBorder="1" applyAlignment="1">
      <alignment vertical="center" wrapText="1"/>
    </xf>
    <xf numFmtId="0" fontId="23" fillId="4" borderId="0" xfId="0" applyFont="1" applyFill="1" applyBorder="1" applyAlignment="1">
      <alignment vertical="center" wrapText="1"/>
    </xf>
    <xf numFmtId="0" fontId="23" fillId="4" borderId="8" xfId="0" applyFont="1" applyFill="1" applyBorder="1" applyAlignment="1">
      <alignment vertical="center" wrapText="1"/>
    </xf>
    <xf numFmtId="0" fontId="23" fillId="4" borderId="5" xfId="0" applyFont="1" applyFill="1" applyBorder="1" applyAlignment="1">
      <alignment vertical="center" wrapText="1"/>
    </xf>
    <xf numFmtId="0" fontId="23" fillId="4" borderId="9" xfId="0" applyFont="1" applyFill="1" applyBorder="1" applyAlignment="1">
      <alignment vertical="center" wrapText="1"/>
    </xf>
    <xf numFmtId="0" fontId="23" fillId="4" borderId="10" xfId="0" applyFont="1" applyFill="1" applyBorder="1" applyAlignment="1">
      <alignment vertical="center" wrapText="1"/>
    </xf>
    <xf numFmtId="0" fontId="23" fillId="0" borderId="6" xfId="0" applyFont="1" applyFill="1" applyBorder="1" applyAlignment="1">
      <alignment vertical="center" wrapText="1"/>
    </xf>
    <xf numFmtId="0" fontId="23" fillId="0" borderId="0" xfId="0" applyFont="1" applyFill="1" applyBorder="1" applyAlignment="1">
      <alignment vertical="center" wrapText="1"/>
    </xf>
    <xf numFmtId="0" fontId="23" fillId="0" borderId="8" xfId="0" applyFont="1" applyFill="1" applyBorder="1" applyAlignment="1">
      <alignment vertical="center" wrapText="1"/>
    </xf>
    <xf numFmtId="0" fontId="23" fillId="0" borderId="0" xfId="0" applyFont="1" applyAlignment="1">
      <alignment wrapText="1"/>
    </xf>
    <xf numFmtId="0" fontId="3" fillId="4" borderId="0" xfId="0" applyFont="1" applyFill="1" applyBorder="1" applyAlignment="1">
      <alignment vertical="center" wrapText="1"/>
    </xf>
    <xf numFmtId="167" fontId="2" fillId="0" borderId="9" xfId="3" applyNumberFormat="1" applyFont="1" applyBorder="1" applyAlignment="1" applyProtection="1">
      <alignment horizontal="center" vertical="top"/>
    </xf>
    <xf numFmtId="0" fontId="23" fillId="4" borderId="2"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7" xfId="0" applyFont="1" applyFill="1" applyBorder="1" applyAlignment="1">
      <alignment horizontal="center" vertical="center" wrapText="1"/>
    </xf>
    <xf numFmtId="14" fontId="2" fillId="0" borderId="9" xfId="0" applyNumberFormat="1" applyFont="1" applyFill="1" applyBorder="1" applyAlignment="1" applyProtection="1">
      <alignment horizontal="center" vertical="top"/>
    </xf>
    <xf numFmtId="14" fontId="3" fillId="0" borderId="8" xfId="0" applyNumberFormat="1" applyFont="1" applyFill="1" applyBorder="1" applyAlignment="1" applyProtection="1">
      <alignment horizontal="left" vertical="center" wrapText="1"/>
    </xf>
    <xf numFmtId="9" fontId="3" fillId="0" borderId="1" xfId="0" applyNumberFormat="1" applyFont="1" applyBorder="1" applyAlignment="1" applyProtection="1">
      <alignment horizontal="center" vertical="top" wrapText="1"/>
    </xf>
    <xf numFmtId="170" fontId="3" fillId="2" borderId="1" xfId="5" applyNumberFormat="1" applyFont="1" applyFill="1" applyBorder="1" applyAlignment="1" applyProtection="1">
      <alignment horizontal="center" vertical="top"/>
      <protection locked="0"/>
    </xf>
    <xf numFmtId="167" fontId="3" fillId="2" borderId="1" xfId="0" applyNumberFormat="1" applyFont="1" applyFill="1" applyBorder="1" applyAlignment="1" applyProtection="1">
      <alignment horizontal="center" vertical="top"/>
      <protection locked="0"/>
    </xf>
    <xf numFmtId="167" fontId="3" fillId="0" borderId="1" xfId="1" applyNumberFormat="1" applyFont="1" applyBorder="1" applyAlignment="1" applyProtection="1">
      <alignment horizontal="center" vertical="top"/>
    </xf>
    <xf numFmtId="167" fontId="3" fillId="2" borderId="11" xfId="1" applyNumberFormat="1" applyFont="1" applyFill="1" applyBorder="1" applyAlignment="1" applyProtection="1">
      <alignment horizontal="center" vertical="top"/>
      <protection locked="0"/>
    </xf>
    <xf numFmtId="0" fontId="3" fillId="0" borderId="5" xfId="0" applyFont="1" applyBorder="1" applyAlignment="1" applyProtection="1">
      <alignment vertical="top" wrapText="1"/>
    </xf>
    <xf numFmtId="0" fontId="17" fillId="0" borderId="0" xfId="0" applyFont="1" applyAlignment="1" applyProtection="1">
      <alignment vertical="top"/>
    </xf>
    <xf numFmtId="0" fontId="24" fillId="0" borderId="0" xfId="0" applyFont="1" applyAlignment="1" applyProtection="1">
      <alignment vertical="top"/>
    </xf>
    <xf numFmtId="170" fontId="11" fillId="2" borderId="12" xfId="0" applyNumberFormat="1" applyFont="1" applyFill="1" applyBorder="1" applyAlignment="1" applyProtection="1">
      <alignment vertical="top" wrapText="1"/>
      <protection locked="0"/>
    </xf>
    <xf numFmtId="168" fontId="11" fillId="2" borderId="12" xfId="0" applyNumberFormat="1" applyFont="1" applyFill="1" applyBorder="1" applyAlignment="1" applyProtection="1">
      <alignment vertical="top" wrapText="1"/>
      <protection locked="0"/>
    </xf>
    <xf numFmtId="0" fontId="24" fillId="0" borderId="0" xfId="0" applyFont="1" applyAlignment="1" applyProtection="1">
      <alignment vertical="top"/>
      <protection locked="0"/>
    </xf>
    <xf numFmtId="0" fontId="11" fillId="2" borderId="12" xfId="0" applyFont="1" applyFill="1" applyBorder="1" applyAlignment="1" applyProtection="1">
      <alignment vertical="top" wrapText="1"/>
      <protection locked="0"/>
    </xf>
    <xf numFmtId="0" fontId="3" fillId="0" borderId="0" xfId="0" applyFont="1" applyAlignment="1" applyProtection="1">
      <alignment horizontal="left"/>
    </xf>
    <xf numFmtId="0" fontId="11" fillId="0" borderId="0" xfId="0" applyFont="1" applyAlignment="1">
      <alignment wrapText="1"/>
    </xf>
    <xf numFmtId="0" fontId="25" fillId="0" borderId="0" xfId="0" applyFont="1" applyProtection="1"/>
    <xf numFmtId="0" fontId="3" fillId="0" borderId="0" xfId="0" applyFont="1" applyAlignment="1">
      <alignment horizontal="left"/>
    </xf>
    <xf numFmtId="3" fontId="25" fillId="0" borderId="0" xfId="0" applyNumberFormat="1" applyFont="1" applyProtection="1"/>
    <xf numFmtId="0" fontId="2" fillId="4" borderId="52" xfId="0" applyFont="1" applyFill="1" applyBorder="1" applyAlignment="1" applyProtection="1">
      <alignment horizontal="left" vertical="top"/>
    </xf>
    <xf numFmtId="170" fontId="3" fillId="4" borderId="5" xfId="1" applyNumberFormat="1" applyFont="1" applyFill="1" applyBorder="1" applyAlignment="1" applyProtection="1">
      <alignment horizontal="right" vertical="top"/>
    </xf>
    <xf numFmtId="170" fontId="3" fillId="2" borderId="10" xfId="1" applyNumberFormat="1" applyFont="1" applyFill="1" applyBorder="1" applyAlignment="1" applyProtection="1">
      <alignment horizontal="right" vertical="top"/>
      <protection locked="0"/>
    </xf>
    <xf numFmtId="170" fontId="3" fillId="4" borderId="3" xfId="1" applyNumberFormat="1" applyFont="1" applyFill="1" applyBorder="1" applyAlignment="1" applyProtection="1">
      <alignment horizontal="right" vertical="top"/>
    </xf>
    <xf numFmtId="170" fontId="3" fillId="0" borderId="53" xfId="1" applyNumberFormat="1" applyFont="1" applyFill="1" applyBorder="1" applyAlignment="1" applyProtection="1">
      <alignment horizontal="right" vertical="top"/>
    </xf>
    <xf numFmtId="170" fontId="3" fillId="0" borderId="54" xfId="1" applyNumberFormat="1" applyFont="1" applyFill="1" applyBorder="1" applyAlignment="1" applyProtection="1">
      <alignment horizontal="right" vertical="top"/>
    </xf>
    <xf numFmtId="0" fontId="3" fillId="4" borderId="38" xfId="0" applyFont="1" applyFill="1" applyBorder="1" applyAlignment="1" applyProtection="1">
      <alignment vertical="top"/>
    </xf>
    <xf numFmtId="170" fontId="3" fillId="0" borderId="55" xfId="1" applyNumberFormat="1" applyFont="1" applyFill="1" applyBorder="1" applyAlignment="1" applyProtection="1">
      <alignment horizontal="center" vertical="top"/>
    </xf>
    <xf numFmtId="170" fontId="3" fillId="0" borderId="54" xfId="1" applyNumberFormat="1" applyFont="1" applyFill="1" applyBorder="1" applyAlignment="1" applyProtection="1">
      <alignment horizontal="center" vertical="top"/>
    </xf>
    <xf numFmtId="0" fontId="27" fillId="4" borderId="0" xfId="7" applyFont="1" applyFill="1" applyAlignment="1" applyProtection="1">
      <alignment vertical="top"/>
    </xf>
    <xf numFmtId="0" fontId="27" fillId="4" borderId="0" xfId="7" applyFont="1" applyFill="1" applyBorder="1" applyAlignment="1" applyProtection="1">
      <alignment vertical="top"/>
    </xf>
    <xf numFmtId="0" fontId="28" fillId="4" borderId="0" xfId="7" applyFont="1" applyFill="1" applyAlignment="1" applyProtection="1">
      <alignment vertical="top"/>
    </xf>
    <xf numFmtId="168" fontId="28" fillId="4" borderId="0" xfId="7" applyNumberFormat="1" applyFont="1" applyFill="1" applyAlignment="1" applyProtection="1">
      <alignment vertical="top"/>
    </xf>
    <xf numFmtId="0" fontId="3" fillId="3" borderId="2" xfId="0" applyFont="1" applyFill="1" applyBorder="1" applyAlignment="1" applyProtection="1">
      <alignment horizontal="center" vertical="center" wrapText="1"/>
    </xf>
    <xf numFmtId="0" fontId="2" fillId="4" borderId="16" xfId="0" applyFont="1" applyFill="1" applyBorder="1" applyAlignment="1">
      <alignment horizontal="left"/>
    </xf>
    <xf numFmtId="170" fontId="3" fillId="2" borderId="2" xfId="0" applyNumberFormat="1" applyFont="1" applyFill="1" applyBorder="1" applyAlignment="1" applyProtection="1">
      <alignment horizontal="left"/>
      <protection locked="0"/>
    </xf>
    <xf numFmtId="170" fontId="3" fillId="10" borderId="7" xfId="1" applyNumberFormat="1" applyFont="1" applyFill="1" applyBorder="1" applyAlignment="1">
      <alignment horizontal="center"/>
    </xf>
    <xf numFmtId="0" fontId="3" fillId="4" borderId="16" xfId="0" applyFont="1" applyFill="1" applyBorder="1" applyAlignment="1">
      <alignment horizontal="right" vertical="center"/>
    </xf>
    <xf numFmtId="0" fontId="3" fillId="4" borderId="2" xfId="0" applyFont="1" applyFill="1" applyBorder="1" applyAlignment="1">
      <alignment horizontal="right" vertical="center"/>
    </xf>
    <xf numFmtId="0" fontId="3" fillId="4" borderId="7" xfId="0" applyFont="1" applyFill="1" applyBorder="1" applyAlignment="1">
      <alignment horizontal="right" vertical="center"/>
    </xf>
    <xf numFmtId="170" fontId="2" fillId="0" borderId="0" xfId="1" applyNumberFormat="1" applyFont="1" applyFill="1" applyBorder="1" applyAlignment="1" applyProtection="1">
      <alignment vertical="top"/>
    </xf>
    <xf numFmtId="168" fontId="2" fillId="0" borderId="0" xfId="1" applyNumberFormat="1" applyFont="1" applyFill="1" applyBorder="1" applyAlignment="1" applyProtection="1">
      <alignment horizontal="right" vertical="top"/>
    </xf>
    <xf numFmtId="0" fontId="3" fillId="5" borderId="57" xfId="0" applyFont="1" applyFill="1" applyBorder="1" applyAlignment="1" applyProtection="1">
      <alignment horizontal="right"/>
    </xf>
    <xf numFmtId="3" fontId="3" fillId="11" borderId="1" xfId="0" applyNumberFormat="1" applyFont="1" applyFill="1" applyBorder="1" applyAlignment="1" applyProtection="1">
      <alignment vertical="top" wrapText="1"/>
      <protection locked="0"/>
    </xf>
    <xf numFmtId="0" fontId="3" fillId="3" borderId="43" xfId="0" applyFont="1" applyFill="1" applyBorder="1" applyAlignment="1" applyProtection="1">
      <alignment horizontal="center" vertical="center" wrapText="1"/>
    </xf>
    <xf numFmtId="0" fontId="29" fillId="0" borderId="0" xfId="7" applyFont="1" applyFill="1" applyAlignment="1" applyProtection="1">
      <alignment vertical="top"/>
    </xf>
    <xf numFmtId="0" fontId="3" fillId="0" borderId="0" xfId="7" applyFont="1" applyFill="1" applyBorder="1" applyAlignment="1" applyProtection="1">
      <alignment horizontal="left" vertical="top"/>
    </xf>
    <xf numFmtId="0" fontId="3" fillId="0" borderId="0" xfId="7" applyFont="1" applyFill="1" applyBorder="1" applyAlignment="1" applyProtection="1">
      <alignment horizontal="left" vertical="top" wrapText="1"/>
    </xf>
    <xf numFmtId="0" fontId="3" fillId="0" borderId="0" xfId="7" applyFont="1" applyFill="1" applyAlignment="1" applyProtection="1">
      <alignment vertical="top"/>
    </xf>
    <xf numFmtId="170" fontId="3" fillId="2" borderId="7" xfId="0" applyNumberFormat="1" applyFont="1" applyFill="1" applyBorder="1" applyAlignment="1" applyProtection="1">
      <alignment horizontal="left"/>
      <protection locked="0"/>
    </xf>
    <xf numFmtId="0" fontId="3" fillId="0" borderId="3" xfId="0" applyFont="1" applyBorder="1" applyAlignment="1" applyProtection="1">
      <alignment horizontal="right" vertical="top"/>
    </xf>
    <xf numFmtId="170" fontId="3" fillId="0" borderId="52" xfId="1" applyNumberFormat="1" applyFont="1" applyFill="1" applyBorder="1" applyAlignment="1" applyProtection="1">
      <alignment horizontal="center" vertical="top"/>
    </xf>
    <xf numFmtId="168" fontId="3" fillId="0" borderId="0" xfId="8" applyNumberFormat="1" applyFont="1" applyFill="1" applyAlignment="1" applyProtection="1">
      <alignment vertical="top"/>
    </xf>
    <xf numFmtId="0" fontId="3" fillId="4" borderId="0" xfId="0" applyFont="1" applyFill="1" applyAlignment="1" applyProtection="1">
      <alignment horizontal="right"/>
    </xf>
    <xf numFmtId="0" fontId="3" fillId="5" borderId="0" xfId="0" applyFont="1" applyFill="1" applyBorder="1" applyAlignment="1" applyProtection="1">
      <alignment horizontal="right"/>
    </xf>
    <xf numFmtId="0" fontId="3" fillId="3" borderId="56" xfId="7" applyFont="1" applyFill="1" applyBorder="1" applyAlignment="1" applyProtection="1">
      <alignment horizontal="center" vertical="center"/>
    </xf>
    <xf numFmtId="0" fontId="3" fillId="3" borderId="49" xfId="7" applyFont="1" applyFill="1" applyBorder="1" applyAlignment="1" applyProtection="1">
      <alignment horizontal="center" vertical="center"/>
    </xf>
    <xf numFmtId="173" fontId="3" fillId="4" borderId="25" xfId="1" applyNumberFormat="1" applyFont="1" applyFill="1" applyBorder="1" applyAlignment="1" applyProtection="1">
      <alignment horizontal="right" vertical="top"/>
    </xf>
    <xf numFmtId="168" fontId="3" fillId="0" borderId="1" xfId="0" applyNumberFormat="1" applyFont="1" applyBorder="1" applyAlignment="1" applyProtection="1">
      <alignment horizontal="center" vertical="center"/>
    </xf>
    <xf numFmtId="9" fontId="3" fillId="0" borderId="1" xfId="0" applyNumberFormat="1" applyFont="1" applyBorder="1" applyAlignment="1" applyProtection="1">
      <alignment horizontal="center" vertical="center"/>
    </xf>
    <xf numFmtId="49" fontId="3" fillId="4" borderId="0" xfId="0" applyNumberFormat="1" applyFont="1" applyFill="1" applyBorder="1" applyProtection="1"/>
    <xf numFmtId="49" fontId="3" fillId="4" borderId="0" xfId="0" applyNumberFormat="1" applyFont="1" applyFill="1" applyBorder="1" applyAlignment="1" applyProtection="1">
      <alignment vertical="top"/>
    </xf>
    <xf numFmtId="49" fontId="3" fillId="4" borderId="0" xfId="0" applyNumberFormat="1" applyFont="1" applyFill="1" applyAlignment="1" applyProtection="1">
      <alignment vertical="top"/>
    </xf>
    <xf numFmtId="167" fontId="3" fillId="0" borderId="1" xfId="5" applyNumberFormat="1" applyFont="1" applyFill="1" applyBorder="1" applyAlignment="1" applyProtection="1">
      <alignment horizontal="right" vertical="center"/>
    </xf>
    <xf numFmtId="167" fontId="2" fillId="0" borderId="1" xfId="5" applyNumberFormat="1" applyFont="1" applyFill="1" applyBorder="1" applyAlignment="1" applyProtection="1">
      <alignment horizontal="right" vertical="center"/>
    </xf>
    <xf numFmtId="167" fontId="2" fillId="0" borderId="0" xfId="5" applyNumberFormat="1" applyFont="1" applyFill="1" applyBorder="1" applyAlignment="1" applyProtection="1">
      <alignment horizontal="right" vertical="center"/>
    </xf>
    <xf numFmtId="0" fontId="3" fillId="0" borderId="9" xfId="0" applyFont="1" applyFill="1" applyBorder="1" applyAlignment="1" applyProtection="1">
      <alignment vertical="center"/>
    </xf>
    <xf numFmtId="0" fontId="3" fillId="5" borderId="0" xfId="0" applyFont="1" applyFill="1" applyBorder="1" applyAlignment="1" applyProtection="1"/>
    <xf numFmtId="170" fontId="3" fillId="10" borderId="7" xfId="1" applyNumberFormat="1" applyFont="1" applyFill="1" applyBorder="1" applyAlignment="1" applyProtection="1">
      <alignment horizontal="center"/>
    </xf>
    <xf numFmtId="170" fontId="3" fillId="10" borderId="16" xfId="1" applyNumberFormat="1" applyFont="1" applyFill="1" applyBorder="1" applyAlignment="1" applyProtection="1">
      <alignment horizontal="center"/>
    </xf>
    <xf numFmtId="170" fontId="3" fillId="0" borderId="2" xfId="1" applyNumberFormat="1" applyFont="1" applyFill="1" applyBorder="1" applyAlignment="1" applyProtection="1">
      <alignment horizontal="left"/>
    </xf>
    <xf numFmtId="0" fontId="3" fillId="3" borderId="2" xfId="0" applyFont="1" applyFill="1" applyBorder="1" applyAlignment="1" applyProtection="1">
      <alignment horizontal="center" vertical="center" wrapText="1"/>
    </xf>
    <xf numFmtId="0" fontId="3" fillId="3" borderId="56" xfId="7" applyFont="1" applyFill="1" applyBorder="1" applyAlignment="1" applyProtection="1">
      <alignment horizontal="center" vertical="center"/>
    </xf>
    <xf numFmtId="169" fontId="3" fillId="2" borderId="16" xfId="1" applyNumberFormat="1" applyFont="1" applyFill="1" applyBorder="1" applyAlignment="1" applyProtection="1">
      <alignment horizontal="right" vertical="top"/>
      <protection locked="0"/>
    </xf>
    <xf numFmtId="170" fontId="3" fillId="0" borderId="1" xfId="1" applyNumberFormat="1" applyFont="1" applyFill="1" applyBorder="1" applyAlignment="1" applyProtection="1">
      <alignment horizontal="right" vertical="center"/>
    </xf>
    <xf numFmtId="170" fontId="2" fillId="0" borderId="13" xfId="1" applyNumberFormat="1" applyFont="1" applyFill="1" applyBorder="1" applyAlignment="1" applyProtection="1">
      <alignment horizontal="right" vertical="center"/>
    </xf>
    <xf numFmtId="1" fontId="3" fillId="0" borderId="0" xfId="0" applyNumberFormat="1" applyFont="1" applyFill="1" applyAlignment="1" applyProtection="1">
      <alignment horizontal="right" vertical="center"/>
    </xf>
    <xf numFmtId="170" fontId="2" fillId="0" borderId="11" xfId="1" applyNumberFormat="1" applyFont="1" applyBorder="1" applyAlignment="1" applyProtection="1">
      <alignment horizontal="right" vertical="center"/>
    </xf>
    <xf numFmtId="0" fontId="3" fillId="0" borderId="1" xfId="0" applyFont="1" applyBorder="1" applyAlignment="1" applyProtection="1">
      <alignment horizontal="center" vertical="top" wrapText="1"/>
    </xf>
    <xf numFmtId="1" fontId="3" fillId="0" borderId="3" xfId="0" applyNumberFormat="1" applyFont="1" applyBorder="1" applyAlignment="1" applyProtection="1">
      <alignment horizontal="right" vertical="top"/>
    </xf>
    <xf numFmtId="0" fontId="3" fillId="0" borderId="1" xfId="0" applyFont="1" applyFill="1" applyBorder="1" applyAlignment="1" applyProtection="1">
      <alignment horizontal="justify" vertical="top" wrapText="1"/>
    </xf>
    <xf numFmtId="0" fontId="3" fillId="0" borderId="6" xfId="0" applyFont="1" applyBorder="1" applyProtection="1"/>
    <xf numFmtId="0" fontId="3" fillId="3" borderId="2" xfId="0" applyFont="1" applyFill="1" applyBorder="1" applyAlignment="1">
      <alignment horizontal="center" vertical="justify"/>
    </xf>
    <xf numFmtId="0" fontId="3" fillId="3" borderId="7" xfId="0" applyFont="1" applyFill="1" applyBorder="1" applyAlignment="1">
      <alignment horizontal="center" vertical="justify"/>
    </xf>
    <xf numFmtId="0" fontId="11" fillId="0" borderId="0" xfId="0" applyFont="1" applyAlignment="1"/>
    <xf numFmtId="0" fontId="3" fillId="0" borderId="1" xfId="0" applyFont="1" applyBorder="1" applyAlignment="1" applyProtection="1">
      <alignment vertical="center"/>
    </xf>
    <xf numFmtId="0" fontId="3" fillId="0" borderId="0" xfId="0" applyFont="1" applyAlignment="1" applyProtection="1">
      <alignment vertical="center"/>
    </xf>
    <xf numFmtId="0" fontId="9" fillId="0" borderId="0" xfId="0" applyFont="1" applyFill="1" applyBorder="1" applyAlignment="1" applyProtection="1">
      <alignment vertical="top"/>
    </xf>
    <xf numFmtId="170" fontId="3" fillId="12" borderId="1" xfId="1" applyNumberFormat="1" applyFont="1" applyFill="1" applyBorder="1" applyAlignment="1" applyProtection="1">
      <alignment horizontal="right" vertical="top" wrapText="1"/>
    </xf>
    <xf numFmtId="0" fontId="3" fillId="0" borderId="0" xfId="0" applyFont="1" applyFill="1" applyAlignment="1" applyProtection="1">
      <alignment horizontal="left" vertical="top"/>
    </xf>
    <xf numFmtId="0" fontId="3" fillId="0" borderId="0" xfId="0" quotePrefix="1" applyFont="1" applyFill="1" applyAlignment="1" applyProtection="1">
      <alignment vertical="top"/>
    </xf>
    <xf numFmtId="0" fontId="3" fillId="10" borderId="1" xfId="0" applyFont="1" applyFill="1" applyBorder="1" applyAlignment="1" applyProtection="1">
      <alignment horizontal="center" vertical="top"/>
    </xf>
    <xf numFmtId="0" fontId="16" fillId="12" borderId="0" xfId="0" applyFont="1" applyFill="1" applyBorder="1" applyAlignment="1" applyProtection="1">
      <alignment vertical="top"/>
    </xf>
    <xf numFmtId="0" fontId="3" fillId="12" borderId="0" xfId="0" applyFont="1" applyFill="1" applyAlignment="1" applyProtection="1">
      <alignment vertical="top"/>
    </xf>
    <xf numFmtId="170" fontId="3" fillId="0" borderId="1" xfId="0" applyNumberFormat="1" applyFont="1" applyFill="1" applyBorder="1" applyAlignment="1" applyProtection="1">
      <alignment vertical="top" wrapText="1"/>
    </xf>
    <xf numFmtId="0" fontId="9" fillId="0" borderId="0" xfId="0" applyFont="1" applyFill="1" applyAlignment="1" applyProtection="1">
      <alignment vertical="top"/>
    </xf>
    <xf numFmtId="0" fontId="3" fillId="0" borderId="0" xfId="0" applyFont="1" applyFill="1" applyBorder="1"/>
    <xf numFmtId="0" fontId="3" fillId="0" borderId="0" xfId="0" applyFont="1" applyFill="1"/>
    <xf numFmtId="0" fontId="3" fillId="0" borderId="50" xfId="0" applyFont="1" applyFill="1" applyBorder="1"/>
    <xf numFmtId="0" fontId="3" fillId="0" borderId="45" xfId="0" applyFont="1" applyFill="1" applyBorder="1"/>
    <xf numFmtId="168" fontId="3" fillId="0" borderId="7" xfId="0" applyNumberFormat="1" applyFont="1" applyFill="1" applyBorder="1" applyAlignment="1">
      <alignment horizontal="center"/>
    </xf>
    <xf numFmtId="170" fontId="3" fillId="0" borderId="7" xfId="1" applyNumberFormat="1" applyFont="1" applyFill="1" applyBorder="1" applyAlignment="1" applyProtection="1">
      <alignment horizontal="left"/>
    </xf>
    <xf numFmtId="168" fontId="3" fillId="0" borderId="7" xfId="0" applyNumberFormat="1" applyFont="1" applyFill="1" applyBorder="1" applyAlignment="1" applyProtection="1">
      <alignment horizontal="center"/>
    </xf>
    <xf numFmtId="170" fontId="3" fillId="0" borderId="7" xfId="1" applyNumberFormat="1" applyFont="1" applyFill="1" applyBorder="1" applyAlignment="1" applyProtection="1">
      <alignment horizontal="center"/>
    </xf>
    <xf numFmtId="170" fontId="3" fillId="0" borderId="16" xfId="1" applyNumberFormat="1" applyFont="1" applyFill="1" applyBorder="1" applyAlignment="1" applyProtection="1">
      <alignment horizontal="center"/>
    </xf>
    <xf numFmtId="170" fontId="3" fillId="0" borderId="16" xfId="1" applyNumberFormat="1" applyFont="1" applyFill="1" applyBorder="1" applyAlignment="1" applyProtection="1">
      <alignment horizontal="left"/>
    </xf>
    <xf numFmtId="170" fontId="3" fillId="0" borderId="7" xfId="1" applyNumberFormat="1" applyFont="1" applyFill="1" applyBorder="1" applyAlignment="1">
      <alignment horizontal="center"/>
    </xf>
    <xf numFmtId="170" fontId="2" fillId="12" borderId="1" xfId="1" applyNumberFormat="1" applyFont="1" applyFill="1" applyBorder="1" applyAlignment="1" applyProtection="1">
      <alignment horizontal="right" vertical="top"/>
    </xf>
    <xf numFmtId="170" fontId="2" fillId="12" borderId="7" xfId="1" applyNumberFormat="1" applyFont="1" applyFill="1" applyBorder="1" applyAlignment="1" applyProtection="1">
      <alignment horizontal="right" vertical="top" wrapText="1"/>
    </xf>
    <xf numFmtId="0" fontId="3" fillId="12" borderId="1" xfId="0" applyFont="1" applyFill="1" applyBorder="1" applyAlignment="1" applyProtection="1">
      <alignment horizontal="center" vertical="center" wrapText="1"/>
    </xf>
    <xf numFmtId="0" fontId="3" fillId="0" borderId="4" xfId="0" applyFont="1" applyFill="1" applyBorder="1" applyAlignment="1" applyProtection="1">
      <alignment vertical="top"/>
    </xf>
    <xf numFmtId="0" fontId="3" fillId="0" borderId="12" xfId="0" applyFont="1" applyFill="1" applyBorder="1" applyAlignment="1" applyProtection="1">
      <alignment vertical="top"/>
    </xf>
    <xf numFmtId="14" fontId="2" fillId="4" borderId="0" xfId="0" applyNumberFormat="1" applyFont="1" applyFill="1" applyAlignment="1" applyProtection="1">
      <alignment vertical="top"/>
    </xf>
    <xf numFmtId="14" fontId="3" fillId="4" borderId="0" xfId="0" applyNumberFormat="1" applyFont="1" applyFill="1" applyAlignment="1" applyProtection="1">
      <alignment vertical="top"/>
    </xf>
    <xf numFmtId="0" fontId="13" fillId="5" borderId="0" xfId="0" applyFont="1" applyFill="1" applyAlignment="1" applyProtection="1">
      <alignment horizontal="left"/>
    </xf>
    <xf numFmtId="0" fontId="13" fillId="0" borderId="0" xfId="0" applyFont="1" applyAlignment="1" applyProtection="1">
      <alignment vertical="top"/>
      <protection locked="0"/>
    </xf>
    <xf numFmtId="170" fontId="3" fillId="2" borderId="12" xfId="1" applyNumberFormat="1" applyFont="1" applyFill="1" applyBorder="1" applyAlignment="1" applyProtection="1">
      <alignment horizontal="right" vertical="top"/>
      <protection locked="0"/>
    </xf>
    <xf numFmtId="170" fontId="3" fillId="0" borderId="45" xfId="1" applyNumberFormat="1" applyFont="1" applyBorder="1" applyAlignment="1" applyProtection="1">
      <alignment vertical="top"/>
    </xf>
    <xf numFmtId="170" fontId="3" fillId="0" borderId="8" xfId="1" applyNumberFormat="1" applyFont="1" applyBorder="1" applyAlignment="1" applyProtection="1">
      <alignment vertical="top"/>
    </xf>
    <xf numFmtId="170" fontId="18" fillId="4" borderId="18" xfId="1" applyNumberFormat="1" applyFont="1" applyFill="1" applyBorder="1" applyAlignment="1" applyProtection="1">
      <alignment horizontal="center" vertical="top"/>
      <protection locked="0"/>
    </xf>
    <xf numFmtId="170" fontId="3" fillId="0" borderId="8" xfId="1" applyNumberFormat="1" applyFont="1" applyFill="1" applyBorder="1" applyAlignment="1" applyProtection="1">
      <alignment vertical="top"/>
    </xf>
    <xf numFmtId="0" fontId="2" fillId="0" borderId="9" xfId="0" applyFont="1" applyBorder="1" applyAlignment="1" applyProtection="1">
      <alignment vertical="top"/>
    </xf>
    <xf numFmtId="0" fontId="3" fillId="0" borderId="14" xfId="0" applyFont="1" applyBorder="1" applyAlignment="1" applyProtection="1">
      <alignment horizontal="center" vertical="top"/>
    </xf>
    <xf numFmtId="0" fontId="3" fillId="0" borderId="0" xfId="0" applyFont="1" applyBorder="1" applyAlignment="1" applyProtection="1">
      <alignment horizontal="center" vertical="top"/>
    </xf>
    <xf numFmtId="0" fontId="13" fillId="4" borderId="0" xfId="0" applyFont="1" applyFill="1" applyBorder="1" applyAlignment="1" applyProtection="1">
      <alignment horizontal="center" vertical="top"/>
    </xf>
    <xf numFmtId="0" fontId="2" fillId="0" borderId="2" xfId="0" applyFont="1" applyBorder="1" applyAlignment="1" applyProtection="1">
      <alignment horizontal="center" vertical="top"/>
    </xf>
    <xf numFmtId="0" fontId="3" fillId="0" borderId="16" xfId="0" applyFont="1" applyBorder="1" applyAlignment="1" applyProtection="1">
      <alignment vertical="top"/>
    </xf>
    <xf numFmtId="0" fontId="3" fillId="11" borderId="1" xfId="0" applyFont="1" applyFill="1" applyBorder="1" applyAlignment="1" applyProtection="1">
      <alignment vertical="top"/>
    </xf>
    <xf numFmtId="170" fontId="3" fillId="11" borderId="12" xfId="1" applyNumberFormat="1" applyFont="1" applyFill="1" applyBorder="1" applyAlignment="1" applyProtection="1">
      <alignment horizontal="right" vertical="top"/>
      <protection locked="0"/>
    </xf>
    <xf numFmtId="0" fontId="35" fillId="4" borderId="0" xfId="0" applyFont="1" applyFill="1" applyAlignment="1" applyProtection="1">
      <alignment vertical="top"/>
    </xf>
    <xf numFmtId="0" fontId="35" fillId="4" borderId="0" xfId="0" applyFont="1" applyFill="1" applyBorder="1" applyAlignment="1" applyProtection="1">
      <alignment vertical="top"/>
      <protection locked="0"/>
    </xf>
    <xf numFmtId="0" fontId="35" fillId="4" borderId="0" xfId="0" applyFont="1" applyFill="1" applyAlignment="1" applyProtection="1">
      <alignment vertical="top"/>
      <protection locked="0"/>
    </xf>
    <xf numFmtId="1" fontId="35" fillId="4" borderId="0" xfId="0" applyNumberFormat="1" applyFont="1" applyFill="1" applyAlignment="1" applyProtection="1">
      <alignment vertical="top"/>
    </xf>
    <xf numFmtId="0" fontId="36" fillId="4" borderId="0" xfId="0" applyFont="1" applyFill="1" applyBorder="1" applyProtection="1"/>
    <xf numFmtId="0" fontId="35" fillId="4" borderId="0" xfId="0" applyFont="1" applyFill="1" applyBorder="1" applyProtection="1"/>
    <xf numFmtId="49" fontId="35" fillId="4" borderId="0" xfId="0" applyNumberFormat="1" applyFont="1" applyFill="1" applyBorder="1" applyProtection="1"/>
    <xf numFmtId="0" fontId="34" fillId="0" borderId="0" xfId="0" applyFont="1"/>
    <xf numFmtId="0" fontId="37" fillId="4" borderId="0" xfId="0" applyFont="1" applyFill="1" applyAlignment="1" applyProtection="1">
      <alignment vertical="top"/>
    </xf>
    <xf numFmtId="0" fontId="3" fillId="4" borderId="0" xfId="0" applyFont="1" applyFill="1" applyBorder="1" applyAlignment="1" applyProtection="1">
      <alignment vertical="top" wrapText="1"/>
    </xf>
    <xf numFmtId="0" fontId="3" fillId="4" borderId="0" xfId="0" applyFont="1" applyFill="1" applyAlignment="1" applyProtection="1">
      <alignment horizontal="left" vertical="top" wrapText="1"/>
    </xf>
    <xf numFmtId="0" fontId="3" fillId="4" borderId="4" xfId="0" applyFont="1" applyFill="1" applyBorder="1" applyAlignment="1" applyProtection="1">
      <alignment horizontal="left" vertical="top"/>
    </xf>
    <xf numFmtId="0" fontId="23" fillId="4" borderId="0" xfId="0" applyFont="1" applyFill="1" applyBorder="1" applyAlignment="1">
      <alignment vertical="center"/>
    </xf>
    <xf numFmtId="9" fontId="3" fillId="11" borderId="16" xfId="0" applyNumberFormat="1" applyFont="1" applyFill="1" applyBorder="1" applyAlignment="1" applyProtection="1">
      <alignment horizontal="center" vertical="top" wrapText="1"/>
    </xf>
    <xf numFmtId="168" fontId="3" fillId="11" borderId="1" xfId="0" applyNumberFormat="1" applyFont="1" applyFill="1" applyBorder="1" applyAlignment="1" applyProtection="1">
      <alignment horizontal="center" vertical="top" wrapText="1"/>
    </xf>
    <xf numFmtId="168" fontId="3" fillId="0" borderId="0" xfId="0" applyNumberFormat="1" applyFont="1" applyBorder="1" applyAlignment="1" applyProtection="1">
      <alignment horizontal="center" vertical="top" wrapText="1"/>
    </xf>
    <xf numFmtId="169" fontId="3" fillId="0" borderId="0" xfId="1" applyNumberFormat="1" applyFont="1" applyBorder="1" applyAlignment="1" applyProtection="1">
      <alignment horizontal="center" vertical="top"/>
    </xf>
    <xf numFmtId="167" fontId="3" fillId="0" borderId="0" xfId="5" applyNumberFormat="1" applyFont="1" applyFill="1" applyBorder="1" applyAlignment="1" applyProtection="1">
      <alignment horizontal="center" vertical="top"/>
      <protection locked="0"/>
    </xf>
    <xf numFmtId="168" fontId="3" fillId="0" borderId="0" xfId="0" applyNumberFormat="1" applyFont="1" applyBorder="1" applyAlignment="1" applyProtection="1">
      <alignment horizontal="right" vertical="top" wrapText="1"/>
    </xf>
    <xf numFmtId="169" fontId="3" fillId="11" borderId="1" xfId="1" applyNumberFormat="1" applyFont="1" applyFill="1" applyBorder="1" applyAlignment="1" applyProtection="1">
      <alignment horizontal="center" vertical="top"/>
    </xf>
    <xf numFmtId="170" fontId="3" fillId="4" borderId="0" xfId="1" applyNumberFormat="1" applyFont="1" applyFill="1" applyBorder="1" applyAlignment="1" applyProtection="1">
      <alignment horizontal="center" vertical="top"/>
    </xf>
    <xf numFmtId="0" fontId="2" fillId="4" borderId="9" xfId="0" applyFont="1" applyFill="1" applyBorder="1" applyAlignment="1" applyProtection="1">
      <alignment vertical="top" wrapText="1"/>
    </xf>
    <xf numFmtId="0" fontId="2" fillId="4" borderId="9" xfId="0" applyFont="1" applyFill="1" applyBorder="1" applyAlignment="1" applyProtection="1">
      <alignment horizontal="left" vertical="top"/>
    </xf>
    <xf numFmtId="0" fontId="2" fillId="4" borderId="0" xfId="0" applyFont="1" applyFill="1" applyBorder="1" applyAlignment="1" applyProtection="1">
      <alignment vertical="top" wrapText="1"/>
    </xf>
    <xf numFmtId="0" fontId="2" fillId="4" borderId="0" xfId="0" applyFont="1" applyFill="1" applyBorder="1" applyAlignment="1" applyProtection="1">
      <alignment horizontal="left" vertical="top" indent="1"/>
    </xf>
    <xf numFmtId="0" fontId="3" fillId="10" borderId="1" xfId="0" applyFont="1" applyFill="1" applyBorder="1" applyAlignment="1" applyProtection="1">
      <alignment horizontal="center" vertical="top" wrapText="1"/>
    </xf>
    <xf numFmtId="0" fontId="3" fillId="11" borderId="1" xfId="0" applyFont="1" applyFill="1" applyBorder="1" applyAlignment="1" applyProtection="1">
      <alignment horizontal="left" vertical="top" wrapText="1"/>
    </xf>
    <xf numFmtId="0" fontId="3" fillId="4" borderId="0" xfId="0" applyFont="1" applyFill="1" applyAlignment="1" applyProtection="1">
      <alignment horizontal="right" vertical="top" wrapText="1"/>
    </xf>
    <xf numFmtId="0" fontId="3" fillId="4" borderId="0" xfId="0" applyFont="1" applyFill="1" applyBorder="1" applyAlignment="1" applyProtection="1">
      <alignment horizontal="left" vertical="top" indent="1"/>
    </xf>
    <xf numFmtId="0" fontId="3" fillId="3" borderId="62" xfId="0" applyFont="1" applyFill="1" applyBorder="1" applyAlignment="1" applyProtection="1">
      <alignment vertical="center"/>
    </xf>
    <xf numFmtId="0" fontId="3" fillId="3" borderId="63" xfId="0" applyFont="1" applyFill="1" applyBorder="1" applyAlignment="1" applyProtection="1">
      <alignment vertical="center" wrapText="1"/>
    </xf>
    <xf numFmtId="0" fontId="3" fillId="3" borderId="66" xfId="0" applyFont="1" applyFill="1" applyBorder="1" applyAlignment="1" applyProtection="1">
      <alignment vertical="center" wrapText="1"/>
    </xf>
    <xf numFmtId="9" fontId="3" fillId="0" borderId="83" xfId="0" applyNumberFormat="1" applyFont="1" applyFill="1" applyBorder="1" applyAlignment="1" applyProtection="1">
      <alignment horizontal="center" vertical="top" wrapText="1"/>
    </xf>
    <xf numFmtId="9" fontId="3" fillId="0" borderId="84" xfId="0" applyNumberFormat="1" applyFont="1" applyFill="1" applyBorder="1" applyAlignment="1" applyProtection="1">
      <alignment horizontal="center" vertical="top" wrapText="1"/>
    </xf>
    <xf numFmtId="0" fontId="2" fillId="4" borderId="82" xfId="0" applyFont="1" applyFill="1" applyBorder="1" applyAlignment="1" applyProtection="1">
      <alignment horizontal="left" vertical="top"/>
    </xf>
    <xf numFmtId="0" fontId="3" fillId="3" borderId="56" xfId="7" applyFont="1" applyFill="1" applyBorder="1" applyAlignment="1" applyProtection="1">
      <alignment horizontal="center" vertical="center"/>
    </xf>
    <xf numFmtId="14" fontId="2" fillId="0" borderId="0" xfId="0" applyNumberFormat="1"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3" fillId="0" borderId="0"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1" xfId="0" applyFont="1" applyBorder="1" applyAlignment="1" applyProtection="1">
      <alignment horizontal="center" vertical="top" wrapText="1"/>
    </xf>
    <xf numFmtId="0" fontId="3" fillId="0" borderId="0" xfId="0" applyFont="1" applyAlignment="1" applyProtection="1">
      <alignment horizontal="justify" vertical="top" wrapText="1"/>
    </xf>
    <xf numFmtId="0" fontId="3" fillId="0" borderId="0" xfId="0" applyFont="1" applyFill="1" applyBorder="1" applyAlignment="1" applyProtection="1">
      <alignment horizontal="justify" vertical="top" wrapText="1"/>
    </xf>
    <xf numFmtId="0" fontId="3" fillId="4" borderId="0" xfId="0" applyFont="1" applyFill="1" applyAlignment="1" applyProtection="1">
      <alignment horizontal="justify" wrapText="1"/>
    </xf>
    <xf numFmtId="0" fontId="3" fillId="0" borderId="1" xfId="0" applyFont="1" applyBorder="1" applyAlignment="1" applyProtection="1">
      <alignment horizontal="center" vertical="top"/>
    </xf>
    <xf numFmtId="0" fontId="3" fillId="3" borderId="12" xfId="0" applyFont="1" applyFill="1" applyBorder="1" applyAlignment="1" applyProtection="1">
      <alignment horizontal="center" vertical="top" wrapText="1"/>
    </xf>
    <xf numFmtId="0" fontId="3" fillId="4" borderId="3" xfId="0" applyFont="1" applyFill="1" applyBorder="1" applyAlignment="1" applyProtection="1">
      <alignment horizontal="left" vertical="top" wrapText="1"/>
    </xf>
    <xf numFmtId="0" fontId="3" fillId="4" borderId="0" xfId="0" applyFont="1" applyFill="1" applyAlignment="1" applyProtection="1">
      <alignment horizontal="left" vertical="top" wrapText="1"/>
    </xf>
    <xf numFmtId="0" fontId="3" fillId="4" borderId="0" xfId="0" applyFont="1" applyFill="1" applyAlignment="1" applyProtection="1">
      <alignment horizontal="right"/>
    </xf>
    <xf numFmtId="0" fontId="3" fillId="4" borderId="4" xfId="0" applyFont="1" applyFill="1" applyBorder="1" applyAlignment="1" applyProtection="1">
      <alignment horizontal="left" vertical="top" wrapText="1"/>
    </xf>
    <xf numFmtId="0" fontId="3" fillId="4" borderId="0" xfId="0" applyFont="1" applyFill="1" applyAlignment="1" applyProtection="1">
      <alignment vertical="top" wrapText="1"/>
    </xf>
    <xf numFmtId="0" fontId="3" fillId="0" borderId="12" xfId="0" applyFont="1" applyFill="1" applyBorder="1" applyAlignment="1" applyProtection="1">
      <alignment vertical="top" wrapText="1"/>
    </xf>
    <xf numFmtId="0" fontId="3" fillId="4" borderId="12" xfId="0" applyFont="1" applyFill="1" applyBorder="1" applyAlignment="1" applyProtection="1">
      <alignment vertical="top" wrapText="1"/>
    </xf>
    <xf numFmtId="0" fontId="2" fillId="0" borderId="9" xfId="0" applyFont="1" applyBorder="1" applyAlignment="1" applyProtection="1">
      <alignment horizontal="left" vertical="top"/>
    </xf>
    <xf numFmtId="0" fontId="3" fillId="0" borderId="4" xfId="0" applyFont="1" applyBorder="1" applyAlignment="1" applyProtection="1">
      <alignment vertical="top" wrapText="1"/>
    </xf>
    <xf numFmtId="0" fontId="3" fillId="0" borderId="4" xfId="0" applyFont="1" applyBorder="1" applyAlignment="1" applyProtection="1">
      <alignment horizontal="left" vertical="top" wrapText="1"/>
    </xf>
    <xf numFmtId="0" fontId="3" fillId="0" borderId="0" xfId="0" applyFont="1" applyAlignment="1" applyProtection="1">
      <alignment horizontal="right"/>
    </xf>
    <xf numFmtId="0" fontId="3" fillId="0" borderId="0" xfId="0" applyFont="1" applyFill="1" applyAlignment="1" applyProtection="1">
      <alignment horizontal="justify" vertical="top" wrapText="1"/>
    </xf>
    <xf numFmtId="0" fontId="3" fillId="3" borderId="1" xfId="0" applyFont="1" applyFill="1" applyBorder="1" applyAlignment="1" applyProtection="1">
      <alignment horizontal="center" vertical="top"/>
    </xf>
    <xf numFmtId="0" fontId="3" fillId="4" borderId="0" xfId="0" applyFont="1" applyFill="1" applyAlignment="1" applyProtection="1">
      <alignment horizontal="left"/>
    </xf>
    <xf numFmtId="0" fontId="2" fillId="4" borderId="0" xfId="0" applyFont="1" applyFill="1" applyAlignment="1" applyProtection="1">
      <alignment horizontal="center" vertical="top"/>
    </xf>
    <xf numFmtId="0" fontId="3" fillId="0" borderId="4" xfId="0" applyFont="1" applyBorder="1" applyAlignment="1" applyProtection="1">
      <alignment horizontal="left" vertical="top"/>
    </xf>
    <xf numFmtId="0" fontId="3" fillId="0" borderId="9" xfId="0" applyFont="1" applyBorder="1" applyAlignment="1" applyProtection="1">
      <alignment horizontal="left" vertical="top"/>
    </xf>
    <xf numFmtId="0" fontId="3" fillId="2" borderId="3" xfId="0" applyFont="1" applyFill="1" applyBorder="1" applyAlignment="1" applyProtection="1">
      <alignment horizontal="left" vertical="top"/>
      <protection locked="0"/>
    </xf>
    <xf numFmtId="0" fontId="3" fillId="4" borderId="10"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3" xfId="0" applyFont="1" applyFill="1" applyBorder="1" applyAlignment="1" applyProtection="1">
      <alignment horizontal="left" vertical="top"/>
    </xf>
    <xf numFmtId="0" fontId="3" fillId="4" borderId="4" xfId="0" applyFont="1" applyFill="1" applyBorder="1" applyAlignment="1" applyProtection="1">
      <alignment horizontal="left" vertical="top"/>
    </xf>
    <xf numFmtId="0" fontId="3" fillId="4" borderId="12" xfId="0" applyFont="1" applyFill="1" applyBorder="1" applyAlignment="1" applyProtection="1">
      <alignment horizontal="left" vertical="top" wrapText="1"/>
    </xf>
    <xf numFmtId="14" fontId="3" fillId="3" borderId="2" xfId="0" applyNumberFormat="1" applyFont="1" applyFill="1" applyBorder="1" applyAlignment="1" applyProtection="1">
      <alignment horizontal="center" vertical="top" wrapText="1"/>
    </xf>
    <xf numFmtId="14" fontId="3" fillId="3" borderId="16" xfId="0" applyNumberFormat="1" applyFont="1" applyFill="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3" fillId="3" borderId="16" xfId="0" applyFont="1" applyFill="1" applyBorder="1" applyAlignment="1" applyProtection="1">
      <alignment horizontal="center" vertical="top" wrapText="1"/>
    </xf>
    <xf numFmtId="14" fontId="2" fillId="4" borderId="9" xfId="0" applyNumberFormat="1" applyFont="1" applyFill="1" applyBorder="1" applyAlignment="1" applyProtection="1">
      <alignment horizontal="left" vertical="center" wrapText="1"/>
    </xf>
    <xf numFmtId="14" fontId="3" fillId="3" borderId="18" xfId="0" applyNumberFormat="1" applyFont="1" applyFill="1" applyBorder="1" applyAlignment="1" applyProtection="1">
      <alignment horizontal="center" vertical="top" wrapText="1"/>
    </xf>
    <xf numFmtId="165" fontId="3" fillId="0" borderId="4" xfId="1" applyFont="1" applyBorder="1" applyAlignment="1" applyProtection="1">
      <alignment horizontal="center" vertical="top"/>
    </xf>
    <xf numFmtId="172" fontId="3" fillId="0" borderId="4" xfId="0" applyNumberFormat="1" applyFont="1" applyBorder="1" applyAlignment="1" applyProtection="1">
      <alignment horizontal="center" vertical="top"/>
    </xf>
    <xf numFmtId="14" fontId="2" fillId="0" borderId="9" xfId="0" applyNumberFormat="1" applyFont="1" applyFill="1" applyBorder="1" applyAlignment="1" applyProtection="1">
      <alignment horizontal="center" vertical="top"/>
    </xf>
    <xf numFmtId="14" fontId="3" fillId="3" borderId="3" xfId="0" applyNumberFormat="1" applyFont="1" applyFill="1" applyBorder="1" applyAlignment="1" applyProtection="1">
      <alignment horizontal="center" vertical="top" wrapText="1"/>
    </xf>
    <xf numFmtId="14" fontId="3" fillId="3" borderId="14" xfId="0" applyNumberFormat="1" applyFont="1" applyFill="1" applyBorder="1" applyAlignment="1" applyProtection="1">
      <alignment horizontal="center" vertical="top"/>
    </xf>
    <xf numFmtId="0" fontId="3" fillId="4" borderId="0" xfId="0" applyFont="1" applyFill="1" applyAlignment="1">
      <alignment horizontal="left"/>
    </xf>
    <xf numFmtId="0" fontId="3" fillId="3" borderId="56" xfId="7" applyFont="1" applyFill="1" applyBorder="1" applyAlignment="1" applyProtection="1">
      <alignment horizontal="center" vertical="center"/>
    </xf>
    <xf numFmtId="14" fontId="2" fillId="0" borderId="0" xfId="0" applyNumberFormat="1" applyFont="1" applyFill="1" applyBorder="1" applyAlignment="1" applyProtection="1">
      <alignment horizontal="center" vertical="top"/>
    </xf>
    <xf numFmtId="0" fontId="3" fillId="3" borderId="15" xfId="0" applyFont="1" applyFill="1" applyBorder="1" applyAlignment="1" applyProtection="1">
      <alignment horizontal="center" vertical="top" wrapText="1"/>
    </xf>
    <xf numFmtId="14" fontId="2" fillId="4" borderId="0" xfId="0" applyNumberFormat="1" applyFont="1" applyFill="1" applyBorder="1" applyAlignment="1" applyProtection="1">
      <alignment horizontal="center" vertical="top"/>
    </xf>
    <xf numFmtId="170" fontId="3" fillId="10" borderId="53" xfId="1" applyNumberFormat="1" applyFont="1" applyFill="1" applyBorder="1" applyAlignment="1" applyProtection="1">
      <alignment horizontal="right" vertical="top"/>
    </xf>
    <xf numFmtId="170" fontId="3" fillId="11" borderId="5" xfId="1" applyNumberFormat="1" applyFont="1" applyFill="1" applyBorder="1" applyAlignment="1" applyProtection="1">
      <alignment horizontal="right" vertical="top"/>
    </xf>
    <xf numFmtId="0" fontId="3" fillId="3" borderId="1" xfId="0" applyFont="1" applyFill="1" applyBorder="1" applyAlignment="1" applyProtection="1">
      <alignment horizontal="center" vertical="center" wrapText="1"/>
    </xf>
    <xf numFmtId="0" fontId="3" fillId="3" borderId="49" xfId="0" applyFont="1" applyFill="1" applyBorder="1" applyAlignment="1" applyProtection="1">
      <alignment horizontal="center" vertical="center" wrapText="1"/>
    </xf>
    <xf numFmtId="170" fontId="3" fillId="10" borderId="29" xfId="1" applyNumberFormat="1" applyFont="1" applyFill="1" applyBorder="1" applyAlignment="1" applyProtection="1">
      <alignment horizontal="right" vertical="top"/>
    </xf>
    <xf numFmtId="167" fontId="3" fillId="3" borderId="12" xfId="3" applyNumberFormat="1" applyFont="1" applyFill="1" applyBorder="1" applyAlignment="1" applyProtection="1">
      <alignment horizontal="center" vertical="top" wrapText="1"/>
    </xf>
    <xf numFmtId="170" fontId="3" fillId="0" borderId="0" xfId="1" applyNumberFormat="1" applyFont="1" applyFill="1" applyBorder="1" applyAlignment="1" applyProtection="1">
      <alignment vertical="top"/>
    </xf>
    <xf numFmtId="170" fontId="3" fillId="0" borderId="0" xfId="1" applyNumberFormat="1" applyFont="1" applyFill="1" applyBorder="1" applyAlignment="1" applyProtection="1">
      <alignment horizontal="center" vertical="top"/>
    </xf>
    <xf numFmtId="0" fontId="3" fillId="4" borderId="12" xfId="0" applyFont="1" applyFill="1" applyBorder="1" applyAlignment="1">
      <alignment vertical="top"/>
    </xf>
    <xf numFmtId="0" fontId="3" fillId="0" borderId="3" xfId="0" applyFont="1" applyBorder="1" applyAlignment="1">
      <alignment vertical="top" wrapText="1"/>
    </xf>
    <xf numFmtId="0" fontId="3" fillId="0" borderId="4" xfId="0" applyFont="1" applyBorder="1" applyAlignment="1">
      <alignment vertical="top" wrapText="1"/>
    </xf>
    <xf numFmtId="170" fontId="3" fillId="0" borderId="16" xfId="1" applyNumberFormat="1" applyFont="1" applyFill="1" applyBorder="1" applyAlignment="1" applyProtection="1">
      <alignment horizontal="right" vertical="top" wrapText="1"/>
    </xf>
    <xf numFmtId="0" fontId="2" fillId="0" borderId="4" xfId="0" applyFont="1" applyBorder="1" applyAlignment="1">
      <alignment vertical="top" wrapText="1"/>
    </xf>
    <xf numFmtId="0" fontId="3" fillId="4" borderId="1" xfId="0" applyFont="1" applyFill="1" applyBorder="1" applyAlignment="1">
      <alignment vertical="top"/>
    </xf>
    <xf numFmtId="0" fontId="39" fillId="0" borderId="0" xfId="0" applyFont="1" applyAlignment="1">
      <alignment vertical="top"/>
    </xf>
    <xf numFmtId="0" fontId="16" fillId="0" borderId="0" xfId="0" applyFont="1" applyAlignment="1">
      <alignment vertical="top"/>
    </xf>
    <xf numFmtId="0" fontId="2" fillId="4" borderId="2" xfId="0" applyFont="1" applyFill="1" applyBorder="1" applyAlignment="1">
      <alignment horizontal="center" vertical="top"/>
    </xf>
    <xf numFmtId="3" fontId="3" fillId="0" borderId="1" xfId="0" applyNumberFormat="1" applyFont="1" applyBorder="1" applyAlignment="1">
      <alignment vertical="top" wrapText="1"/>
    </xf>
    <xf numFmtId="0" fontId="3" fillId="4" borderId="6" xfId="0" applyFont="1" applyFill="1" applyBorder="1" applyAlignment="1">
      <alignment horizontal="center" vertical="top"/>
    </xf>
    <xf numFmtId="0" fontId="3" fillId="4" borderId="2" xfId="0" applyFont="1" applyFill="1" applyBorder="1" applyAlignment="1">
      <alignment horizontal="center" vertical="top"/>
    </xf>
    <xf numFmtId="0" fontId="3" fillId="4" borderId="7" xfId="0" applyFont="1" applyFill="1" applyBorder="1" applyAlignment="1">
      <alignment horizontal="center" vertical="top"/>
    </xf>
    <xf numFmtId="0" fontId="3" fillId="4" borderId="1" xfId="0" applyFont="1" applyFill="1" applyBorder="1" applyAlignment="1">
      <alignment horizontal="left" vertical="top"/>
    </xf>
    <xf numFmtId="0" fontId="3" fillId="4" borderId="4" xfId="0" applyFont="1" applyFill="1" applyBorder="1" applyAlignment="1">
      <alignment vertical="top"/>
    </xf>
    <xf numFmtId="0" fontId="3" fillId="4" borderId="16" xfId="0" applyFont="1" applyFill="1" applyBorder="1" applyAlignment="1">
      <alignment horizontal="center" vertical="top"/>
    </xf>
    <xf numFmtId="0" fontId="3" fillId="4" borderId="1" xfId="0" applyFont="1" applyFill="1" applyBorder="1" applyAlignment="1">
      <alignment horizontal="center" vertical="top"/>
    </xf>
    <xf numFmtId="0" fontId="3" fillId="4" borderId="4" xfId="0" applyFont="1" applyFill="1" applyBorder="1" applyAlignment="1">
      <alignment horizontal="left" vertical="top"/>
    </xf>
    <xf numFmtId="0" fontId="3" fillId="4" borderId="12" xfId="0" applyFont="1" applyFill="1" applyBorder="1" applyAlignment="1">
      <alignment vertical="top" wrapText="1"/>
    </xf>
    <xf numFmtId="0" fontId="9" fillId="4" borderId="0" xfId="0" applyFont="1" applyFill="1" applyAlignment="1">
      <alignment vertical="top"/>
    </xf>
    <xf numFmtId="0" fontId="3" fillId="4" borderId="0" xfId="0" applyFont="1" applyFill="1" applyAlignment="1">
      <alignment horizontal="left" vertical="top"/>
    </xf>
    <xf numFmtId="0" fontId="3" fillId="4" borderId="0" xfId="0" applyFont="1" applyFill="1" applyAlignment="1">
      <alignment vertical="top" wrapText="1"/>
    </xf>
    <xf numFmtId="0" fontId="3" fillId="4" borderId="0" xfId="0" applyFont="1" applyFill="1" applyAlignment="1">
      <alignment vertical="top"/>
    </xf>
    <xf numFmtId="3" fontId="3" fillId="0" borderId="1" xfId="0" applyNumberFormat="1" applyFont="1" applyFill="1" applyBorder="1" applyAlignment="1" applyProtection="1">
      <alignment vertical="top" wrapText="1"/>
      <protection locked="0"/>
    </xf>
    <xf numFmtId="3" fontId="3" fillId="0" borderId="1" xfId="4" applyNumberFormat="1" applyFont="1" applyFill="1" applyBorder="1" applyAlignment="1" applyProtection="1">
      <alignment horizontal="right" vertical="top"/>
      <protection locked="0"/>
    </xf>
    <xf numFmtId="0" fontId="2" fillId="0" borderId="3" xfId="0" applyFont="1" applyFill="1" applyBorder="1"/>
    <xf numFmtId="0" fontId="2" fillId="0" borderId="87" xfId="0" applyFont="1" applyFill="1" applyBorder="1"/>
    <xf numFmtId="0" fontId="2" fillId="0" borderId="0" xfId="0" applyFont="1" applyFill="1" applyBorder="1"/>
    <xf numFmtId="0" fontId="2" fillId="0" borderId="35" xfId="0" applyFont="1" applyFill="1" applyBorder="1"/>
    <xf numFmtId="3" fontId="29" fillId="0" borderId="13" xfId="0" applyNumberFormat="1" applyFont="1" applyFill="1" applyBorder="1" applyAlignment="1" applyProtection="1">
      <alignment horizontal="right" vertical="top" wrapText="1"/>
    </xf>
    <xf numFmtId="170" fontId="3" fillId="13" borderId="13" xfId="0" applyNumberFormat="1" applyFont="1" applyFill="1" applyBorder="1" applyAlignment="1" applyProtection="1">
      <alignment horizontal="right" vertical="top" wrapText="1"/>
    </xf>
    <xf numFmtId="0" fontId="3" fillId="3" borderId="56" xfId="7" applyFont="1" applyFill="1" applyBorder="1" applyAlignment="1" applyProtection="1">
      <alignment horizontal="center" vertical="center" wrapText="1"/>
    </xf>
    <xf numFmtId="170" fontId="3" fillId="0" borderId="16" xfId="1" applyNumberFormat="1" applyFont="1" applyFill="1" applyBorder="1" applyAlignment="1" applyProtection="1">
      <alignment horizontal="right" vertical="top"/>
      <protection locked="0"/>
    </xf>
    <xf numFmtId="170" fontId="3" fillId="0" borderId="12" xfId="1" applyNumberFormat="1" applyFont="1" applyFill="1" applyBorder="1" applyAlignment="1" applyProtection="1">
      <alignment horizontal="right" vertical="top"/>
      <protection locked="0"/>
    </xf>
    <xf numFmtId="170" fontId="3" fillId="12" borderId="12" xfId="1" applyNumberFormat="1" applyFont="1" applyFill="1" applyBorder="1" applyAlignment="1" applyProtection="1">
      <alignment horizontal="right" vertical="top"/>
      <protection locked="0"/>
    </xf>
    <xf numFmtId="0" fontId="2" fillId="4" borderId="0" xfId="0" applyFont="1" applyFill="1" applyAlignment="1">
      <alignment vertical="top"/>
    </xf>
    <xf numFmtId="168" fontId="3" fillId="4" borderId="1" xfId="0" applyNumberFormat="1" applyFont="1" applyFill="1" applyBorder="1" applyAlignment="1" applyProtection="1">
      <alignment vertical="top"/>
    </xf>
    <xf numFmtId="0" fontId="3" fillId="0" borderId="1" xfId="0" applyFont="1" applyBorder="1" applyAlignment="1" applyProtection="1">
      <alignment horizontal="center" vertical="top"/>
    </xf>
    <xf numFmtId="0" fontId="3" fillId="0" borderId="3" xfId="0" applyFont="1" applyBorder="1" applyAlignment="1" applyProtection="1">
      <alignment vertical="top" wrapText="1"/>
    </xf>
    <xf numFmtId="0" fontId="3" fillId="0" borderId="39" xfId="0" applyFont="1" applyBorder="1" applyAlignment="1" applyProtection="1">
      <alignment vertical="top" wrapText="1"/>
    </xf>
    <xf numFmtId="0" fontId="29" fillId="4" borderId="0" xfId="0" applyFont="1" applyFill="1" applyBorder="1" applyAlignment="1" applyProtection="1">
      <alignment vertical="top"/>
      <protection locked="0"/>
    </xf>
    <xf numFmtId="0" fontId="41" fillId="0" borderId="0" xfId="0" applyFont="1"/>
    <xf numFmtId="0" fontId="29" fillId="4" borderId="0" xfId="0" applyFont="1" applyFill="1" applyAlignment="1" applyProtection="1">
      <alignment vertical="top"/>
    </xf>
    <xf numFmtId="0" fontId="29" fillId="4" borderId="0" xfId="0" applyFont="1" applyFill="1" applyBorder="1" applyAlignment="1" applyProtection="1">
      <alignment vertical="top"/>
    </xf>
    <xf numFmtId="0" fontId="29" fillId="4" borderId="0" xfId="0" applyFont="1" applyFill="1" applyBorder="1" applyProtection="1">
      <protection locked="0"/>
    </xf>
    <xf numFmtId="0" fontId="42" fillId="4" borderId="0" xfId="0" applyFont="1" applyFill="1" applyBorder="1" applyAlignment="1" applyProtection="1">
      <alignment horizontal="center"/>
    </xf>
    <xf numFmtId="0" fontId="29" fillId="4" borderId="0" xfId="0" applyFont="1" applyFill="1" applyBorder="1" applyProtection="1"/>
    <xf numFmtId="0" fontId="29" fillId="4" borderId="0" xfId="0" applyFont="1" applyFill="1" applyBorder="1" applyAlignment="1" applyProtection="1">
      <alignment horizontal="center"/>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0" fontId="23" fillId="0" borderId="16" xfId="0" applyFont="1" applyBorder="1" applyAlignment="1">
      <alignment horizontal="left" vertical="center" wrapText="1"/>
    </xf>
    <xf numFmtId="0" fontId="31" fillId="0" borderId="6" xfId="9" applyFill="1" applyBorder="1" applyAlignment="1">
      <alignment vertical="center" wrapText="1"/>
    </xf>
    <xf numFmtId="0" fontId="31" fillId="0" borderId="0" xfId="9" applyFill="1" applyBorder="1" applyAlignment="1">
      <alignment vertical="center" wrapText="1"/>
    </xf>
    <xf numFmtId="0" fontId="31" fillId="0" borderId="8" xfId="9" applyFill="1" applyBorder="1" applyAlignment="1">
      <alignment vertical="center" wrapText="1"/>
    </xf>
    <xf numFmtId="0" fontId="31" fillId="4" borderId="6" xfId="9" applyFill="1" applyBorder="1" applyAlignment="1">
      <alignment vertical="center" wrapText="1"/>
    </xf>
    <xf numFmtId="0" fontId="31" fillId="4" borderId="0" xfId="9" applyFill="1" applyBorder="1" applyAlignment="1">
      <alignment vertical="center" wrapText="1"/>
    </xf>
    <xf numFmtId="0" fontId="31" fillId="4" borderId="8" xfId="9" applyFill="1" applyBorder="1" applyAlignment="1">
      <alignment vertical="center" wrapText="1"/>
    </xf>
    <xf numFmtId="14" fontId="31" fillId="4" borderId="6" xfId="9" applyNumberFormat="1" applyFill="1" applyBorder="1" applyAlignment="1" applyProtection="1">
      <alignment vertical="center" wrapText="1"/>
    </xf>
    <xf numFmtId="14" fontId="31" fillId="4" borderId="0" xfId="9" applyNumberFormat="1" applyFill="1" applyBorder="1" applyAlignment="1" applyProtection="1">
      <alignment vertical="center" wrapText="1"/>
    </xf>
    <xf numFmtId="14" fontId="31" fillId="4" borderId="8" xfId="9" applyNumberFormat="1" applyFill="1" applyBorder="1" applyAlignment="1" applyProtection="1">
      <alignment vertical="center" wrapText="1"/>
    </xf>
    <xf numFmtId="0" fontId="23" fillId="4" borderId="2"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6" xfId="0" applyFont="1" applyFill="1" applyBorder="1" applyAlignment="1">
      <alignment vertical="center" wrapText="1"/>
    </xf>
    <xf numFmtId="0" fontId="23" fillId="4" borderId="0" xfId="0" applyFont="1" applyFill="1" applyBorder="1" applyAlignment="1">
      <alignment vertical="center" wrapText="1"/>
    </xf>
    <xf numFmtId="0" fontId="23" fillId="4" borderId="8" xfId="0" applyFont="1" applyFill="1" applyBorder="1" applyAlignment="1">
      <alignment vertical="center" wrapText="1"/>
    </xf>
    <xf numFmtId="0" fontId="31" fillId="4" borderId="15" xfId="9" applyFill="1" applyBorder="1" applyAlignment="1">
      <alignment vertical="center" wrapText="1"/>
    </xf>
    <xf numFmtId="0" fontId="31" fillId="0" borderId="14" xfId="9" applyBorder="1" applyAlignment="1">
      <alignment vertical="center" wrapText="1"/>
    </xf>
    <xf numFmtId="0" fontId="31" fillId="0" borderId="18" xfId="9" applyBorder="1" applyAlignment="1">
      <alignment vertical="center" wrapText="1"/>
    </xf>
    <xf numFmtId="0" fontId="31" fillId="0" borderId="6" xfId="9" applyBorder="1" applyAlignment="1">
      <alignment vertical="center" wrapText="1"/>
    </xf>
    <xf numFmtId="0" fontId="31" fillId="0" borderId="0" xfId="9" applyAlignment="1">
      <alignment vertical="center" wrapText="1"/>
    </xf>
    <xf numFmtId="0" fontId="31" fillId="0" borderId="8" xfId="9" applyBorder="1" applyAlignment="1">
      <alignment vertical="center" wrapText="1"/>
    </xf>
    <xf numFmtId="0" fontId="31" fillId="0" borderId="5" xfId="9" applyBorder="1" applyAlignment="1">
      <alignment vertical="center" wrapText="1"/>
    </xf>
    <xf numFmtId="0" fontId="31" fillId="0" borderId="9" xfId="9" applyBorder="1" applyAlignment="1">
      <alignment vertical="center" wrapText="1"/>
    </xf>
    <xf numFmtId="0" fontId="31" fillId="0" borderId="10" xfId="9" applyBorder="1" applyAlignment="1">
      <alignment vertical="center" wrapText="1"/>
    </xf>
    <xf numFmtId="0" fontId="21" fillId="0" borderId="59"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5" xfId="0" applyFont="1" applyBorder="1" applyAlignment="1">
      <alignment horizontal="center" vertical="center" wrapText="1"/>
    </xf>
    <xf numFmtId="0" fontId="22" fillId="0" borderId="0" xfId="0" applyFont="1" applyFill="1" applyAlignment="1">
      <alignment horizontal="center" vertical="center"/>
    </xf>
    <xf numFmtId="0" fontId="3" fillId="4" borderId="0"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1" fillId="0" borderId="0" xfId="0" applyFont="1" applyFill="1" applyAlignment="1">
      <alignment vertical="top" wrapText="1"/>
    </xf>
    <xf numFmtId="0" fontId="3" fillId="4" borderId="14" xfId="0" applyFont="1" applyFill="1" applyBorder="1" applyAlignment="1" applyProtection="1">
      <alignment horizontal="center" vertical="center" wrapText="1"/>
    </xf>
    <xf numFmtId="0" fontId="13" fillId="5" borderId="0" xfId="0" applyFont="1" applyFill="1" applyAlignment="1" applyProtection="1">
      <alignment horizontal="left"/>
    </xf>
    <xf numFmtId="0" fontId="3" fillId="0" borderId="0" xfId="0" applyFont="1"/>
    <xf numFmtId="0" fontId="3" fillId="4" borderId="0" xfId="0" applyFont="1" applyFill="1" applyBorder="1" applyAlignment="1" applyProtection="1">
      <alignment vertical="top" wrapText="1"/>
    </xf>
    <xf numFmtId="0" fontId="3" fillId="4" borderId="8" xfId="0" applyFont="1" applyFill="1" applyBorder="1" applyAlignment="1" applyProtection="1">
      <alignment vertical="top" wrapText="1"/>
    </xf>
    <xf numFmtId="0" fontId="2" fillId="2" borderId="3" xfId="0" applyFont="1" applyFill="1" applyBorder="1" applyAlignment="1" applyProtection="1">
      <alignment horizontal="center" vertical="top"/>
      <protection locked="0"/>
    </xf>
    <xf numFmtId="0" fontId="2" fillId="2" borderId="4" xfId="0" applyFont="1" applyFill="1" applyBorder="1" applyAlignment="1" applyProtection="1">
      <alignment horizontal="center" vertical="top"/>
      <protection locked="0"/>
    </xf>
    <xf numFmtId="0" fontId="2" fillId="2" borderId="12" xfId="0" applyFont="1" applyFill="1" applyBorder="1" applyAlignment="1" applyProtection="1">
      <alignment horizontal="center" vertical="top"/>
      <protection locked="0"/>
    </xf>
    <xf numFmtId="14" fontId="2" fillId="2" borderId="3" xfId="0" applyNumberFormat="1" applyFont="1" applyFill="1" applyBorder="1" applyAlignment="1" applyProtection="1">
      <alignment horizontal="center" vertical="top"/>
      <protection locked="0"/>
    </xf>
    <xf numFmtId="14" fontId="2" fillId="2" borderId="4" xfId="0" applyNumberFormat="1" applyFont="1" applyFill="1" applyBorder="1" applyAlignment="1" applyProtection="1">
      <alignment horizontal="center" vertical="top"/>
      <protection locked="0"/>
    </xf>
    <xf numFmtId="14" fontId="2" fillId="2" borderId="12" xfId="0" applyNumberFormat="1" applyFont="1" applyFill="1" applyBorder="1" applyAlignment="1" applyProtection="1">
      <alignment horizontal="center" vertical="top"/>
      <protection locked="0"/>
    </xf>
    <xf numFmtId="0" fontId="2" fillId="4" borderId="0" xfId="0" applyFont="1" applyFill="1" applyBorder="1" applyAlignment="1" applyProtection="1">
      <alignment horizontal="center" vertical="top"/>
    </xf>
    <xf numFmtId="171" fontId="2" fillId="11" borderId="3" xfId="0" applyNumberFormat="1" applyFont="1" applyFill="1" applyBorder="1" applyAlignment="1" applyProtection="1">
      <alignment horizontal="center" vertical="top"/>
    </xf>
    <xf numFmtId="171" fontId="2" fillId="11" borderId="4" xfId="0" applyNumberFormat="1" applyFont="1" applyFill="1" applyBorder="1" applyAlignment="1" applyProtection="1">
      <alignment horizontal="center" vertical="top"/>
    </xf>
    <xf numFmtId="171" fontId="2" fillId="11" borderId="12" xfId="0" applyNumberFormat="1" applyFont="1" applyFill="1" applyBorder="1" applyAlignment="1" applyProtection="1">
      <alignment horizontal="center" vertical="top"/>
    </xf>
    <xf numFmtId="0" fontId="3" fillId="0" borderId="0" xfId="0" applyFont="1" applyAlignment="1" applyProtection="1">
      <alignment vertical="top" wrapText="1"/>
    </xf>
    <xf numFmtId="0" fontId="3" fillId="0" borderId="0"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0" xfId="0" applyFont="1" applyAlignment="1">
      <alignment vertical="top" wrapText="1"/>
    </xf>
    <xf numFmtId="0" fontId="3" fillId="0" borderId="8" xfId="0" applyFont="1" applyBorder="1" applyAlignment="1">
      <alignment vertical="top" wrapText="1"/>
    </xf>
    <xf numFmtId="0" fontId="2" fillId="3" borderId="2" xfId="0" applyFont="1" applyFill="1" applyBorder="1" applyAlignment="1">
      <alignment horizontal="center" vertical="top" wrapText="1"/>
    </xf>
    <xf numFmtId="0" fontId="3" fillId="3" borderId="16" xfId="0" applyFont="1" applyFill="1" applyBorder="1" applyAlignment="1">
      <alignment horizontal="center" vertical="top" wrapText="1"/>
    </xf>
    <xf numFmtId="170" fontId="3" fillId="10" borderId="2" xfId="1" applyNumberFormat="1" applyFont="1" applyFill="1" applyBorder="1" applyAlignment="1" applyProtection="1">
      <alignment horizontal="center" vertical="top"/>
      <protection locked="0"/>
    </xf>
    <xf numFmtId="170" fontId="3" fillId="10" borderId="16" xfId="1" applyNumberFormat="1" applyFont="1" applyFill="1" applyBorder="1" applyAlignment="1" applyProtection="1">
      <alignment horizontal="center" vertical="top"/>
      <protection locked="0"/>
    </xf>
    <xf numFmtId="14" fontId="2" fillId="12" borderId="3" xfId="0" applyNumberFormat="1" applyFont="1" applyFill="1" applyBorder="1" applyAlignment="1" applyProtection="1">
      <alignment horizontal="center" vertical="top"/>
      <protection locked="0"/>
    </xf>
    <xf numFmtId="14" fontId="2" fillId="12" borderId="4" xfId="0" applyNumberFormat="1" applyFont="1" applyFill="1" applyBorder="1" applyAlignment="1" applyProtection="1">
      <alignment horizontal="center" vertical="top"/>
      <protection locked="0"/>
    </xf>
    <xf numFmtId="14" fontId="2" fillId="12" borderId="12" xfId="0" applyNumberFormat="1" applyFont="1" applyFill="1" applyBorder="1" applyAlignment="1" applyProtection="1">
      <alignment horizontal="center" vertical="top"/>
      <protection locked="0"/>
    </xf>
    <xf numFmtId="0" fontId="2" fillId="0" borderId="9" xfId="0" applyFont="1" applyBorder="1" applyAlignment="1" applyProtection="1">
      <alignment horizontal="center" vertical="top"/>
    </xf>
    <xf numFmtId="0" fontId="13" fillId="0" borderId="0" xfId="0" applyFont="1" applyAlignment="1">
      <alignment horizontal="left"/>
    </xf>
    <xf numFmtId="0" fontId="2" fillId="12" borderId="3" xfId="0" applyNumberFormat="1" applyFont="1" applyFill="1" applyBorder="1" applyAlignment="1" applyProtection="1">
      <alignment horizontal="center" vertical="top"/>
      <protection locked="0"/>
    </xf>
    <xf numFmtId="0" fontId="2" fillId="12" borderId="4" xfId="0" applyNumberFormat="1" applyFont="1" applyFill="1" applyBorder="1" applyAlignment="1" applyProtection="1">
      <alignment horizontal="center" vertical="top"/>
      <protection locked="0"/>
    </xf>
    <xf numFmtId="0" fontId="2" fillId="12" borderId="12" xfId="0" applyNumberFormat="1" applyFont="1" applyFill="1" applyBorder="1" applyAlignment="1" applyProtection="1">
      <alignment horizontal="center" vertical="top"/>
      <protection locked="0"/>
    </xf>
    <xf numFmtId="0" fontId="2" fillId="12" borderId="3" xfId="0" applyFont="1" applyFill="1" applyBorder="1" applyAlignment="1" applyProtection="1">
      <alignment horizontal="center" vertical="top"/>
      <protection locked="0"/>
    </xf>
    <xf numFmtId="0" fontId="2" fillId="12" borderId="4" xfId="0" applyFont="1" applyFill="1" applyBorder="1" applyAlignment="1" applyProtection="1">
      <alignment horizontal="center" vertical="top"/>
      <protection locked="0"/>
    </xf>
    <xf numFmtId="0" fontId="2" fillId="12" borderId="12" xfId="0" applyFont="1" applyFill="1" applyBorder="1" applyAlignment="1" applyProtection="1">
      <alignment horizontal="center" vertical="top"/>
      <protection locked="0"/>
    </xf>
    <xf numFmtId="0" fontId="3" fillId="5" borderId="0" xfId="0" applyFont="1" applyFill="1" applyAlignment="1" applyProtection="1">
      <alignment horizontal="right"/>
    </xf>
    <xf numFmtId="0" fontId="3" fillId="0" borderId="0" xfId="0" applyFont="1" applyAlignment="1">
      <alignment horizontal="right"/>
    </xf>
    <xf numFmtId="167" fontId="5" fillId="0" borderId="0" xfId="3" applyNumberFormat="1" applyFont="1" applyBorder="1" applyAlignment="1" applyProtection="1">
      <alignment horizontal="left" vertical="top" wrapText="1"/>
    </xf>
    <xf numFmtId="167" fontId="3" fillId="4" borderId="4" xfId="3" applyNumberFormat="1" applyFont="1" applyFill="1" applyBorder="1" applyAlignment="1" applyProtection="1">
      <alignment horizontal="left" vertical="top"/>
    </xf>
    <xf numFmtId="167" fontId="3" fillId="4" borderId="12" xfId="3" applyNumberFormat="1" applyFont="1" applyFill="1" applyBorder="1" applyAlignment="1" applyProtection="1">
      <alignment horizontal="left" vertical="top"/>
    </xf>
    <xf numFmtId="167" fontId="3" fillId="10" borderId="4" xfId="3" applyNumberFormat="1" applyFont="1" applyFill="1" applyBorder="1" applyAlignment="1" applyProtection="1">
      <alignment horizontal="center" vertical="top" wrapText="1"/>
    </xf>
    <xf numFmtId="167" fontId="3" fillId="10" borderId="12" xfId="3" applyNumberFormat="1" applyFont="1" applyFill="1" applyBorder="1" applyAlignment="1" applyProtection="1">
      <alignment horizontal="center" vertical="top" wrapText="1"/>
    </xf>
    <xf numFmtId="170" fontId="3" fillId="3" borderId="2" xfId="1" applyNumberFormat="1" applyFont="1" applyFill="1" applyBorder="1" applyAlignment="1" applyProtection="1">
      <alignment horizontal="right" vertical="top" wrapText="1"/>
    </xf>
    <xf numFmtId="170" fontId="3" fillId="3" borderId="7" xfId="1" applyNumberFormat="1" applyFont="1" applyFill="1" applyBorder="1" applyAlignment="1" applyProtection="1">
      <alignment horizontal="right" vertical="top" wrapText="1"/>
    </xf>
    <xf numFmtId="170" fontId="3" fillId="3" borderId="16" xfId="1" applyNumberFormat="1" applyFont="1" applyFill="1" applyBorder="1" applyAlignment="1" applyProtection="1">
      <alignment horizontal="right" vertical="top" wrapText="1"/>
    </xf>
    <xf numFmtId="167" fontId="3" fillId="3" borderId="2" xfId="3" applyNumberFormat="1" applyFont="1" applyFill="1" applyBorder="1" applyAlignment="1" applyProtection="1">
      <alignment horizontal="center" vertical="top" wrapText="1"/>
    </xf>
    <xf numFmtId="167" fontId="3" fillId="3" borderId="16" xfId="3" applyNumberFormat="1" applyFont="1" applyFill="1" applyBorder="1" applyAlignment="1" applyProtection="1">
      <alignment horizontal="center" vertical="top" wrapText="1"/>
    </xf>
    <xf numFmtId="167" fontId="3" fillId="0" borderId="4" xfId="3" applyNumberFormat="1" applyFont="1" applyFill="1" applyBorder="1" applyAlignment="1" applyProtection="1">
      <alignment horizontal="left" vertical="top" wrapText="1"/>
    </xf>
    <xf numFmtId="0" fontId="3" fillId="0" borderId="12" xfId="0" applyFont="1" applyBorder="1" applyAlignment="1">
      <alignment horizontal="left" vertical="top" wrapText="1"/>
    </xf>
    <xf numFmtId="167" fontId="2" fillId="0" borderId="0" xfId="3" applyNumberFormat="1" applyFont="1" applyAlignment="1" applyProtection="1">
      <alignment horizontal="center" vertical="top"/>
    </xf>
    <xf numFmtId="167" fontId="3" fillId="3" borderId="10" xfId="3" applyNumberFormat="1" applyFont="1" applyFill="1" applyBorder="1" applyAlignment="1" applyProtection="1">
      <alignment horizontal="center" vertical="top" wrapText="1"/>
    </xf>
    <xf numFmtId="167" fontId="2" fillId="0" borderId="9" xfId="3" applyNumberFormat="1" applyFont="1" applyBorder="1" applyAlignment="1" applyProtection="1">
      <alignment horizontal="center" vertical="top"/>
    </xf>
    <xf numFmtId="167" fontId="2" fillId="3" borderId="15" xfId="3" applyNumberFormat="1" applyFont="1" applyFill="1" applyBorder="1" applyAlignment="1" applyProtection="1">
      <alignment horizontal="center" vertical="top" wrapText="1"/>
    </xf>
    <xf numFmtId="167" fontId="2" fillId="3" borderId="14" xfId="3" applyNumberFormat="1" applyFont="1" applyFill="1" applyBorder="1" applyAlignment="1" applyProtection="1">
      <alignment horizontal="center" vertical="top" wrapText="1"/>
    </xf>
    <xf numFmtId="167" fontId="2" fillId="3" borderId="18" xfId="3" applyNumberFormat="1" applyFont="1" applyFill="1" applyBorder="1" applyAlignment="1" applyProtection="1">
      <alignment horizontal="center" vertical="top" wrapText="1"/>
    </xf>
    <xf numFmtId="167" fontId="2" fillId="3" borderId="5" xfId="3" applyNumberFormat="1" applyFont="1" applyFill="1" applyBorder="1" applyAlignment="1" applyProtection="1">
      <alignment horizontal="center" vertical="top" wrapText="1"/>
    </xf>
    <xf numFmtId="167" fontId="2" fillId="3" borderId="9" xfId="3" applyNumberFormat="1" applyFont="1" applyFill="1" applyBorder="1" applyAlignment="1" applyProtection="1">
      <alignment horizontal="center" vertical="top" wrapText="1"/>
    </xf>
    <xf numFmtId="167" fontId="2" fillId="3" borderId="10" xfId="3" applyNumberFormat="1" applyFont="1" applyFill="1" applyBorder="1" applyAlignment="1" applyProtection="1">
      <alignment horizontal="center" vertical="top" wrapText="1"/>
    </xf>
    <xf numFmtId="0" fontId="3" fillId="0" borderId="0" xfId="0" applyFont="1" applyBorder="1" applyAlignment="1" applyProtection="1">
      <alignment horizontal="justify" vertical="top" wrapText="1"/>
    </xf>
    <xf numFmtId="0" fontId="3" fillId="0" borderId="0" xfId="0" applyFont="1" applyAlignment="1" applyProtection="1">
      <alignment horizontal="justify" vertical="top" wrapText="1"/>
    </xf>
    <xf numFmtId="0" fontId="3" fillId="0" borderId="0" xfId="0" applyFont="1" applyFill="1" applyBorder="1" applyAlignment="1" applyProtection="1">
      <alignment horizontal="justify" vertical="top" wrapText="1"/>
    </xf>
    <xf numFmtId="0" fontId="3" fillId="0" borderId="3" xfId="0" applyFont="1" applyBorder="1" applyAlignment="1" applyProtection="1">
      <alignment horizontal="center" vertical="top" wrapText="1"/>
    </xf>
    <xf numFmtId="0" fontId="3" fillId="0" borderId="4" xfId="0" applyFont="1" applyBorder="1" applyAlignment="1" applyProtection="1">
      <alignment horizontal="center" vertical="top" wrapText="1"/>
    </xf>
    <xf numFmtId="0" fontId="3" fillId="0" borderId="12" xfId="0" applyFont="1" applyBorder="1" applyAlignment="1" applyProtection="1">
      <alignment horizontal="center" vertical="top" wrapText="1"/>
    </xf>
    <xf numFmtId="0" fontId="3" fillId="4" borderId="0" xfId="0" applyFont="1" applyFill="1" applyAlignment="1" applyProtection="1">
      <alignment horizontal="justify" wrapText="1"/>
    </xf>
    <xf numFmtId="0" fontId="3" fillId="0" borderId="0" xfId="0" applyFont="1" applyAlignment="1" applyProtection="1">
      <alignment horizontal="justify" wrapText="1"/>
    </xf>
    <xf numFmtId="0" fontId="3" fillId="0" borderId="0" xfId="0" applyFont="1" applyBorder="1" applyAlignment="1" applyProtection="1">
      <alignment horizontal="right" vertical="top" wrapText="1"/>
    </xf>
    <xf numFmtId="0" fontId="3" fillId="0" borderId="0" xfId="0" applyFont="1" applyAlignment="1" applyProtection="1">
      <alignment horizontal="right" vertical="top" wrapText="1"/>
    </xf>
    <xf numFmtId="0" fontId="3" fillId="0" borderId="1" xfId="0" applyFont="1" applyBorder="1" applyAlignment="1" applyProtection="1">
      <alignment horizontal="center" vertical="top"/>
    </xf>
    <xf numFmtId="0" fontId="3" fillId="0" borderId="1" xfId="0" applyFont="1" applyBorder="1" applyAlignment="1" applyProtection="1">
      <alignment horizontal="center" vertical="top" wrapText="1"/>
    </xf>
    <xf numFmtId="0" fontId="3" fillId="0" borderId="1" xfId="0" applyFont="1" applyBorder="1" applyAlignment="1" applyProtection="1">
      <alignment vertical="top" wrapText="1"/>
    </xf>
    <xf numFmtId="0" fontId="3" fillId="4" borderId="9" xfId="0" applyFont="1" applyFill="1" applyBorder="1" applyAlignment="1" applyProtection="1">
      <alignment horizontal="left" vertical="top" wrapText="1"/>
    </xf>
    <xf numFmtId="0" fontId="3" fillId="4" borderId="1" xfId="0" applyFont="1" applyFill="1" applyBorder="1" applyAlignment="1" applyProtection="1">
      <alignment horizontal="center" vertical="top" wrapText="1"/>
    </xf>
    <xf numFmtId="0" fontId="3" fillId="0" borderId="1" xfId="0" applyFont="1" applyFill="1" applyBorder="1" applyAlignment="1" applyProtection="1">
      <alignment horizontal="justify" vertical="top" wrapText="1"/>
    </xf>
    <xf numFmtId="0" fontId="3" fillId="0" borderId="1" xfId="0" applyFont="1" applyFill="1" applyBorder="1" applyAlignment="1" applyProtection="1">
      <alignment wrapText="1"/>
    </xf>
    <xf numFmtId="0" fontId="3" fillId="0" borderId="4" xfId="0" applyFont="1" applyFill="1" applyBorder="1" applyAlignment="1" applyProtection="1">
      <alignment horizontal="left" vertical="top"/>
    </xf>
    <xf numFmtId="0" fontId="3" fillId="0" borderId="12" xfId="0" applyFont="1" applyFill="1" applyBorder="1" applyAlignment="1" applyProtection="1">
      <alignment horizontal="left" vertical="top"/>
    </xf>
    <xf numFmtId="0" fontId="2" fillId="0" borderId="3" xfId="0" applyFont="1" applyFill="1" applyBorder="1" applyAlignment="1" applyProtection="1">
      <alignment horizontal="center" vertical="top"/>
    </xf>
    <xf numFmtId="0" fontId="2" fillId="0" borderId="4" xfId="0" applyFont="1" applyFill="1" applyBorder="1" applyAlignment="1" applyProtection="1">
      <alignment horizontal="center" vertical="top"/>
    </xf>
    <xf numFmtId="0" fontId="3" fillId="0" borderId="1" xfId="0" applyFont="1" applyBorder="1" applyAlignment="1" applyProtection="1">
      <alignment horizontal="left" vertical="top"/>
    </xf>
    <xf numFmtId="0" fontId="3" fillId="0" borderId="3" xfId="0" applyFont="1" applyFill="1" applyBorder="1" applyAlignment="1" applyProtection="1">
      <alignment horizontal="left" vertical="top"/>
    </xf>
    <xf numFmtId="0" fontId="3" fillId="0" borderId="3" xfId="0" applyFont="1" applyFill="1" applyBorder="1" applyAlignment="1" applyProtection="1">
      <alignment horizontal="justify" vertical="top" wrapText="1"/>
    </xf>
    <xf numFmtId="0" fontId="3" fillId="0" borderId="4" xfId="0" applyFont="1" applyFill="1" applyBorder="1" applyAlignment="1" applyProtection="1">
      <alignment horizontal="justify" vertical="top" wrapText="1"/>
    </xf>
    <xf numFmtId="49" fontId="3" fillId="0" borderId="1" xfId="0" applyNumberFormat="1" applyFont="1" applyFill="1" applyBorder="1" applyAlignment="1" applyProtection="1">
      <alignment horizontal="justify" vertical="top" wrapText="1"/>
    </xf>
    <xf numFmtId="49" fontId="3" fillId="0" borderId="3" xfId="0" applyNumberFormat="1" applyFont="1" applyFill="1" applyBorder="1" applyAlignment="1" applyProtection="1">
      <alignment horizontal="justify" vertical="top" wrapText="1"/>
    </xf>
    <xf numFmtId="0" fontId="38" fillId="0" borderId="0" xfId="0" applyFont="1" applyAlignment="1">
      <alignment horizontal="center" vertical="top"/>
    </xf>
    <xf numFmtId="0" fontId="3" fillId="3" borderId="2"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3" borderId="4" xfId="0" applyFont="1" applyFill="1" applyBorder="1" applyAlignment="1" applyProtection="1">
      <alignment horizontal="center" vertical="top" wrapText="1"/>
    </xf>
    <xf numFmtId="0" fontId="3" fillId="3" borderId="12" xfId="0" applyFont="1" applyFill="1" applyBorder="1" applyAlignment="1" applyProtection="1">
      <alignment horizontal="center" vertical="top" wrapText="1"/>
    </xf>
    <xf numFmtId="0" fontId="2" fillId="0" borderId="4" xfId="0" applyFont="1" applyFill="1" applyBorder="1" applyAlignment="1" applyProtection="1">
      <alignment horizontal="left"/>
    </xf>
    <xf numFmtId="0" fontId="3" fillId="0" borderId="4" xfId="0" applyFont="1" applyBorder="1" applyAlignment="1" applyProtection="1">
      <alignment horizontal="left"/>
    </xf>
    <xf numFmtId="0" fontId="3" fillId="0" borderId="3"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12" xfId="0" applyFont="1" applyFill="1" applyBorder="1" applyAlignment="1" applyProtection="1">
      <alignment horizontal="left" vertical="top" wrapText="1"/>
    </xf>
    <xf numFmtId="0" fontId="3" fillId="10" borderId="2" xfId="0" applyFont="1" applyFill="1" applyBorder="1" applyAlignment="1" applyProtection="1">
      <alignment horizontal="center" vertical="center" wrapText="1"/>
    </xf>
    <xf numFmtId="0" fontId="3" fillId="10" borderId="16" xfId="0" applyFont="1" applyFill="1" applyBorder="1" applyAlignment="1" applyProtection="1">
      <alignment horizontal="center" vertical="center" wrapText="1"/>
    </xf>
    <xf numFmtId="0" fontId="2" fillId="3" borderId="15" xfId="0" applyFont="1" applyFill="1" applyBorder="1" applyAlignment="1" applyProtection="1">
      <alignment horizontal="center" vertical="top" wrapText="1"/>
    </xf>
    <xf numFmtId="0" fontId="2" fillId="3" borderId="14" xfId="0" applyFont="1" applyFill="1" applyBorder="1" applyAlignment="1" applyProtection="1">
      <alignment horizontal="center" vertical="top" wrapText="1"/>
    </xf>
    <xf numFmtId="0" fontId="2" fillId="3" borderId="5" xfId="0" applyFont="1" applyFill="1" applyBorder="1" applyAlignment="1" applyProtection="1">
      <alignment horizontal="center" vertical="top" wrapText="1"/>
    </xf>
    <xf numFmtId="0" fontId="2" fillId="3" borderId="9" xfId="0" applyFont="1" applyFill="1" applyBorder="1" applyAlignment="1" applyProtection="1">
      <alignment horizontal="center" vertical="top" wrapText="1"/>
    </xf>
    <xf numFmtId="0" fontId="3" fillId="0" borderId="1" xfId="0" applyFont="1" applyFill="1" applyBorder="1" applyAlignment="1" applyProtection="1">
      <alignment horizontal="left" vertical="top" wrapText="1"/>
    </xf>
    <xf numFmtId="0" fontId="3" fillId="0" borderId="1" xfId="0" applyFont="1" applyBorder="1" applyAlignment="1" applyProtection="1">
      <alignment horizontal="left" vertical="top" wrapText="1"/>
    </xf>
    <xf numFmtId="49" fontId="3" fillId="0" borderId="3" xfId="0" applyNumberFormat="1" applyFont="1" applyFill="1" applyBorder="1" applyAlignment="1" applyProtection="1">
      <alignment horizontal="left" vertical="top" wrapText="1"/>
    </xf>
    <xf numFmtId="0" fontId="3" fillId="0" borderId="1" xfId="0" applyFont="1" applyFill="1" applyBorder="1" applyAlignment="1" applyProtection="1">
      <alignment vertical="top" wrapText="1"/>
    </xf>
    <xf numFmtId="0" fontId="3" fillId="4" borderId="3" xfId="0" applyFont="1" applyFill="1" applyBorder="1" applyAlignment="1" applyProtection="1">
      <alignment vertical="top" wrapText="1"/>
    </xf>
    <xf numFmtId="0" fontId="3" fillId="0" borderId="12" xfId="0" applyFont="1" applyBorder="1" applyAlignment="1">
      <alignment vertical="top" wrapText="1"/>
    </xf>
    <xf numFmtId="0" fontId="3" fillId="4" borderId="3" xfId="0" applyFont="1" applyFill="1" applyBorder="1" applyAlignment="1" applyProtection="1">
      <alignment horizontal="left" vertical="top" wrapText="1"/>
    </xf>
    <xf numFmtId="0" fontId="11" fillId="2" borderId="3"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12" xfId="0" applyFont="1" applyFill="1" applyBorder="1" applyAlignment="1" applyProtection="1">
      <alignment horizontal="left" vertical="top" wrapText="1"/>
      <protection locked="0"/>
    </xf>
    <xf numFmtId="0" fontId="3" fillId="4" borderId="0" xfId="0" applyFont="1" applyFill="1" applyAlignment="1" applyProtection="1">
      <alignment horizontal="justify" vertical="top" wrapText="1"/>
    </xf>
    <xf numFmtId="0" fontId="3" fillId="4" borderId="0" xfId="0" applyFont="1" applyFill="1" applyAlignment="1" applyProtection="1">
      <alignment horizontal="left" vertical="top" wrapText="1"/>
    </xf>
    <xf numFmtId="0" fontId="3" fillId="2" borderId="3" xfId="0" applyFont="1" applyFill="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11" fillId="0" borderId="12" xfId="0" applyFont="1" applyBorder="1" applyAlignment="1" applyProtection="1">
      <alignment horizontal="center" vertical="top" wrapText="1"/>
      <protection locked="0"/>
    </xf>
    <xf numFmtId="0" fontId="3" fillId="3" borderId="3" xfId="0" applyFont="1" applyFill="1" applyBorder="1" applyAlignment="1" applyProtection="1">
      <alignment horizontal="center" vertical="center" wrapText="1"/>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3" fillId="2" borderId="3" xfId="0" applyFont="1" applyFill="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3" fillId="4" borderId="0" xfId="0" applyFont="1" applyFill="1" applyAlignment="1" applyProtection="1">
      <alignment horizontal="right"/>
    </xf>
    <xf numFmtId="0" fontId="3" fillId="3" borderId="3" xfId="0" applyFont="1" applyFill="1" applyBorder="1" applyAlignment="1" applyProtection="1">
      <alignment horizontal="center" vertical="top" wrapText="1"/>
    </xf>
    <xf numFmtId="0" fontId="11" fillId="0" borderId="4" xfId="0" applyFont="1" applyBorder="1"/>
    <xf numFmtId="0" fontId="11" fillId="0" borderId="12" xfId="0" applyFont="1" applyBorder="1"/>
    <xf numFmtId="0" fontId="3" fillId="4" borderId="4" xfId="0" applyFont="1" applyFill="1" applyBorder="1" applyAlignment="1" applyProtection="1">
      <alignment horizontal="left" vertical="top" wrapText="1"/>
    </xf>
    <xf numFmtId="0" fontId="3" fillId="4" borderId="0" xfId="0" applyFont="1" applyFill="1" applyAlignment="1" applyProtection="1">
      <alignment vertical="top" wrapText="1"/>
    </xf>
    <xf numFmtId="0" fontId="3" fillId="0" borderId="4" xfId="0" applyFont="1" applyFill="1" applyBorder="1" applyAlignment="1" applyProtection="1">
      <alignment horizontal="left" vertical="top" wrapText="1"/>
    </xf>
    <xf numFmtId="0" fontId="3" fillId="3" borderId="3" xfId="0" applyFont="1" applyFill="1" applyBorder="1" applyAlignment="1" applyProtection="1">
      <alignment horizontal="left" vertical="top"/>
    </xf>
    <xf numFmtId="0" fontId="3" fillId="3" borderId="4" xfId="0" applyFont="1" applyFill="1" applyBorder="1" applyAlignment="1" applyProtection="1">
      <alignment horizontal="left" vertical="top"/>
    </xf>
    <xf numFmtId="0" fontId="3" fillId="3" borderId="12" xfId="0" applyFont="1" applyFill="1" applyBorder="1" applyAlignment="1" applyProtection="1">
      <alignment horizontal="left" vertical="top"/>
    </xf>
    <xf numFmtId="0" fontId="3" fillId="0" borderId="3" xfId="0" applyFont="1" applyFill="1" applyBorder="1" applyAlignment="1" applyProtection="1">
      <alignment vertical="top" wrapText="1"/>
    </xf>
    <xf numFmtId="0" fontId="3" fillId="0" borderId="4" xfId="0" applyFont="1" applyFill="1" applyBorder="1" applyAlignment="1" applyProtection="1">
      <alignment vertical="top" wrapText="1"/>
    </xf>
    <xf numFmtId="0" fontId="3" fillId="0" borderId="12" xfId="0" applyFont="1" applyFill="1" applyBorder="1" applyAlignment="1" applyProtection="1">
      <alignment vertical="top" wrapText="1"/>
    </xf>
    <xf numFmtId="0" fontId="3" fillId="4" borderId="4" xfId="0" applyFont="1" applyFill="1" applyBorder="1" applyAlignment="1" applyProtection="1">
      <alignment vertical="top" wrapText="1"/>
    </xf>
    <xf numFmtId="0" fontId="3" fillId="4" borderId="12" xfId="0" applyFont="1" applyFill="1" applyBorder="1" applyAlignment="1" applyProtection="1">
      <alignment vertical="top" wrapText="1"/>
    </xf>
    <xf numFmtId="0" fontId="2" fillId="0" borderId="9" xfId="0" applyFont="1" applyBorder="1" applyAlignment="1" applyProtection="1">
      <alignment horizontal="left" vertical="top"/>
    </xf>
    <xf numFmtId="0" fontId="3" fillId="0" borderId="4" xfId="0" applyFont="1" applyBorder="1" applyAlignment="1" applyProtection="1">
      <alignment vertical="top" wrapText="1"/>
    </xf>
    <xf numFmtId="0" fontId="3" fillId="4" borderId="5" xfId="0" applyFont="1" applyFill="1" applyBorder="1" applyAlignment="1" applyProtection="1">
      <alignment horizontal="left" vertical="top" wrapText="1"/>
    </xf>
    <xf numFmtId="49" fontId="3" fillId="0" borderId="4" xfId="0" applyNumberFormat="1" applyFont="1" applyFill="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4" xfId="0" applyFont="1" applyBorder="1" applyAlignment="1">
      <alignment horizontal="left" vertical="top" wrapText="1"/>
    </xf>
    <xf numFmtId="166" fontId="2" fillId="4" borderId="0" xfId="6" applyFont="1" applyFill="1" applyAlignment="1" applyProtection="1">
      <alignment horizontal="center" vertical="top"/>
    </xf>
    <xf numFmtId="0" fontId="3" fillId="0" borderId="0" xfId="0" applyFont="1" applyAlignment="1" applyProtection="1">
      <alignment horizontal="right"/>
    </xf>
    <xf numFmtId="0" fontId="13" fillId="4" borderId="0" xfId="0" applyFont="1" applyFill="1" applyAlignment="1" applyProtection="1">
      <alignment horizontal="left"/>
    </xf>
    <xf numFmtId="0" fontId="24" fillId="4" borderId="0" xfId="0" applyFont="1" applyFill="1" applyAlignment="1">
      <alignment horizontal="left"/>
    </xf>
    <xf numFmtId="0" fontId="13" fillId="4" borderId="0" xfId="0" applyFont="1" applyFill="1" applyAlignment="1" applyProtection="1">
      <alignment horizontal="left" wrapText="1"/>
    </xf>
    <xf numFmtId="0" fontId="24" fillId="4" borderId="0" xfId="0" applyFont="1" applyFill="1" applyAlignment="1">
      <alignment horizontal="left" wrapText="1"/>
    </xf>
    <xf numFmtId="0" fontId="3" fillId="0" borderId="0" xfId="0" applyFont="1" applyFill="1" applyAlignment="1" applyProtection="1">
      <alignment horizontal="justify" vertical="top" wrapText="1"/>
    </xf>
    <xf numFmtId="0" fontId="3" fillId="3" borderId="1" xfId="0" applyFont="1" applyFill="1" applyBorder="1" applyAlignment="1" applyProtection="1">
      <alignment horizontal="center" vertical="top"/>
    </xf>
    <xf numFmtId="0" fontId="3" fillId="2" borderId="3" xfId="0" applyFont="1" applyFill="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12" xfId="0" applyFont="1" applyBorder="1" applyAlignment="1" applyProtection="1">
      <alignment vertical="top" wrapText="1"/>
      <protection locked="0"/>
    </xf>
    <xf numFmtId="170" fontId="3" fillId="4" borderId="2" xfId="0" applyNumberFormat="1" applyFont="1" applyFill="1" applyBorder="1" applyAlignment="1" applyProtection="1">
      <alignment horizontal="right" vertical="top"/>
    </xf>
    <xf numFmtId="170" fontId="3" fillId="4" borderId="16" xfId="0" applyNumberFormat="1" applyFont="1" applyFill="1" applyBorder="1" applyAlignment="1" applyProtection="1">
      <alignment horizontal="right" vertical="top"/>
    </xf>
    <xf numFmtId="0" fontId="3" fillId="2" borderId="12" xfId="0" applyFont="1" applyFill="1" applyBorder="1" applyAlignment="1" applyProtection="1">
      <alignment horizontal="left" vertical="top" wrapText="1"/>
      <protection locked="0"/>
    </xf>
    <xf numFmtId="0" fontId="3" fillId="2" borderId="4" xfId="0" applyFont="1" applyFill="1" applyBorder="1" applyAlignment="1" applyProtection="1">
      <alignment vertical="top" wrapText="1"/>
      <protection locked="0"/>
    </xf>
    <xf numFmtId="0" fontId="3" fillId="2" borderId="12" xfId="0" applyFont="1" applyFill="1" applyBorder="1" applyAlignment="1" applyProtection="1">
      <alignment vertical="top" wrapText="1"/>
      <protection locked="0"/>
    </xf>
    <xf numFmtId="0" fontId="3" fillId="4" borderId="0" xfId="0" applyFont="1" applyFill="1" applyAlignment="1" applyProtection="1">
      <alignment horizontal="left"/>
    </xf>
    <xf numFmtId="0" fontId="3" fillId="3" borderId="3" xfId="0" applyFont="1" applyFill="1" applyBorder="1" applyAlignment="1" applyProtection="1">
      <alignment horizontal="center" vertical="top"/>
    </xf>
    <xf numFmtId="0" fontId="3" fillId="3" borderId="12" xfId="0" applyFont="1" applyFill="1" applyBorder="1" applyAlignment="1" applyProtection="1">
      <alignment horizontal="center" vertical="top"/>
    </xf>
    <xf numFmtId="0" fontId="3" fillId="0" borderId="3" xfId="0" applyFont="1" applyBorder="1" applyAlignment="1" applyProtection="1">
      <alignment horizontal="center" vertical="top"/>
    </xf>
    <xf numFmtId="0" fontId="3" fillId="0" borderId="12" xfId="0" applyFont="1" applyBorder="1" applyAlignment="1" applyProtection="1">
      <alignment horizontal="center" vertical="top"/>
    </xf>
    <xf numFmtId="0" fontId="3" fillId="0" borderId="0" xfId="0" applyFont="1" applyFill="1" applyAlignment="1" applyProtection="1">
      <alignment horizontal="left" vertical="top" wrapText="1"/>
    </xf>
    <xf numFmtId="0" fontId="3" fillId="0" borderId="14" xfId="0" applyFont="1" applyFill="1" applyBorder="1" applyAlignment="1" applyProtection="1">
      <alignment horizontal="right" vertical="top"/>
    </xf>
    <xf numFmtId="0" fontId="3" fillId="2" borderId="3" xfId="0" applyFont="1" applyFill="1" applyBorder="1" applyAlignment="1" applyProtection="1">
      <alignment horizontal="right" wrapText="1"/>
      <protection locked="0"/>
    </xf>
    <xf numFmtId="0" fontId="11" fillId="0" borderId="12" xfId="0" applyFont="1" applyBorder="1" applyAlignment="1" applyProtection="1">
      <alignment horizontal="right" wrapText="1"/>
      <protection locked="0"/>
    </xf>
    <xf numFmtId="49" fontId="3" fillId="0" borderId="4" xfId="0" applyNumberFormat="1" applyFont="1" applyFill="1" applyBorder="1" applyAlignment="1" applyProtection="1">
      <alignment horizontal="justify" vertical="top" wrapText="1"/>
    </xf>
    <xf numFmtId="49" fontId="3" fillId="0" borderId="12" xfId="0" applyNumberFormat="1" applyFont="1" applyFill="1" applyBorder="1" applyAlignment="1" applyProtection="1">
      <alignment horizontal="justify" vertical="top" wrapText="1"/>
    </xf>
    <xf numFmtId="0" fontId="3" fillId="3" borderId="15" xfId="0" applyFont="1" applyFill="1" applyBorder="1" applyAlignment="1" applyProtection="1">
      <alignment horizontal="center" vertical="top"/>
    </xf>
    <xf numFmtId="0" fontId="3" fillId="3" borderId="14" xfId="0" applyFont="1" applyFill="1" applyBorder="1" applyAlignment="1" applyProtection="1">
      <alignment horizontal="center" vertical="top"/>
    </xf>
    <xf numFmtId="0" fontId="3" fillId="3" borderId="18" xfId="0" applyFont="1" applyFill="1" applyBorder="1" applyAlignment="1" applyProtection="1">
      <alignment horizontal="center" vertical="top"/>
    </xf>
    <xf numFmtId="0" fontId="2" fillId="4" borderId="0" xfId="0" applyFont="1" applyFill="1" applyAlignment="1" applyProtection="1">
      <alignment horizontal="center" vertical="top"/>
    </xf>
    <xf numFmtId="0" fontId="3" fillId="0" borderId="3" xfId="0" applyFont="1" applyBorder="1" applyAlignment="1" applyProtection="1">
      <alignment horizontal="left" vertical="top"/>
    </xf>
    <xf numFmtId="0" fontId="3" fillId="0" borderId="4" xfId="0" applyFont="1" applyBorder="1" applyAlignment="1" applyProtection="1">
      <alignment horizontal="left" vertical="top"/>
    </xf>
    <xf numFmtId="0" fontId="3" fillId="0" borderId="12" xfId="0" applyFont="1" applyBorder="1" applyAlignment="1" applyProtection="1">
      <alignment horizontal="left" vertical="top"/>
    </xf>
    <xf numFmtId="0" fontId="3" fillId="0" borderId="5" xfId="0" applyFont="1" applyBorder="1" applyAlignment="1" applyProtection="1">
      <alignment horizontal="left" vertical="top"/>
    </xf>
    <xf numFmtId="0" fontId="3" fillId="0" borderId="9" xfId="0" applyFont="1" applyBorder="1" applyAlignment="1" applyProtection="1">
      <alignment horizontal="left" vertical="top"/>
    </xf>
    <xf numFmtId="0" fontId="3" fillId="0" borderId="10" xfId="0" applyFont="1" applyBorder="1" applyAlignment="1" applyProtection="1">
      <alignment horizontal="left" vertical="top"/>
    </xf>
    <xf numFmtId="0" fontId="3" fillId="2" borderId="3" xfId="0" applyFont="1" applyFill="1" applyBorder="1" applyAlignment="1" applyProtection="1">
      <alignment horizontal="left" vertical="top"/>
      <protection locked="0"/>
    </xf>
    <xf numFmtId="0" fontId="3" fillId="2" borderId="12" xfId="0" applyFont="1" applyFill="1" applyBorder="1" applyAlignment="1" applyProtection="1">
      <alignment horizontal="left" vertical="top"/>
      <protection locked="0"/>
    </xf>
    <xf numFmtId="0" fontId="3" fillId="0" borderId="12" xfId="0" applyFont="1" applyFill="1" applyBorder="1" applyAlignment="1" applyProtection="1">
      <alignment horizontal="justify" vertical="top" wrapText="1"/>
    </xf>
    <xf numFmtId="0" fontId="3" fillId="3" borderId="4" xfId="0" applyFont="1" applyFill="1" applyBorder="1" applyAlignment="1" applyProtection="1">
      <alignment horizontal="center" vertical="top"/>
    </xf>
    <xf numFmtId="49" fontId="3" fillId="0" borderId="3" xfId="0" applyNumberFormat="1" applyFont="1" applyBorder="1" applyAlignment="1" applyProtection="1">
      <alignment horizontal="justify" vertical="top" wrapText="1"/>
    </xf>
    <xf numFmtId="49" fontId="3" fillId="0" borderId="4" xfId="0" applyNumberFormat="1" applyFont="1" applyBorder="1" applyAlignment="1" applyProtection="1">
      <alignment horizontal="justify" vertical="top" wrapText="1"/>
    </xf>
    <xf numFmtId="49" fontId="3" fillId="0" borderId="12" xfId="0" applyNumberFormat="1" applyFont="1" applyBorder="1" applyAlignment="1" applyProtection="1">
      <alignment horizontal="justify" vertical="top" wrapText="1"/>
    </xf>
    <xf numFmtId="0" fontId="3" fillId="4" borderId="15" xfId="0" applyFont="1" applyFill="1" applyBorder="1" applyAlignment="1" applyProtection="1">
      <alignment horizontal="left" vertical="top" wrapText="1"/>
    </xf>
    <xf numFmtId="0" fontId="3" fillId="4" borderId="18" xfId="0" applyFont="1" applyFill="1" applyBorder="1" applyAlignment="1" applyProtection="1">
      <alignment horizontal="left" vertical="top" wrapText="1"/>
    </xf>
    <xf numFmtId="0" fontId="3" fillId="4" borderId="10" xfId="0" applyFont="1" applyFill="1" applyBorder="1" applyAlignment="1" applyProtection="1">
      <alignment horizontal="left" vertical="top" wrapText="1"/>
    </xf>
    <xf numFmtId="0" fontId="11" fillId="0" borderId="12" xfId="0" applyFont="1" applyBorder="1" applyAlignment="1" applyProtection="1">
      <alignment wrapText="1"/>
      <protection locked="0"/>
    </xf>
    <xf numFmtId="0" fontId="11" fillId="0" borderId="4" xfId="0" applyFont="1" applyBorder="1" applyProtection="1">
      <protection locked="0"/>
    </xf>
    <xf numFmtId="0" fontId="11" fillId="0" borderId="12" xfId="0" applyFont="1" applyBorder="1" applyProtection="1">
      <protection locked="0"/>
    </xf>
    <xf numFmtId="0" fontId="3" fillId="4" borderId="0" xfId="0" applyNumberFormat="1" applyFont="1" applyFill="1" applyAlignment="1" applyProtection="1">
      <alignment horizontal="left" vertical="top" wrapText="1"/>
    </xf>
    <xf numFmtId="3" fontId="3" fillId="4" borderId="2" xfId="0" applyNumberFormat="1" applyFont="1" applyFill="1" applyBorder="1" applyAlignment="1" applyProtection="1">
      <alignment horizontal="right" vertical="top"/>
    </xf>
    <xf numFmtId="3" fontId="3" fillId="4" borderId="16" xfId="0" applyNumberFormat="1" applyFont="1" applyFill="1" applyBorder="1" applyAlignment="1" applyProtection="1">
      <alignment horizontal="right" vertical="top"/>
    </xf>
    <xf numFmtId="0" fontId="3" fillId="12" borderId="14" xfId="0" applyFont="1" applyFill="1" applyBorder="1" applyAlignment="1" applyProtection="1">
      <alignment horizontal="right" vertical="top"/>
    </xf>
    <xf numFmtId="0" fontId="3" fillId="12" borderId="0" xfId="0" applyFont="1" applyFill="1" applyAlignment="1" applyProtection="1">
      <alignment horizontal="left" vertical="top" wrapText="1"/>
    </xf>
    <xf numFmtId="0" fontId="2" fillId="4" borderId="0" xfId="0" applyFont="1" applyFill="1" applyAlignment="1" applyProtection="1">
      <alignment horizontal="left" vertical="top" wrapText="1"/>
    </xf>
    <xf numFmtId="0" fontId="3" fillId="12" borderId="0" xfId="0" applyFont="1" applyFill="1" applyBorder="1" applyAlignment="1" applyProtection="1">
      <alignment horizontal="left" vertical="top" wrapText="1"/>
    </xf>
    <xf numFmtId="0" fontId="9" fillId="4" borderId="0" xfId="0" applyNumberFormat="1" applyFont="1" applyFill="1" applyAlignment="1" applyProtection="1">
      <alignment vertical="top" wrapText="1"/>
    </xf>
    <xf numFmtId="0" fontId="11" fillId="0" borderId="0" xfId="0" applyFont="1" applyAlignment="1">
      <alignment vertical="top"/>
    </xf>
    <xf numFmtId="0" fontId="3" fillId="4" borderId="0" xfId="0" applyFont="1" applyFill="1" applyBorder="1" applyAlignment="1" applyProtection="1">
      <alignment horizontal="left" vertical="top" wrapText="1"/>
    </xf>
    <xf numFmtId="0" fontId="3" fillId="2" borderId="3" xfId="0" applyNumberFormat="1" applyFont="1" applyFill="1" applyBorder="1" applyAlignment="1" applyProtection="1">
      <alignment horizontal="left" vertical="top" wrapText="1"/>
      <protection locked="0"/>
    </xf>
    <xf numFmtId="0" fontId="11" fillId="0" borderId="12" xfId="0" applyFont="1" applyBorder="1" applyAlignment="1" applyProtection="1">
      <alignment vertical="top"/>
      <protection locked="0"/>
    </xf>
    <xf numFmtId="0" fontId="3" fillId="2" borderId="3" xfId="0" applyFont="1" applyFill="1" applyBorder="1" applyAlignment="1" applyProtection="1">
      <alignment horizontal="right"/>
      <protection locked="0"/>
    </xf>
    <xf numFmtId="0" fontId="3" fillId="2" borderId="12" xfId="0" applyFont="1" applyFill="1" applyBorder="1" applyAlignment="1" applyProtection="1">
      <alignment horizontal="right"/>
      <protection locked="0"/>
    </xf>
    <xf numFmtId="0" fontId="3" fillId="2" borderId="3" xfId="0" applyFont="1" applyFill="1" applyBorder="1" applyAlignment="1" applyProtection="1">
      <alignment horizontal="right" vertical="center" wrapText="1"/>
      <protection locked="0"/>
    </xf>
    <xf numFmtId="0" fontId="11" fillId="0" borderId="12" xfId="0" applyFont="1" applyBorder="1" applyAlignment="1" applyProtection="1">
      <alignment horizontal="right" vertical="center" wrapText="1"/>
      <protection locked="0"/>
    </xf>
    <xf numFmtId="0" fontId="3" fillId="10" borderId="3" xfId="0" applyFont="1" applyFill="1" applyBorder="1" applyAlignment="1" applyProtection="1">
      <alignment horizontal="center" vertical="top"/>
    </xf>
    <xf numFmtId="0" fontId="2" fillId="10" borderId="4" xfId="0" applyFont="1" applyFill="1" applyBorder="1" applyAlignment="1" applyProtection="1">
      <alignment horizontal="center" vertical="top"/>
    </xf>
    <xf numFmtId="0" fontId="2" fillId="10" borderId="12" xfId="0" applyFont="1" applyFill="1" applyBorder="1" applyAlignment="1" applyProtection="1">
      <alignment horizontal="center" vertical="top"/>
    </xf>
    <xf numFmtId="0" fontId="3" fillId="4" borderId="3" xfId="0" applyFont="1" applyFill="1" applyBorder="1" applyAlignment="1" applyProtection="1">
      <alignment horizontal="left" vertical="top"/>
    </xf>
    <xf numFmtId="0" fontId="3" fillId="4" borderId="4" xfId="0" applyFont="1" applyFill="1" applyBorder="1" applyAlignment="1" applyProtection="1">
      <alignment horizontal="left" vertical="top"/>
    </xf>
    <xf numFmtId="0" fontId="3" fillId="4" borderId="12" xfId="0" applyFont="1" applyFill="1" applyBorder="1" applyAlignment="1" applyProtection="1">
      <alignment horizontal="left" vertical="top"/>
    </xf>
    <xf numFmtId="0" fontId="2" fillId="4" borderId="9" xfId="0" applyFont="1" applyFill="1" applyBorder="1" applyAlignment="1" applyProtection="1">
      <alignment horizontal="left" vertical="top" wrapText="1"/>
    </xf>
    <xf numFmtId="0" fontId="11" fillId="0" borderId="9" xfId="0" applyFont="1" applyBorder="1" applyAlignment="1">
      <alignment vertical="top" wrapText="1"/>
    </xf>
    <xf numFmtId="9" fontId="3" fillId="0" borderId="3" xfId="0" applyNumberFormat="1" applyFont="1" applyFill="1" applyBorder="1" applyAlignment="1" applyProtection="1">
      <alignment horizontal="center" vertical="top" wrapText="1"/>
    </xf>
    <xf numFmtId="9" fontId="3" fillId="0" borderId="12" xfId="0" applyNumberFormat="1" applyFont="1" applyFill="1" applyBorder="1" applyAlignment="1" applyProtection="1">
      <alignment horizontal="center" vertical="top" wrapText="1"/>
    </xf>
    <xf numFmtId="0" fontId="2" fillId="0" borderId="3" xfId="0" applyFont="1" applyFill="1" applyBorder="1" applyAlignment="1" applyProtection="1">
      <alignment horizontal="left" vertical="top"/>
    </xf>
    <xf numFmtId="0" fontId="2" fillId="0" borderId="4" xfId="0" applyFont="1" applyFill="1" applyBorder="1" applyAlignment="1" applyProtection="1">
      <alignment horizontal="left" vertical="top"/>
    </xf>
    <xf numFmtId="0" fontId="2" fillId="0" borderId="12" xfId="0" applyFont="1" applyFill="1" applyBorder="1" applyAlignment="1" applyProtection="1">
      <alignment horizontal="left" vertical="top"/>
    </xf>
    <xf numFmtId="0" fontId="3" fillId="3" borderId="12" xfId="0" applyFont="1" applyFill="1" applyBorder="1" applyAlignment="1" applyProtection="1">
      <alignment horizontal="center" vertical="center" wrapText="1"/>
    </xf>
    <xf numFmtId="0" fontId="3" fillId="0" borderId="3" xfId="0" applyFont="1" applyBorder="1" applyAlignment="1" applyProtection="1">
      <alignment vertical="top" wrapText="1"/>
    </xf>
    <xf numFmtId="0" fontId="3" fillId="5" borderId="0" xfId="0" applyFont="1" applyFill="1" applyBorder="1" applyAlignment="1" applyProtection="1">
      <alignment horizontal="right"/>
    </xf>
    <xf numFmtId="0" fontId="13" fillId="4" borderId="0" xfId="0" applyFont="1" applyFill="1" applyAlignment="1">
      <alignment horizontal="left"/>
    </xf>
    <xf numFmtId="0" fontId="2" fillId="4" borderId="0" xfId="0" applyFont="1" applyFill="1" applyAlignment="1" applyProtection="1">
      <alignment horizontal="center" vertical="top" wrapText="1"/>
    </xf>
    <xf numFmtId="0" fontId="3" fillId="5" borderId="9" xfId="0" applyFont="1" applyFill="1" applyBorder="1" applyAlignment="1" applyProtection="1">
      <alignment horizontal="right"/>
    </xf>
    <xf numFmtId="0" fontId="2" fillId="3" borderId="3" xfId="0" applyFont="1" applyFill="1" applyBorder="1" applyAlignment="1" applyProtection="1">
      <alignment vertical="top" wrapText="1"/>
    </xf>
    <xf numFmtId="0" fontId="3" fillId="3" borderId="4" xfId="0" applyFont="1" applyFill="1" applyBorder="1" applyAlignment="1" applyProtection="1">
      <alignment vertical="top" wrapText="1"/>
    </xf>
    <xf numFmtId="9" fontId="3" fillId="0" borderId="3" xfId="0" applyNumberFormat="1" applyFont="1" applyFill="1" applyBorder="1" applyAlignment="1" applyProtection="1">
      <alignment horizontal="center" vertical="top"/>
    </xf>
    <xf numFmtId="9" fontId="3" fillId="0" borderId="12" xfId="0" applyNumberFormat="1" applyFont="1" applyFill="1" applyBorder="1" applyAlignment="1" applyProtection="1">
      <alignment horizontal="center" vertical="top"/>
    </xf>
    <xf numFmtId="0" fontId="2" fillId="4" borderId="0" xfId="0" applyFont="1" applyFill="1" applyBorder="1" applyAlignment="1" applyProtection="1">
      <alignment horizontal="left" vertical="top" wrapText="1"/>
    </xf>
    <xf numFmtId="0" fontId="2" fillId="3" borderId="1" xfId="0" applyFont="1" applyFill="1" applyBorder="1" applyAlignment="1" applyProtection="1">
      <alignment vertical="top" wrapText="1"/>
    </xf>
    <xf numFmtId="0" fontId="3" fillId="3" borderId="1" xfId="0" applyFont="1" applyFill="1" applyBorder="1" applyAlignment="1" applyProtection="1">
      <alignment vertical="top" wrapText="1"/>
    </xf>
    <xf numFmtId="0" fontId="3" fillId="3" borderId="3" xfId="0" applyFont="1" applyFill="1" applyBorder="1" applyAlignment="1" applyProtection="1">
      <alignment vertical="top" wrapText="1"/>
    </xf>
    <xf numFmtId="0" fontId="3" fillId="4" borderId="0" xfId="0" applyFont="1" applyFill="1" applyAlignment="1">
      <alignment horizontal="right"/>
    </xf>
    <xf numFmtId="0" fontId="3" fillId="3" borderId="4"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10" borderId="4" xfId="0" applyFont="1" applyFill="1" applyBorder="1" applyAlignment="1" applyProtection="1">
      <alignment horizontal="center" vertical="top"/>
    </xf>
    <xf numFmtId="0" fontId="3" fillId="10" borderId="12" xfId="0" applyFont="1" applyFill="1" applyBorder="1" applyAlignment="1" applyProtection="1">
      <alignment horizontal="center" vertical="top"/>
    </xf>
    <xf numFmtId="0" fontId="3" fillId="10" borderId="4" xfId="0" applyFont="1" applyFill="1" applyBorder="1" applyAlignment="1" applyProtection="1">
      <alignment horizontal="center" vertical="top" wrapText="1"/>
    </xf>
    <xf numFmtId="0" fontId="3" fillId="10" borderId="14" xfId="0" applyFont="1" applyFill="1" applyBorder="1" applyAlignment="1" applyProtection="1">
      <alignment horizontal="center" vertical="top" wrapText="1"/>
    </xf>
    <xf numFmtId="0" fontId="3" fillId="10" borderId="18" xfId="0" applyFont="1" applyFill="1" applyBorder="1" applyAlignment="1" applyProtection="1">
      <alignment horizontal="center" vertical="top" wrapText="1"/>
    </xf>
    <xf numFmtId="0" fontId="2" fillId="4" borderId="3" xfId="0" applyFont="1" applyFill="1" applyBorder="1" applyAlignment="1" applyProtection="1">
      <alignment horizontal="left" vertical="top" wrapText="1"/>
    </xf>
    <xf numFmtId="0" fontId="2" fillId="4" borderId="4" xfId="0" applyFont="1" applyFill="1" applyBorder="1" applyAlignment="1" applyProtection="1">
      <alignment horizontal="left" vertical="top" wrapText="1"/>
    </xf>
    <xf numFmtId="0" fontId="2" fillId="4" borderId="12" xfId="0" applyFont="1" applyFill="1" applyBorder="1" applyAlignment="1" applyProtection="1">
      <alignment horizontal="left" vertical="top" wrapText="1"/>
    </xf>
    <xf numFmtId="14" fontId="2" fillId="12" borderId="6" xfId="0" applyNumberFormat="1" applyFont="1" applyFill="1" applyBorder="1" applyAlignment="1" applyProtection="1">
      <alignment horizontal="left" vertical="center" wrapText="1"/>
    </xf>
    <xf numFmtId="0" fontId="3" fillId="12" borderId="0" xfId="0" applyFont="1" applyFill="1" applyBorder="1" applyAlignment="1" applyProtection="1">
      <alignment wrapText="1"/>
    </xf>
    <xf numFmtId="3" fontId="3" fillId="3" borderId="2" xfId="0" applyNumberFormat="1" applyFont="1" applyFill="1" applyBorder="1" applyAlignment="1" applyProtection="1">
      <alignment horizontal="right" vertical="top" wrapText="1"/>
    </xf>
    <xf numFmtId="3" fontId="3" fillId="3" borderId="16" xfId="0" applyNumberFormat="1" applyFont="1" applyFill="1" applyBorder="1" applyAlignment="1" applyProtection="1">
      <alignment horizontal="right" vertical="top" wrapText="1"/>
    </xf>
    <xf numFmtId="14" fontId="3" fillId="3" borderId="3" xfId="0" applyNumberFormat="1" applyFont="1" applyFill="1" applyBorder="1" applyAlignment="1" applyProtection="1">
      <alignment horizontal="center" vertical="top"/>
    </xf>
    <xf numFmtId="14" fontId="3" fillId="3" borderId="4" xfId="0" applyNumberFormat="1" applyFont="1" applyFill="1" applyBorder="1" applyAlignment="1" applyProtection="1">
      <alignment horizontal="center" vertical="top"/>
    </xf>
    <xf numFmtId="14" fontId="3" fillId="3" borderId="12" xfId="0" applyNumberFormat="1" applyFont="1" applyFill="1" applyBorder="1" applyAlignment="1" applyProtection="1">
      <alignment horizontal="center" vertical="top"/>
    </xf>
    <xf numFmtId="0" fontId="3" fillId="3" borderId="2" xfId="0" applyFont="1" applyFill="1" applyBorder="1" applyAlignment="1" applyProtection="1">
      <alignment horizontal="center" vertical="top" wrapText="1"/>
    </xf>
    <xf numFmtId="0" fontId="3" fillId="3" borderId="16" xfId="0" applyFont="1" applyFill="1" applyBorder="1" applyAlignment="1" applyProtection="1">
      <alignment horizontal="center" vertical="top" wrapText="1"/>
    </xf>
    <xf numFmtId="14" fontId="2" fillId="0" borderId="3" xfId="0" applyNumberFormat="1" applyFont="1" applyFill="1" applyBorder="1" applyAlignment="1" applyProtection="1">
      <alignment horizontal="left" vertical="center" wrapText="1"/>
    </xf>
    <xf numFmtId="14" fontId="2" fillId="0" borderId="4" xfId="0" applyNumberFormat="1" applyFont="1" applyFill="1" applyBorder="1" applyAlignment="1" applyProtection="1">
      <alignment horizontal="left" vertical="center" wrapText="1"/>
    </xf>
    <xf numFmtId="14" fontId="3" fillId="3" borderId="15" xfId="0" applyNumberFormat="1" applyFont="1" applyFill="1" applyBorder="1" applyAlignment="1" applyProtection="1">
      <alignment horizontal="center" vertical="top" wrapText="1"/>
    </xf>
    <xf numFmtId="14" fontId="3" fillId="3" borderId="18" xfId="0" applyNumberFormat="1" applyFont="1" applyFill="1" applyBorder="1" applyAlignment="1" applyProtection="1">
      <alignment horizontal="center" vertical="top" wrapText="1"/>
    </xf>
    <xf numFmtId="0" fontId="2" fillId="4" borderId="19" xfId="0" applyFont="1" applyFill="1" applyBorder="1" applyAlignment="1" applyProtection="1">
      <alignment horizontal="left" vertical="top"/>
    </xf>
    <xf numFmtId="0" fontId="2" fillId="4" borderId="45" xfId="0" applyFont="1" applyFill="1" applyBorder="1" applyAlignment="1" applyProtection="1">
      <alignment horizontal="left" vertical="top"/>
    </xf>
    <xf numFmtId="14" fontId="3" fillId="3" borderId="2" xfId="0" applyNumberFormat="1" applyFont="1" applyFill="1" applyBorder="1" applyAlignment="1" applyProtection="1">
      <alignment horizontal="center" vertical="top" wrapText="1"/>
    </xf>
    <xf numFmtId="14" fontId="3" fillId="3" borderId="16" xfId="0" applyNumberFormat="1" applyFont="1" applyFill="1" applyBorder="1" applyAlignment="1" applyProtection="1">
      <alignment horizontal="center" vertical="top" wrapText="1"/>
    </xf>
    <xf numFmtId="14" fontId="3" fillId="3" borderId="2" xfId="0" applyNumberFormat="1" applyFont="1" applyFill="1" applyBorder="1" applyAlignment="1" applyProtection="1">
      <alignment horizontal="center" vertical="center" wrapText="1"/>
    </xf>
    <xf numFmtId="14" fontId="3" fillId="3" borderId="7" xfId="0" applyNumberFormat="1" applyFont="1" applyFill="1" applyBorder="1" applyAlignment="1" applyProtection="1">
      <alignment horizontal="center" vertical="center" wrapText="1"/>
    </xf>
    <xf numFmtId="14" fontId="3" fillId="3" borderId="16" xfId="0" applyNumberFormat="1" applyFont="1" applyFill="1" applyBorder="1" applyAlignment="1" applyProtection="1">
      <alignment horizontal="center" vertical="center" wrapText="1"/>
    </xf>
    <xf numFmtId="14" fontId="2" fillId="4" borderId="6" xfId="0" applyNumberFormat="1" applyFont="1" applyFill="1" applyBorder="1" applyAlignment="1" applyProtection="1">
      <alignment horizontal="left" vertical="center" wrapText="1"/>
    </xf>
    <xf numFmtId="0" fontId="3" fillId="4" borderId="0" xfId="0" applyFont="1" applyFill="1" applyBorder="1" applyAlignment="1" applyProtection="1">
      <alignment wrapText="1"/>
    </xf>
    <xf numFmtId="14" fontId="3" fillId="3" borderId="18" xfId="0" applyNumberFormat="1" applyFont="1" applyFill="1" applyBorder="1" applyAlignment="1" applyProtection="1">
      <alignment horizontal="center" vertical="center" wrapText="1"/>
    </xf>
    <xf numFmtId="14" fontId="3" fillId="3" borderId="8" xfId="0" applyNumberFormat="1" applyFont="1" applyFill="1" applyBorder="1" applyAlignment="1" applyProtection="1">
      <alignment horizontal="center" vertical="center" wrapText="1"/>
    </xf>
    <xf numFmtId="14" fontId="3" fillId="3" borderId="10" xfId="0" applyNumberFormat="1" applyFont="1" applyFill="1" applyBorder="1" applyAlignment="1" applyProtection="1">
      <alignment horizontal="center" vertical="center" wrapText="1"/>
    </xf>
    <xf numFmtId="14" fontId="2" fillId="4" borderId="5" xfId="0" applyNumberFormat="1" applyFont="1" applyFill="1" applyBorder="1" applyAlignment="1" applyProtection="1">
      <alignment horizontal="left" vertical="center" wrapText="1"/>
    </xf>
    <xf numFmtId="14" fontId="2" fillId="4" borderId="9" xfId="0" applyNumberFormat="1" applyFont="1" applyFill="1" applyBorder="1" applyAlignment="1" applyProtection="1">
      <alignment horizontal="left" vertical="center" wrapText="1"/>
    </xf>
    <xf numFmtId="0" fontId="24" fillId="4" borderId="0" xfId="0" applyFont="1" applyFill="1" applyAlignment="1" applyProtection="1">
      <alignment horizontal="left"/>
    </xf>
    <xf numFmtId="165" fontId="3" fillId="0" borderId="3" xfId="1" applyFont="1" applyBorder="1" applyAlignment="1" applyProtection="1">
      <alignment horizontal="center" vertical="top"/>
    </xf>
    <xf numFmtId="165" fontId="3" fillId="0" borderId="4" xfId="1" applyFont="1" applyBorder="1" applyAlignment="1" applyProtection="1">
      <alignment horizontal="center" vertical="top"/>
    </xf>
    <xf numFmtId="165" fontId="3" fillId="0" borderId="12" xfId="1" applyFont="1" applyBorder="1" applyAlignment="1" applyProtection="1">
      <alignment horizontal="center" vertical="top"/>
    </xf>
    <xf numFmtId="172" fontId="3" fillId="0" borderId="3" xfId="0" applyNumberFormat="1" applyFont="1" applyBorder="1" applyAlignment="1" applyProtection="1">
      <alignment horizontal="center" vertical="top"/>
    </xf>
    <xf numFmtId="172" fontId="3" fillId="0" borderId="4" xfId="0" applyNumberFormat="1" applyFont="1" applyBorder="1" applyAlignment="1" applyProtection="1">
      <alignment horizontal="center" vertical="top"/>
    </xf>
    <xf numFmtId="172" fontId="3" fillId="0" borderId="12" xfId="0" applyNumberFormat="1" applyFont="1" applyBorder="1" applyAlignment="1" applyProtection="1">
      <alignment horizontal="center" vertical="top"/>
    </xf>
    <xf numFmtId="14" fontId="2" fillId="0" borderId="9" xfId="0" applyNumberFormat="1" applyFont="1" applyFill="1" applyBorder="1" applyAlignment="1" applyProtection="1">
      <alignment horizontal="center" vertical="top"/>
    </xf>
    <xf numFmtId="0" fontId="3" fillId="3" borderId="60" xfId="0" applyFont="1" applyFill="1" applyBorder="1" applyAlignment="1" applyProtection="1">
      <alignment horizontal="center" vertical="top" wrapText="1"/>
    </xf>
    <xf numFmtId="0" fontId="3" fillId="3" borderId="37" xfId="0" applyFont="1" applyFill="1" applyBorder="1" applyAlignment="1" applyProtection="1">
      <alignment horizontal="center" vertical="top" wrapText="1"/>
    </xf>
    <xf numFmtId="0" fontId="3" fillId="3" borderId="61" xfId="0" applyFont="1" applyFill="1" applyBorder="1" applyAlignment="1" applyProtection="1">
      <alignment horizontal="center" vertical="top" wrapText="1"/>
    </xf>
    <xf numFmtId="0" fontId="3" fillId="0" borderId="7" xfId="0" applyFont="1" applyBorder="1" applyAlignment="1" applyProtection="1">
      <alignment horizontal="center" vertical="top" wrapText="1"/>
    </xf>
    <xf numFmtId="0" fontId="3" fillId="0" borderId="16" xfId="0" applyFont="1" applyBorder="1" applyAlignment="1" applyProtection="1">
      <alignment horizontal="center" vertical="top" wrapText="1"/>
    </xf>
    <xf numFmtId="14" fontId="3" fillId="3" borderId="15" xfId="0" applyNumberFormat="1" applyFont="1" applyFill="1" applyBorder="1" applyAlignment="1" applyProtection="1">
      <alignment horizontal="center" vertical="top"/>
    </xf>
    <xf numFmtId="14" fontId="3" fillId="3" borderId="14" xfId="0" applyNumberFormat="1" applyFont="1" applyFill="1" applyBorder="1" applyAlignment="1" applyProtection="1">
      <alignment horizontal="center" vertical="top"/>
    </xf>
    <xf numFmtId="3" fontId="3" fillId="3" borderId="14" xfId="0" applyNumberFormat="1" applyFont="1" applyFill="1" applyBorder="1" applyAlignment="1" applyProtection="1">
      <alignment horizontal="right" vertical="top" wrapText="1"/>
    </xf>
    <xf numFmtId="3" fontId="3" fillId="3" borderId="9" xfId="0" applyNumberFormat="1" applyFont="1" applyFill="1" applyBorder="1" applyAlignment="1" applyProtection="1">
      <alignment horizontal="right" vertical="top" wrapText="1"/>
    </xf>
    <xf numFmtId="14" fontId="3" fillId="3" borderId="14" xfId="0" applyNumberFormat="1" applyFont="1" applyFill="1" applyBorder="1" applyAlignment="1" applyProtection="1">
      <alignment horizontal="center" vertical="top" wrapText="1"/>
    </xf>
    <xf numFmtId="14" fontId="3" fillId="3" borderId="3" xfId="0" applyNumberFormat="1" applyFont="1" applyFill="1" applyBorder="1" applyAlignment="1" applyProtection="1">
      <alignment horizontal="center" vertical="top" wrapText="1"/>
    </xf>
    <xf numFmtId="14" fontId="3" fillId="3" borderId="4" xfId="0" applyNumberFormat="1" applyFont="1" applyFill="1" applyBorder="1" applyAlignment="1" applyProtection="1">
      <alignment horizontal="center" vertical="top" wrapText="1"/>
    </xf>
    <xf numFmtId="0" fontId="3" fillId="4" borderId="0" xfId="0" applyFont="1" applyFill="1" applyAlignment="1">
      <alignment horizontal="left"/>
    </xf>
    <xf numFmtId="0" fontId="2" fillId="3" borderId="1"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3" fillId="10" borderId="1" xfId="0" applyFont="1" applyFill="1" applyBorder="1" applyAlignment="1" applyProtection="1">
      <alignment horizontal="center" vertical="center" wrapText="1"/>
    </xf>
    <xf numFmtId="0" fontId="3" fillId="0" borderId="0" xfId="7" applyFont="1" applyFill="1" applyAlignment="1" applyProtection="1">
      <alignment horizontal="left" vertical="top" wrapText="1"/>
    </xf>
    <xf numFmtId="0" fontId="29" fillId="4" borderId="0" xfId="7" applyFont="1" applyFill="1" applyAlignment="1" applyProtection="1">
      <alignment horizontal="left" vertical="top" wrapText="1"/>
    </xf>
    <xf numFmtId="0" fontId="3" fillId="3" borderId="74" xfId="0" applyFont="1" applyFill="1" applyBorder="1" applyAlignment="1" applyProtection="1">
      <alignment horizontal="center" vertical="center" wrapText="1"/>
    </xf>
    <xf numFmtId="0" fontId="3" fillId="3" borderId="75" xfId="0" applyFont="1" applyFill="1" applyBorder="1" applyAlignment="1" applyProtection="1">
      <alignment horizontal="center" vertical="center" wrapText="1"/>
    </xf>
    <xf numFmtId="0" fontId="3" fillId="3" borderId="38"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78" xfId="0" applyFont="1" applyFill="1" applyBorder="1" applyAlignment="1" applyProtection="1">
      <alignment horizontal="center" vertical="center" wrapText="1"/>
    </xf>
    <xf numFmtId="0" fontId="3" fillId="3" borderId="65" xfId="0" applyFont="1" applyFill="1" applyBorder="1" applyAlignment="1" applyProtection="1">
      <alignment horizontal="center" vertical="center" wrapText="1"/>
    </xf>
    <xf numFmtId="0" fontId="3" fillId="3" borderId="72" xfId="7" applyFont="1" applyFill="1" applyBorder="1" applyAlignment="1" applyProtection="1">
      <alignment horizontal="center" vertical="center" wrapText="1"/>
    </xf>
    <xf numFmtId="0" fontId="3" fillId="3" borderId="50" xfId="7" applyFont="1" applyFill="1" applyBorder="1" applyAlignment="1" applyProtection="1">
      <alignment horizontal="center" vertical="center" wrapText="1"/>
    </xf>
    <xf numFmtId="0" fontId="3" fillId="3" borderId="70" xfId="7" applyFont="1" applyFill="1" applyBorder="1" applyAlignment="1" applyProtection="1">
      <alignment horizontal="center" vertical="center"/>
    </xf>
    <xf numFmtId="0" fontId="3" fillId="3" borderId="71" xfId="7" applyFont="1" applyFill="1" applyBorder="1" applyAlignment="1" applyProtection="1">
      <alignment horizontal="center" vertical="center"/>
    </xf>
    <xf numFmtId="0" fontId="3" fillId="3" borderId="72" xfId="7" applyFont="1" applyFill="1" applyBorder="1" applyAlignment="1" applyProtection="1">
      <alignment horizontal="center" vertical="center"/>
    </xf>
    <xf numFmtId="0" fontId="2" fillId="4" borderId="59" xfId="0" applyFont="1" applyFill="1" applyBorder="1" applyAlignment="1" applyProtection="1">
      <alignment horizontal="left" vertical="top"/>
    </xf>
    <xf numFmtId="0" fontId="2" fillId="4" borderId="52" xfId="0" applyFont="1" applyFill="1" applyBorder="1" applyAlignment="1" applyProtection="1">
      <alignment horizontal="left" vertical="top"/>
    </xf>
    <xf numFmtId="0" fontId="2" fillId="4" borderId="55" xfId="0" applyFont="1" applyFill="1" applyBorder="1" applyAlignment="1" applyProtection="1">
      <alignment horizontal="left" vertical="top"/>
    </xf>
    <xf numFmtId="0" fontId="3" fillId="0" borderId="39" xfId="0" applyFont="1" applyBorder="1" applyAlignment="1" applyProtection="1">
      <alignment horizontal="left" vertical="top" wrapText="1"/>
    </xf>
    <xf numFmtId="0" fontId="3" fillId="3" borderId="76" xfId="0"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wrapText="1"/>
    </xf>
    <xf numFmtId="0" fontId="3" fillId="3" borderId="79" xfId="0" applyFont="1" applyFill="1" applyBorder="1" applyAlignment="1" applyProtection="1">
      <alignment horizontal="center" vertical="center" wrapText="1"/>
    </xf>
    <xf numFmtId="0" fontId="3" fillId="0" borderId="39" xfId="0" applyFont="1" applyBorder="1" applyAlignment="1" applyProtection="1">
      <alignment horizontal="left" vertical="top"/>
    </xf>
    <xf numFmtId="0" fontId="3" fillId="4" borderId="39" xfId="0" applyFont="1" applyFill="1" applyBorder="1" applyAlignment="1" applyProtection="1">
      <alignment horizontal="left" vertical="top"/>
    </xf>
    <xf numFmtId="0" fontId="3" fillId="0" borderId="70" xfId="0" applyFont="1" applyBorder="1" applyAlignment="1" applyProtection="1">
      <alignment vertical="top" wrapText="1"/>
    </xf>
    <xf numFmtId="0" fontId="3" fillId="0" borderId="73" xfId="0" applyFont="1" applyBorder="1" applyAlignment="1" applyProtection="1">
      <alignment vertical="top" wrapText="1"/>
    </xf>
    <xf numFmtId="0" fontId="3" fillId="0" borderId="39" xfId="0" applyFont="1" applyBorder="1" applyAlignment="1" applyProtection="1">
      <alignment vertical="top" wrapText="1"/>
    </xf>
    <xf numFmtId="14" fontId="2" fillId="0" borderId="0" xfId="0" applyNumberFormat="1" applyFont="1" applyFill="1" applyBorder="1" applyAlignment="1" applyProtection="1">
      <alignment horizontal="center" vertical="top"/>
    </xf>
    <xf numFmtId="0" fontId="3" fillId="5" borderId="65" xfId="0" applyFont="1" applyFill="1" applyBorder="1" applyAlignment="1" applyProtection="1">
      <alignment horizontal="right"/>
    </xf>
    <xf numFmtId="0" fontId="3" fillId="3" borderId="62" xfId="0" applyFont="1" applyFill="1" applyBorder="1" applyAlignment="1" applyProtection="1">
      <alignment horizontal="center" vertical="center" wrapText="1"/>
    </xf>
    <xf numFmtId="0" fontId="3" fillId="3" borderId="66" xfId="0" applyFont="1" applyFill="1" applyBorder="1" applyAlignment="1" applyProtection="1">
      <alignment horizontal="center" vertical="center" wrapText="1"/>
    </xf>
    <xf numFmtId="0" fontId="3" fillId="3" borderId="63" xfId="0" applyFont="1" applyFill="1" applyBorder="1" applyAlignment="1" applyProtection="1">
      <alignment horizontal="center" vertical="center" wrapText="1"/>
    </xf>
    <xf numFmtId="0" fontId="3" fillId="10" borderId="59" xfId="0" applyFont="1" applyFill="1" applyBorder="1" applyAlignment="1" applyProtection="1">
      <alignment horizontal="center" vertical="center"/>
    </xf>
    <xf numFmtId="0" fontId="3" fillId="10" borderId="52" xfId="0" applyFont="1" applyFill="1" applyBorder="1" applyAlignment="1" applyProtection="1">
      <alignment horizontal="center" vertical="center"/>
    </xf>
    <xf numFmtId="0" fontId="3" fillId="10" borderId="55" xfId="0" applyFont="1" applyFill="1" applyBorder="1" applyAlignment="1" applyProtection="1">
      <alignment horizontal="center" vertical="center"/>
    </xf>
    <xf numFmtId="0" fontId="3" fillId="3" borderId="26" xfId="7" applyFont="1" applyFill="1" applyBorder="1" applyAlignment="1" applyProtection="1">
      <alignment horizontal="center" vertical="center" wrapText="1"/>
    </xf>
    <xf numFmtId="0" fontId="3" fillId="3" borderId="42" xfId="7" applyFont="1" applyFill="1" applyBorder="1" applyAlignment="1" applyProtection="1">
      <alignment horizontal="center" vertical="center" wrapText="1"/>
    </xf>
    <xf numFmtId="0" fontId="3" fillId="3" borderId="85" xfId="0" applyFont="1" applyFill="1" applyBorder="1" applyAlignment="1" applyProtection="1">
      <alignment horizontal="center" vertical="center" wrapText="1"/>
    </xf>
    <xf numFmtId="0" fontId="3" fillId="3" borderId="58" xfId="0" applyFont="1" applyFill="1" applyBorder="1" applyAlignment="1" applyProtection="1">
      <alignment horizontal="center" vertical="center" wrapText="1"/>
    </xf>
    <xf numFmtId="0" fontId="3" fillId="3" borderId="49" xfId="0" applyFont="1" applyFill="1" applyBorder="1" applyAlignment="1" applyProtection="1">
      <alignment horizontal="center" vertical="center" wrapText="1"/>
    </xf>
    <xf numFmtId="0" fontId="3" fillId="3" borderId="59"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5" xfId="0" applyFont="1" applyFill="1" applyBorder="1" applyAlignment="1" applyProtection="1">
      <alignment horizontal="center" vertical="center"/>
    </xf>
    <xf numFmtId="0" fontId="3" fillId="3" borderId="5"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wrapText="1"/>
    </xf>
    <xf numFmtId="0" fontId="3" fillId="3" borderId="71" xfId="0" applyFont="1" applyFill="1" applyBorder="1" applyAlignment="1" applyProtection="1">
      <alignment horizontal="center" vertical="center" wrapText="1"/>
    </xf>
    <xf numFmtId="0" fontId="3" fillId="3" borderId="72"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69" xfId="7" applyFont="1" applyFill="1" applyBorder="1" applyAlignment="1" applyProtection="1">
      <alignment horizontal="center" vertical="center" wrapText="1"/>
    </xf>
    <xf numFmtId="0" fontId="3" fillId="3" borderId="67" xfId="7" applyFont="1" applyFill="1" applyBorder="1" applyAlignment="1" applyProtection="1">
      <alignment horizontal="center" vertical="center" wrapText="1"/>
    </xf>
    <xf numFmtId="0" fontId="3" fillId="3" borderId="88" xfId="7" applyFont="1" applyFill="1" applyBorder="1" applyAlignment="1" applyProtection="1">
      <alignment horizontal="center" vertical="center" wrapText="1"/>
    </xf>
    <xf numFmtId="0" fontId="3" fillId="3" borderId="64" xfId="0" applyFont="1" applyFill="1" applyBorder="1" applyAlignment="1" applyProtection="1">
      <alignment horizontal="center" vertical="center" wrapText="1"/>
    </xf>
    <xf numFmtId="0" fontId="3" fillId="3" borderId="69" xfId="7" applyFont="1" applyFill="1" applyBorder="1" applyAlignment="1" applyProtection="1">
      <alignment horizontal="center" vertical="center"/>
    </xf>
    <xf numFmtId="0" fontId="3" fillId="3" borderId="67" xfId="7" applyFont="1" applyFill="1" applyBorder="1" applyAlignment="1" applyProtection="1">
      <alignment horizontal="center" vertical="center"/>
    </xf>
    <xf numFmtId="170" fontId="3" fillId="3" borderId="15" xfId="1" applyNumberFormat="1" applyFont="1" applyFill="1" applyBorder="1" applyAlignment="1" applyProtection="1">
      <alignment horizontal="right" vertical="top" wrapText="1"/>
    </xf>
    <xf numFmtId="0" fontId="0" fillId="3" borderId="18" xfId="0" applyFill="1" applyBorder="1" applyAlignment="1">
      <alignment horizontal="right" vertical="top" wrapText="1"/>
    </xf>
    <xf numFmtId="0" fontId="0" fillId="3" borderId="6" xfId="0" applyFill="1" applyBorder="1" applyAlignment="1">
      <alignment horizontal="right" vertical="top" wrapText="1"/>
    </xf>
    <xf numFmtId="0" fontId="0" fillId="3" borderId="8" xfId="0" applyFill="1" applyBorder="1" applyAlignment="1">
      <alignment horizontal="right" vertical="top" wrapText="1"/>
    </xf>
    <xf numFmtId="0" fontId="0" fillId="3" borderId="20" xfId="0" applyFill="1" applyBorder="1" applyAlignment="1">
      <alignment horizontal="right" vertical="top" wrapText="1"/>
    </xf>
    <xf numFmtId="0" fontId="0" fillId="3" borderId="86" xfId="0" applyFill="1" applyBorder="1" applyAlignment="1">
      <alignment horizontal="right" vertical="top" wrapText="1"/>
    </xf>
    <xf numFmtId="0" fontId="3" fillId="0" borderId="3" xfId="0" applyFont="1"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3" fillId="0" borderId="3" xfId="0" applyFont="1" applyBorder="1" applyAlignment="1">
      <alignment vertical="top" wrapText="1"/>
    </xf>
    <xf numFmtId="0" fontId="0" fillId="0" borderId="12" xfId="0" applyBorder="1" applyAlignment="1">
      <alignment vertical="top" wrapText="1"/>
    </xf>
    <xf numFmtId="0" fontId="0" fillId="0" borderId="7" xfId="0" applyBorder="1" applyAlignment="1">
      <alignment horizontal="right" vertical="top" wrapText="1"/>
    </xf>
    <xf numFmtId="0" fontId="0" fillId="0" borderId="21" xfId="0" applyBorder="1" applyAlignment="1">
      <alignment horizontal="right" vertical="top" wrapText="1"/>
    </xf>
    <xf numFmtId="0" fontId="0" fillId="0" borderId="12" xfId="0" applyBorder="1" applyAlignment="1">
      <alignment horizontal="left" vertical="top" wrapText="1"/>
    </xf>
    <xf numFmtId="0" fontId="3" fillId="12" borderId="3" xfId="0" applyFont="1" applyFill="1" applyBorder="1" applyAlignment="1" applyProtection="1">
      <alignment horizontal="left" vertical="top" wrapText="1"/>
    </xf>
    <xf numFmtId="0" fontId="0" fillId="12" borderId="12" xfId="0" applyFill="1" applyBorder="1" applyAlignment="1">
      <alignment horizontal="left" vertical="top" wrapText="1"/>
    </xf>
    <xf numFmtId="0" fontId="3" fillId="3" borderId="5" xfId="0" applyFont="1" applyFill="1" applyBorder="1" applyAlignment="1" applyProtection="1">
      <alignment horizontal="center" vertical="top"/>
    </xf>
    <xf numFmtId="0" fontId="3" fillId="3" borderId="9" xfId="0" applyFont="1" applyFill="1" applyBorder="1" applyAlignment="1" applyProtection="1">
      <alignment horizontal="center" vertical="top"/>
    </xf>
    <xf numFmtId="0" fontId="3" fillId="3" borderId="10" xfId="0" applyFont="1" applyFill="1" applyBorder="1" applyAlignment="1" applyProtection="1">
      <alignment horizontal="center" vertical="top"/>
    </xf>
    <xf numFmtId="0" fontId="3" fillId="0" borderId="6" xfId="0" applyFont="1" applyBorder="1" applyAlignment="1" applyProtection="1"/>
    <xf numFmtId="0" fontId="3" fillId="0" borderId="5" xfId="0" applyFont="1" applyBorder="1" applyAlignment="1" applyProtection="1"/>
    <xf numFmtId="0" fontId="2" fillId="4" borderId="80" xfId="0" applyFont="1" applyFill="1" applyBorder="1" applyAlignment="1" applyProtection="1">
      <alignment horizontal="left" vertical="top"/>
    </xf>
    <xf numFmtId="0" fontId="2" fillId="4" borderId="31" xfId="0" applyFont="1" applyFill="1" applyBorder="1" applyAlignment="1" applyProtection="1">
      <alignment horizontal="left" vertical="top"/>
    </xf>
    <xf numFmtId="14" fontId="2" fillId="0" borderId="32" xfId="0" applyNumberFormat="1" applyFont="1" applyFill="1" applyBorder="1" applyAlignment="1" applyProtection="1">
      <alignment horizontal="left" vertical="center" wrapText="1"/>
    </xf>
    <xf numFmtId="0" fontId="3" fillId="0" borderId="81" xfId="0" applyFont="1" applyFill="1" applyBorder="1" applyAlignment="1" applyProtection="1">
      <alignment wrapText="1"/>
    </xf>
    <xf numFmtId="14" fontId="2" fillId="0" borderId="6" xfId="0" applyNumberFormat="1" applyFont="1" applyFill="1" applyBorder="1" applyAlignment="1" applyProtection="1">
      <alignment horizontal="left" vertical="center" wrapText="1"/>
    </xf>
    <xf numFmtId="0" fontId="3" fillId="0" borderId="0" xfId="0" applyFont="1" applyFill="1" applyBorder="1" applyAlignment="1" applyProtection="1">
      <alignment wrapText="1"/>
    </xf>
    <xf numFmtId="14" fontId="2" fillId="0" borderId="5" xfId="0" applyNumberFormat="1" applyFont="1" applyFill="1" applyBorder="1" applyAlignment="1" applyProtection="1">
      <alignment horizontal="left" vertical="center" wrapText="1"/>
    </xf>
    <xf numFmtId="14" fontId="2" fillId="0" borderId="9" xfId="0" applyNumberFormat="1" applyFont="1" applyFill="1" applyBorder="1" applyAlignment="1" applyProtection="1">
      <alignment horizontal="left" vertical="center" wrapText="1"/>
    </xf>
    <xf numFmtId="0" fontId="3" fillId="0" borderId="5" xfId="0" applyFont="1" applyBorder="1" applyAlignment="1" applyProtection="1">
      <alignment horizontal="center" vertical="top" wrapText="1"/>
    </xf>
    <xf numFmtId="0" fontId="3" fillId="3" borderId="7" xfId="0" applyFont="1" applyFill="1" applyBorder="1" applyAlignment="1" applyProtection="1">
      <alignment horizontal="center" vertical="top" wrapText="1"/>
    </xf>
    <xf numFmtId="14" fontId="3" fillId="3" borderId="5" xfId="0" applyNumberFormat="1" applyFont="1" applyFill="1" applyBorder="1" applyAlignment="1" applyProtection="1">
      <alignment horizontal="center" vertical="top" wrapText="1"/>
    </xf>
    <xf numFmtId="0" fontId="3" fillId="3" borderId="15" xfId="0" applyFont="1" applyFill="1" applyBorder="1" applyAlignment="1" applyProtection="1">
      <alignment horizontal="center" vertical="top" wrapText="1"/>
    </xf>
    <xf numFmtId="0" fontId="11" fillId="0" borderId="4" xfId="0" applyFont="1" applyBorder="1" applyAlignment="1">
      <alignment horizontal="center"/>
    </xf>
    <xf numFmtId="0" fontId="11" fillId="0" borderId="4" xfId="0" applyFont="1" applyBorder="1" applyAlignment="1"/>
    <xf numFmtId="0" fontId="11" fillId="0" borderId="16" xfId="0" applyFont="1" applyBorder="1" applyAlignment="1"/>
    <xf numFmtId="0" fontId="3" fillId="3" borderId="5" xfId="0" applyFont="1" applyFill="1" applyBorder="1" applyAlignment="1" applyProtection="1">
      <alignment horizontal="center" vertical="top" wrapText="1"/>
    </xf>
    <xf numFmtId="0" fontId="3" fillId="10" borderId="15" xfId="0" applyFont="1" applyFill="1" applyBorder="1" applyAlignment="1" applyProtection="1">
      <alignment horizontal="center" vertical="top" wrapText="1"/>
    </xf>
    <xf numFmtId="0" fontId="3" fillId="10" borderId="5" xfId="0" applyFont="1" applyFill="1" applyBorder="1" applyAlignment="1" applyProtection="1">
      <alignment horizontal="center" vertical="top" wrapText="1"/>
    </xf>
    <xf numFmtId="0" fontId="3" fillId="0" borderId="4" xfId="0" applyFont="1" applyBorder="1" applyAlignment="1" applyProtection="1">
      <alignment horizontal="center" vertical="top"/>
    </xf>
    <xf numFmtId="3" fontId="3" fillId="3" borderId="2" xfId="0" applyNumberFormat="1" applyFont="1" applyFill="1" applyBorder="1" applyAlignment="1">
      <alignment vertical="top" wrapText="1"/>
    </xf>
    <xf numFmtId="0" fontId="0" fillId="0" borderId="7" xfId="0" applyBorder="1" applyAlignment="1">
      <alignment vertical="top"/>
    </xf>
    <xf numFmtId="0" fontId="0" fillId="0" borderId="16" xfId="0" applyBorder="1" applyAlignment="1">
      <alignment vertical="top"/>
    </xf>
    <xf numFmtId="3" fontId="3" fillId="3" borderId="15" xfId="0" applyNumberFormat="1" applyFont="1" applyFill="1" applyBorder="1" applyAlignment="1">
      <alignment vertical="top" wrapText="1"/>
    </xf>
    <xf numFmtId="0" fontId="0" fillId="0" borderId="18" xfId="0" applyBorder="1" applyAlignment="1">
      <alignment vertical="top"/>
    </xf>
    <xf numFmtId="0" fontId="0" fillId="0" borderId="6" xfId="0" applyBorder="1" applyAlignment="1">
      <alignment vertical="top"/>
    </xf>
    <xf numFmtId="0" fontId="0" fillId="0" borderId="8" xfId="0" applyBorder="1" applyAlignment="1">
      <alignment vertical="top"/>
    </xf>
    <xf numFmtId="0" fontId="0" fillId="0" borderId="5" xfId="0" applyBorder="1" applyAlignment="1">
      <alignment vertical="top"/>
    </xf>
    <xf numFmtId="0" fontId="0" fillId="0" borderId="10" xfId="0" applyBorder="1" applyAlignment="1">
      <alignment vertical="top"/>
    </xf>
    <xf numFmtId="0" fontId="0" fillId="3" borderId="7" xfId="0" applyFill="1" applyBorder="1" applyAlignment="1">
      <alignment vertical="top"/>
    </xf>
    <xf numFmtId="0" fontId="0" fillId="3" borderId="16" xfId="0" applyFill="1" applyBorder="1" applyAlignment="1">
      <alignment vertical="top"/>
    </xf>
    <xf numFmtId="0" fontId="3" fillId="4" borderId="4" xfId="0" applyFont="1" applyFill="1" applyBorder="1" applyAlignment="1">
      <alignment horizontal="left" vertical="top" wrapText="1"/>
    </xf>
    <xf numFmtId="0" fontId="3" fillId="4" borderId="12" xfId="0" applyFont="1" applyFill="1" applyBorder="1" applyAlignment="1">
      <alignment horizontal="left" vertical="top" wrapText="1"/>
    </xf>
    <xf numFmtId="14" fontId="2" fillId="4" borderId="0" xfId="0" applyNumberFormat="1" applyFont="1" applyFill="1" applyBorder="1" applyAlignment="1" applyProtection="1">
      <alignment horizontal="center" vertical="top"/>
    </xf>
    <xf numFmtId="0" fontId="2" fillId="4" borderId="3" xfId="0" applyFont="1" applyFill="1" applyBorder="1" applyAlignment="1" applyProtection="1">
      <alignment horizontal="left" vertical="top"/>
    </xf>
    <xf numFmtId="0" fontId="2" fillId="4" borderId="4" xfId="0" applyFont="1" applyFill="1" applyBorder="1" applyAlignment="1" applyProtection="1">
      <alignment horizontal="left" vertical="top"/>
    </xf>
    <xf numFmtId="0" fontId="2" fillId="4" borderId="12" xfId="0" applyFont="1" applyFill="1" applyBorder="1" applyAlignment="1" applyProtection="1">
      <alignment horizontal="left" vertical="top"/>
    </xf>
    <xf numFmtId="0" fontId="2" fillId="0" borderId="1" xfId="0" applyFont="1" applyFill="1" applyBorder="1" applyAlignment="1" applyProtection="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2" xfId="0" applyFont="1" applyBorder="1" applyAlignment="1">
      <alignment horizontal="left" vertical="top"/>
    </xf>
    <xf numFmtId="0" fontId="3" fillId="4" borderId="3" xfId="0" applyFont="1" applyFill="1" applyBorder="1" applyAlignment="1">
      <alignment vertical="top"/>
    </xf>
    <xf numFmtId="0" fontId="0" fillId="0" borderId="4" xfId="0" applyBorder="1" applyAlignment="1">
      <alignment vertical="top"/>
    </xf>
    <xf numFmtId="0" fontId="0" fillId="0" borderId="12" xfId="0" applyBorder="1" applyAlignment="1">
      <alignment vertical="top"/>
    </xf>
    <xf numFmtId="0" fontId="3" fillId="3" borderId="70" xfId="0" applyFont="1" applyFill="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3" fillId="3" borderId="1" xfId="0" applyFont="1" applyFill="1" applyBorder="1" applyAlignment="1">
      <alignment horizontal="center" vertical="justify"/>
    </xf>
    <xf numFmtId="0" fontId="3" fillId="3" borderId="2" xfId="0" applyFont="1" applyFill="1" applyBorder="1" applyAlignment="1">
      <alignment horizontal="center" vertical="top" wrapText="1"/>
    </xf>
    <xf numFmtId="0" fontId="2" fillId="3" borderId="74" xfId="0" applyFont="1" applyFill="1" applyBorder="1" applyAlignment="1">
      <alignment horizontal="center"/>
    </xf>
    <xf numFmtId="0" fontId="2" fillId="3" borderId="75" xfId="0" applyFont="1" applyFill="1" applyBorder="1" applyAlignment="1">
      <alignment horizontal="center"/>
    </xf>
    <xf numFmtId="0" fontId="2" fillId="3" borderId="68" xfId="0" applyFont="1" applyFill="1" applyBorder="1" applyAlignment="1">
      <alignment horizontal="center"/>
    </xf>
    <xf numFmtId="0" fontId="2" fillId="3" borderId="38" xfId="0" applyFont="1" applyFill="1" applyBorder="1" applyAlignment="1">
      <alignment horizontal="center"/>
    </xf>
    <xf numFmtId="0" fontId="2" fillId="3" borderId="0" xfId="0" applyFont="1" applyFill="1" applyBorder="1" applyAlignment="1">
      <alignment horizontal="center"/>
    </xf>
    <xf numFmtId="0" fontId="2" fillId="3" borderId="8" xfId="0" applyFont="1" applyFill="1" applyBorder="1" applyAlignment="1">
      <alignment horizontal="center"/>
    </xf>
    <xf numFmtId="0" fontId="2" fillId="3" borderId="41"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3" fillId="3" borderId="1" xfId="0" applyFont="1" applyFill="1" applyBorder="1" applyAlignment="1">
      <alignment horizontal="center" vertical="top" wrapText="1"/>
    </xf>
    <xf numFmtId="0" fontId="3" fillId="3" borderId="18" xfId="0" applyFont="1" applyFill="1" applyBorder="1" applyAlignment="1">
      <alignment horizontal="center" vertical="top"/>
    </xf>
    <xf numFmtId="0" fontId="1" fillId="3" borderId="10" xfId="0" applyFont="1" applyFill="1" applyBorder="1" applyAlignment="1">
      <alignment horizontal="center"/>
    </xf>
    <xf numFmtId="0" fontId="3" fillId="3" borderId="48" xfId="0" applyFont="1" applyFill="1" applyBorder="1" applyAlignment="1">
      <alignment horizontal="center" vertical="justify"/>
    </xf>
    <xf numFmtId="0" fontId="3" fillId="3" borderId="25" xfId="0" applyFont="1" applyFill="1" applyBorder="1" applyAlignment="1">
      <alignment horizontal="center" vertical="justify"/>
    </xf>
    <xf numFmtId="0" fontId="3" fillId="3" borderId="71" xfId="0" applyFont="1" applyFill="1" applyBorder="1" applyAlignment="1">
      <alignment horizontal="center" vertical="center"/>
    </xf>
    <xf numFmtId="0" fontId="1" fillId="0" borderId="73" xfId="0" applyFont="1" applyBorder="1" applyAlignment="1">
      <alignment horizontal="center" vertical="center"/>
    </xf>
  </cellXfs>
  <cellStyles count="10">
    <cellStyle name="Comma" xfId="1" builtinId="3"/>
    <cellStyle name="Comma 2" xfId="2"/>
    <cellStyle name="Comma_Forms I-IV_LHM" xfId="3"/>
    <cellStyle name="Comma_RBC 6 - 2nd Survey Life Insurance Liabilities SHS JY" xfId="4"/>
    <cellStyle name="Comma_RBC Survey Forms_SMI+MT" xfId="5"/>
    <cellStyle name="Currency" xfId="6" builtinId="4"/>
    <cellStyle name="Hyperlink" xfId="9" builtinId="8"/>
    <cellStyle name="Normal" xfId="0" builtinId="0"/>
    <cellStyle name="Normal 2" xfId="7"/>
    <cellStyle name="Percent" xfId="8"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64"/>
  <sheetViews>
    <sheetView showGridLines="0" tabSelected="1" zoomScale="75" zoomScaleNormal="75" workbookViewId="0">
      <selection activeCell="B5" sqref="B5"/>
    </sheetView>
  </sheetViews>
  <sheetFormatPr defaultColWidth="9.140625" defaultRowHeight="15" x14ac:dyDescent="0.2"/>
  <cols>
    <col min="1" max="1" width="3.140625" style="582" customWidth="1"/>
    <col min="2" max="2" width="16.7109375" style="582" customWidth="1"/>
    <col min="3" max="3" width="13.5703125" style="484" customWidth="1"/>
    <col min="4" max="9" width="8.28515625" style="583" customWidth="1"/>
    <col min="10" max="10" width="43.85546875" style="583" customWidth="1"/>
    <col min="11" max="16384" width="9.140625" style="582"/>
  </cols>
  <sheetData>
    <row r="1" spans="1:10" ht="15.75" thickBot="1" x14ac:dyDescent="0.25">
      <c r="A1" s="580"/>
      <c r="B1" s="581"/>
      <c r="H1" s="584"/>
    </row>
    <row r="2" spans="1:10" ht="63.75" customHeight="1" thickBot="1" x14ac:dyDescent="0.25">
      <c r="B2" s="905" t="s">
        <v>385</v>
      </c>
      <c r="C2" s="906"/>
      <c r="D2" s="906"/>
      <c r="E2" s="906"/>
      <c r="F2" s="906"/>
      <c r="G2" s="906"/>
      <c r="H2" s="906"/>
      <c r="I2" s="906"/>
      <c r="J2" s="907"/>
    </row>
    <row r="3" spans="1:10" ht="15.75" x14ac:dyDescent="0.2">
      <c r="B3" s="585"/>
      <c r="C3" s="586"/>
      <c r="D3" s="585"/>
      <c r="E3" s="585"/>
      <c r="F3" s="585"/>
      <c r="G3" s="585"/>
      <c r="H3" s="585"/>
      <c r="I3" s="585"/>
      <c r="J3" s="585"/>
    </row>
    <row r="4" spans="1:10" ht="15.75" x14ac:dyDescent="0.2">
      <c r="B4" s="908" t="s">
        <v>604</v>
      </c>
      <c r="C4" s="908"/>
      <c r="D4" s="908"/>
      <c r="E4" s="908"/>
      <c r="F4" s="908"/>
      <c r="G4" s="908"/>
      <c r="H4" s="908"/>
      <c r="I4" s="908"/>
      <c r="J4" s="908"/>
    </row>
    <row r="5" spans="1:10" ht="15.75" x14ac:dyDescent="0.2">
      <c r="B5" s="587"/>
      <c r="C5" s="589"/>
      <c r="D5" s="588"/>
      <c r="E5" s="588"/>
      <c r="F5" s="588"/>
      <c r="G5" s="588"/>
      <c r="H5" s="588"/>
      <c r="I5" s="588"/>
      <c r="J5" s="588"/>
    </row>
    <row r="6" spans="1:10" ht="15.75" x14ac:dyDescent="0.2">
      <c r="B6" s="587"/>
      <c r="C6" s="589"/>
      <c r="D6" s="588"/>
      <c r="E6" s="588"/>
      <c r="F6" s="588"/>
      <c r="G6" s="588"/>
      <c r="H6" s="588"/>
      <c r="I6" s="588"/>
      <c r="J6" s="588"/>
    </row>
    <row r="7" spans="1:10" ht="15.75" x14ac:dyDescent="0.2">
      <c r="B7" s="585" t="s">
        <v>386</v>
      </c>
      <c r="C7" s="589"/>
      <c r="D7" s="588"/>
      <c r="E7" s="588"/>
      <c r="F7" s="588"/>
      <c r="G7" s="588"/>
      <c r="H7" s="588"/>
      <c r="I7" s="588"/>
      <c r="J7" s="588"/>
    </row>
    <row r="8" spans="1:10" ht="15.75" x14ac:dyDescent="0.2">
      <c r="B8" s="587"/>
      <c r="C8" s="589"/>
      <c r="D8" s="588"/>
      <c r="E8" s="588"/>
      <c r="F8" s="588"/>
      <c r="G8" s="588"/>
      <c r="H8" s="588"/>
      <c r="I8" s="588"/>
      <c r="J8" s="588"/>
    </row>
    <row r="9" spans="1:10" ht="12.95" customHeight="1" x14ac:dyDescent="0.2">
      <c r="B9" s="878" t="s">
        <v>387</v>
      </c>
      <c r="C9" s="605"/>
      <c r="D9" s="590"/>
      <c r="E9" s="591"/>
      <c r="F9" s="591"/>
      <c r="G9" s="591"/>
      <c r="H9" s="591"/>
      <c r="I9" s="591"/>
      <c r="J9" s="592"/>
    </row>
    <row r="10" spans="1:10" ht="12.95" customHeight="1" x14ac:dyDescent="0.2">
      <c r="B10" s="879"/>
      <c r="C10" s="606" t="s">
        <v>230</v>
      </c>
      <c r="D10" s="884" t="s">
        <v>246</v>
      </c>
      <c r="E10" s="885"/>
      <c r="F10" s="885"/>
      <c r="G10" s="885"/>
      <c r="H10" s="885"/>
      <c r="I10" s="885"/>
      <c r="J10" s="886"/>
    </row>
    <row r="11" spans="1:10" ht="12.95" customHeight="1" x14ac:dyDescent="0.2">
      <c r="B11" s="879"/>
      <c r="C11" s="607"/>
      <c r="D11" s="596"/>
      <c r="E11" s="597"/>
      <c r="F11" s="597"/>
      <c r="G11" s="597"/>
      <c r="H11" s="597"/>
      <c r="I11" s="597"/>
      <c r="J11" s="598"/>
    </row>
    <row r="12" spans="1:10" ht="12.95" customHeight="1" x14ac:dyDescent="0.2">
      <c r="B12" s="879"/>
      <c r="C12" s="606"/>
      <c r="D12" s="593"/>
      <c r="E12" s="594"/>
      <c r="F12" s="594"/>
      <c r="G12" s="594"/>
      <c r="H12" s="594"/>
      <c r="I12" s="594"/>
      <c r="J12" s="595"/>
    </row>
    <row r="13" spans="1:10" ht="12.95" customHeight="1" x14ac:dyDescent="0.2">
      <c r="B13" s="879"/>
      <c r="C13" s="606" t="s">
        <v>234</v>
      </c>
      <c r="D13" s="884" t="s">
        <v>89</v>
      </c>
      <c r="E13" s="885"/>
      <c r="F13" s="885"/>
      <c r="G13" s="885"/>
      <c r="H13" s="885"/>
      <c r="I13" s="885"/>
      <c r="J13" s="886"/>
    </row>
    <row r="14" spans="1:10" ht="12.95" customHeight="1" x14ac:dyDescent="0.2">
      <c r="B14" s="879"/>
      <c r="C14" s="607"/>
      <c r="D14" s="596"/>
      <c r="E14" s="597"/>
      <c r="F14" s="597"/>
      <c r="G14" s="597"/>
      <c r="H14" s="597"/>
      <c r="I14" s="597"/>
      <c r="J14" s="598"/>
    </row>
    <row r="15" spans="1:10" ht="12.95" customHeight="1" x14ac:dyDescent="0.2">
      <c r="B15" s="879"/>
      <c r="C15" s="606"/>
      <c r="D15" s="593"/>
      <c r="E15" s="594"/>
      <c r="F15" s="594"/>
      <c r="G15" s="594"/>
      <c r="H15" s="594"/>
      <c r="I15" s="594"/>
      <c r="J15" s="595"/>
    </row>
    <row r="16" spans="1:10" ht="12.95" customHeight="1" x14ac:dyDescent="0.2">
      <c r="B16" s="879"/>
      <c r="C16" s="606" t="s">
        <v>235</v>
      </c>
      <c r="D16" s="884" t="s">
        <v>388</v>
      </c>
      <c r="E16" s="900"/>
      <c r="F16" s="900"/>
      <c r="G16" s="900"/>
      <c r="H16" s="900"/>
      <c r="I16" s="900"/>
      <c r="J16" s="901"/>
    </row>
    <row r="17" spans="2:10" ht="12.95" customHeight="1" x14ac:dyDescent="0.2">
      <c r="B17" s="880"/>
      <c r="C17" s="607"/>
      <c r="D17" s="596"/>
      <c r="E17" s="597"/>
      <c r="F17" s="597"/>
      <c r="G17" s="597"/>
      <c r="H17" s="597"/>
      <c r="I17" s="597"/>
      <c r="J17" s="598"/>
    </row>
    <row r="18" spans="2:10" ht="12.95" customHeight="1" x14ac:dyDescent="0.2">
      <c r="B18" s="878" t="s">
        <v>389</v>
      </c>
      <c r="C18" s="606"/>
      <c r="D18" s="593"/>
      <c r="E18" s="594"/>
      <c r="F18" s="594"/>
      <c r="G18" s="594"/>
      <c r="H18" s="594"/>
      <c r="I18" s="594"/>
      <c r="J18" s="595"/>
    </row>
    <row r="19" spans="2:10" ht="12.95" customHeight="1" x14ac:dyDescent="0.2">
      <c r="B19" s="879"/>
      <c r="C19" s="606" t="s">
        <v>390</v>
      </c>
      <c r="D19" s="884" t="s">
        <v>391</v>
      </c>
      <c r="E19" s="885"/>
      <c r="F19" s="885"/>
      <c r="G19" s="885"/>
      <c r="H19" s="885"/>
      <c r="I19" s="885"/>
      <c r="J19" s="886"/>
    </row>
    <row r="20" spans="2:10" ht="12.95" customHeight="1" x14ac:dyDescent="0.2">
      <c r="B20" s="879"/>
      <c r="C20" s="607"/>
      <c r="D20" s="596"/>
      <c r="E20" s="597"/>
      <c r="F20" s="597"/>
      <c r="G20" s="597"/>
      <c r="H20" s="597"/>
      <c r="I20" s="597"/>
      <c r="J20" s="598"/>
    </row>
    <row r="21" spans="2:10" ht="12.95" customHeight="1" x14ac:dyDescent="0.2">
      <c r="B21" s="879"/>
      <c r="C21" s="606"/>
      <c r="D21" s="593"/>
      <c r="E21" s="594"/>
      <c r="F21" s="594"/>
      <c r="G21" s="594"/>
      <c r="H21" s="594"/>
      <c r="I21" s="594"/>
      <c r="J21" s="595"/>
    </row>
    <row r="22" spans="2:10" ht="12.95" customHeight="1" x14ac:dyDescent="0.2">
      <c r="B22" s="879"/>
      <c r="C22" s="606" t="s">
        <v>392</v>
      </c>
      <c r="D22" s="893" t="s">
        <v>393</v>
      </c>
      <c r="E22" s="894"/>
      <c r="F22" s="894"/>
      <c r="G22" s="894"/>
      <c r="H22" s="894"/>
      <c r="I22" s="894"/>
      <c r="J22" s="895"/>
    </row>
    <row r="23" spans="2:10" ht="12.95" customHeight="1" x14ac:dyDescent="0.2">
      <c r="B23" s="879"/>
      <c r="C23" s="607"/>
      <c r="D23" s="596"/>
      <c r="E23" s="597"/>
      <c r="F23" s="597"/>
      <c r="G23" s="597"/>
      <c r="H23" s="597"/>
      <c r="I23" s="597"/>
      <c r="J23" s="598"/>
    </row>
    <row r="24" spans="2:10" ht="12.95" customHeight="1" x14ac:dyDescent="0.2">
      <c r="B24" s="879"/>
      <c r="C24" s="606"/>
      <c r="D24" s="593"/>
      <c r="E24" s="594"/>
      <c r="F24" s="594"/>
      <c r="G24" s="594"/>
      <c r="H24" s="594"/>
      <c r="I24" s="594"/>
      <c r="J24" s="595"/>
    </row>
    <row r="25" spans="2:10" ht="12.95" customHeight="1" x14ac:dyDescent="0.2">
      <c r="B25" s="879"/>
      <c r="C25" s="606" t="s">
        <v>394</v>
      </c>
      <c r="D25" s="893" t="s">
        <v>395</v>
      </c>
      <c r="E25" s="894"/>
      <c r="F25" s="894"/>
      <c r="G25" s="894"/>
      <c r="H25" s="894"/>
      <c r="I25" s="894"/>
      <c r="J25" s="895"/>
    </row>
    <row r="26" spans="2:10" ht="12.95" customHeight="1" x14ac:dyDescent="0.2">
      <c r="B26" s="879"/>
      <c r="C26" s="607"/>
      <c r="D26" s="596"/>
      <c r="E26" s="597"/>
      <c r="F26" s="597"/>
      <c r="G26" s="597"/>
      <c r="H26" s="597"/>
      <c r="I26" s="597"/>
      <c r="J26" s="598"/>
    </row>
    <row r="27" spans="2:10" ht="15.75" x14ac:dyDescent="0.2">
      <c r="B27" s="879"/>
      <c r="C27" s="606"/>
      <c r="D27" s="593"/>
      <c r="E27" s="594"/>
      <c r="F27" s="594"/>
      <c r="G27" s="594"/>
      <c r="H27" s="594"/>
      <c r="I27" s="594"/>
      <c r="J27" s="595"/>
    </row>
    <row r="28" spans="2:10" ht="15.75" x14ac:dyDescent="0.2">
      <c r="B28" s="879"/>
      <c r="C28" s="606" t="s">
        <v>396</v>
      </c>
      <c r="D28" s="884" t="s">
        <v>397</v>
      </c>
      <c r="E28" s="885"/>
      <c r="F28" s="885"/>
      <c r="G28" s="885"/>
      <c r="H28" s="885"/>
      <c r="I28" s="885"/>
      <c r="J28" s="886"/>
    </row>
    <row r="29" spans="2:10" ht="12.95" customHeight="1" x14ac:dyDescent="0.2">
      <c r="B29" s="879"/>
      <c r="C29" s="607"/>
      <c r="D29" s="596"/>
      <c r="E29" s="597"/>
      <c r="F29" s="597"/>
      <c r="G29" s="597"/>
      <c r="H29" s="597"/>
      <c r="I29" s="597"/>
      <c r="J29" s="598"/>
    </row>
    <row r="30" spans="2:10" ht="12.95" customHeight="1" x14ac:dyDescent="0.2">
      <c r="B30" s="879"/>
      <c r="C30" s="606"/>
      <c r="D30" s="593"/>
      <c r="E30" s="594"/>
      <c r="F30" s="594"/>
      <c r="G30" s="594"/>
      <c r="H30" s="594"/>
      <c r="I30" s="594"/>
      <c r="J30" s="595"/>
    </row>
    <row r="31" spans="2:10" ht="27.2" customHeight="1" x14ac:dyDescent="0.2">
      <c r="B31" s="879"/>
      <c r="C31" s="606" t="s">
        <v>398</v>
      </c>
      <c r="D31" s="884" t="s">
        <v>135</v>
      </c>
      <c r="E31" s="885"/>
      <c r="F31" s="885"/>
      <c r="G31" s="885"/>
      <c r="H31" s="885"/>
      <c r="I31" s="885"/>
      <c r="J31" s="886"/>
    </row>
    <row r="32" spans="2:10" ht="12.95" customHeight="1" x14ac:dyDescent="0.2">
      <c r="B32" s="879"/>
      <c r="C32" s="607"/>
      <c r="D32" s="596"/>
      <c r="E32" s="597"/>
      <c r="F32" s="597"/>
      <c r="G32" s="597"/>
      <c r="H32" s="597"/>
      <c r="I32" s="597"/>
      <c r="J32" s="598"/>
    </row>
    <row r="33" spans="2:10" ht="12.95" customHeight="1" x14ac:dyDescent="0.2">
      <c r="B33" s="879"/>
      <c r="C33" s="606"/>
      <c r="D33" s="593"/>
      <c r="E33" s="594"/>
      <c r="F33" s="594"/>
      <c r="G33" s="594"/>
      <c r="H33" s="594"/>
      <c r="I33" s="594"/>
      <c r="J33" s="595"/>
    </row>
    <row r="34" spans="2:10" ht="30.95" customHeight="1" x14ac:dyDescent="0.2">
      <c r="B34" s="879"/>
      <c r="C34" s="606" t="s">
        <v>351</v>
      </c>
      <c r="D34" s="881" t="s">
        <v>128</v>
      </c>
      <c r="E34" s="882"/>
      <c r="F34" s="882"/>
      <c r="G34" s="882"/>
      <c r="H34" s="882"/>
      <c r="I34" s="882"/>
      <c r="J34" s="883"/>
    </row>
    <row r="35" spans="2:10" ht="12.95" customHeight="1" x14ac:dyDescent="0.2">
      <c r="B35" s="879"/>
      <c r="C35" s="606"/>
      <c r="D35" s="599"/>
      <c r="E35" s="600"/>
      <c r="F35" s="600"/>
      <c r="G35" s="600"/>
      <c r="H35" s="600"/>
      <c r="I35" s="600"/>
      <c r="J35" s="601"/>
    </row>
    <row r="36" spans="2:10" ht="12.95" customHeight="1" x14ac:dyDescent="0.2">
      <c r="B36" s="879"/>
      <c r="C36" s="605"/>
      <c r="D36" s="590"/>
      <c r="E36" s="591"/>
      <c r="F36" s="591"/>
      <c r="G36" s="591"/>
      <c r="H36" s="591"/>
      <c r="I36" s="591"/>
      <c r="J36" s="592"/>
    </row>
    <row r="37" spans="2:10" ht="12.95" customHeight="1" x14ac:dyDescent="0.2">
      <c r="B37" s="879"/>
      <c r="C37" s="606" t="s">
        <v>399</v>
      </c>
      <c r="D37" s="884" t="s">
        <v>400</v>
      </c>
      <c r="E37" s="885"/>
      <c r="F37" s="885"/>
      <c r="G37" s="885"/>
      <c r="H37" s="885"/>
      <c r="I37" s="885"/>
      <c r="J37" s="886"/>
    </row>
    <row r="38" spans="2:10" ht="12.95" customHeight="1" x14ac:dyDescent="0.2">
      <c r="B38" s="880"/>
      <c r="C38" s="606"/>
      <c r="D38" s="593"/>
      <c r="E38" s="594"/>
      <c r="F38" s="594"/>
      <c r="G38" s="594"/>
      <c r="H38" s="594"/>
      <c r="I38" s="594"/>
      <c r="J38" s="595"/>
    </row>
    <row r="39" spans="2:10" ht="12.95" customHeight="1" x14ac:dyDescent="0.2">
      <c r="B39" s="878" t="s">
        <v>401</v>
      </c>
      <c r="C39" s="890" t="s">
        <v>236</v>
      </c>
      <c r="D39" s="896" t="s">
        <v>427</v>
      </c>
      <c r="E39" s="897"/>
      <c r="F39" s="897"/>
      <c r="G39" s="897"/>
      <c r="H39" s="897"/>
      <c r="I39" s="897"/>
      <c r="J39" s="898"/>
    </row>
    <row r="40" spans="2:10" ht="12.95" customHeight="1" x14ac:dyDescent="0.2">
      <c r="B40" s="879"/>
      <c r="C40" s="891"/>
      <c r="D40" s="899"/>
      <c r="E40" s="900"/>
      <c r="F40" s="900"/>
      <c r="G40" s="900"/>
      <c r="H40" s="900"/>
      <c r="I40" s="900"/>
      <c r="J40" s="901"/>
    </row>
    <row r="41" spans="2:10" x14ac:dyDescent="0.2">
      <c r="B41" s="879"/>
      <c r="C41" s="892"/>
      <c r="D41" s="902"/>
      <c r="E41" s="903"/>
      <c r="F41" s="903"/>
      <c r="G41" s="903"/>
      <c r="H41" s="903"/>
      <c r="I41" s="903"/>
      <c r="J41" s="904"/>
    </row>
    <row r="42" spans="2:10" ht="12.95" customHeight="1" x14ac:dyDescent="0.2">
      <c r="B42" s="879"/>
      <c r="C42" s="606"/>
      <c r="D42" s="593"/>
      <c r="E42" s="594"/>
      <c r="F42" s="594"/>
      <c r="G42" s="594"/>
      <c r="H42" s="594"/>
      <c r="I42" s="594"/>
      <c r="J42" s="595"/>
    </row>
    <row r="43" spans="2:10" ht="12.95" customHeight="1" x14ac:dyDescent="0.2">
      <c r="B43" s="879"/>
      <c r="C43" s="606" t="s">
        <v>237</v>
      </c>
      <c r="D43" s="884" t="s">
        <v>146</v>
      </c>
      <c r="E43" s="885"/>
      <c r="F43" s="885"/>
      <c r="G43" s="885"/>
      <c r="H43" s="885"/>
      <c r="I43" s="885"/>
      <c r="J43" s="886"/>
    </row>
    <row r="44" spans="2:10" ht="12.95" customHeight="1" x14ac:dyDescent="0.2">
      <c r="B44" s="879"/>
      <c r="C44" s="607"/>
      <c r="D44" s="596"/>
      <c r="E44" s="597"/>
      <c r="F44" s="597"/>
      <c r="G44" s="597"/>
      <c r="H44" s="597"/>
      <c r="I44" s="597"/>
      <c r="J44" s="598"/>
    </row>
    <row r="45" spans="2:10" ht="12.95" customHeight="1" x14ac:dyDescent="0.2">
      <c r="B45" s="879"/>
      <c r="C45" s="606"/>
      <c r="D45" s="593"/>
      <c r="E45" s="594"/>
      <c r="F45" s="594"/>
      <c r="G45" s="594"/>
      <c r="H45" s="594"/>
      <c r="I45" s="594"/>
      <c r="J45" s="595"/>
    </row>
    <row r="46" spans="2:10" ht="35.25" customHeight="1" x14ac:dyDescent="0.2">
      <c r="B46" s="879"/>
      <c r="C46" s="606" t="s">
        <v>351</v>
      </c>
      <c r="D46" s="881" t="s">
        <v>128</v>
      </c>
      <c r="E46" s="882"/>
      <c r="F46" s="882"/>
      <c r="G46" s="882"/>
      <c r="H46" s="882"/>
      <c r="I46" s="882"/>
      <c r="J46" s="883"/>
    </row>
    <row r="47" spans="2:10" ht="12.95" customHeight="1" x14ac:dyDescent="0.2">
      <c r="B47" s="879"/>
      <c r="C47" s="607"/>
      <c r="D47" s="596"/>
      <c r="E47" s="597"/>
      <c r="F47" s="597"/>
      <c r="G47" s="597"/>
      <c r="H47" s="597"/>
      <c r="I47" s="597"/>
      <c r="J47" s="598"/>
    </row>
    <row r="48" spans="2:10" ht="12.95" customHeight="1" x14ac:dyDescent="0.2">
      <c r="B48" s="879"/>
      <c r="C48" s="606"/>
      <c r="D48" s="593"/>
      <c r="E48" s="594"/>
      <c r="F48" s="594"/>
      <c r="G48" s="594"/>
      <c r="H48" s="594"/>
      <c r="I48" s="594"/>
      <c r="J48" s="595"/>
    </row>
    <row r="49" spans="2:10" ht="30.95" customHeight="1" x14ac:dyDescent="0.2">
      <c r="B49" s="879"/>
      <c r="C49" s="608" t="s">
        <v>402</v>
      </c>
      <c r="D49" s="884" t="s">
        <v>352</v>
      </c>
      <c r="E49" s="885"/>
      <c r="F49" s="885"/>
      <c r="G49" s="885"/>
      <c r="H49" s="885"/>
      <c r="I49" s="885"/>
      <c r="J49" s="886"/>
    </row>
    <row r="50" spans="2:10" ht="12.95" customHeight="1" x14ac:dyDescent="0.2">
      <c r="B50" s="879"/>
      <c r="C50" s="607"/>
      <c r="D50" s="596"/>
      <c r="E50" s="597"/>
      <c r="F50" s="597"/>
      <c r="G50" s="597"/>
      <c r="H50" s="597"/>
      <c r="I50" s="597"/>
      <c r="J50" s="598"/>
    </row>
    <row r="51" spans="2:10" ht="12.95" customHeight="1" x14ac:dyDescent="0.2">
      <c r="B51" s="879"/>
      <c r="C51" s="608"/>
      <c r="D51" s="593"/>
      <c r="E51" s="594"/>
      <c r="F51" s="594"/>
      <c r="G51" s="594"/>
      <c r="H51" s="594"/>
      <c r="I51" s="594"/>
      <c r="J51" s="595"/>
    </row>
    <row r="52" spans="2:10" ht="12.95" customHeight="1" x14ac:dyDescent="0.2">
      <c r="B52" s="879"/>
      <c r="C52" s="608" t="s">
        <v>403</v>
      </c>
      <c r="D52" s="887" t="s">
        <v>127</v>
      </c>
      <c r="E52" s="888"/>
      <c r="F52" s="888"/>
      <c r="G52" s="888"/>
      <c r="H52" s="888"/>
      <c r="I52" s="888"/>
      <c r="J52" s="889"/>
    </row>
    <row r="53" spans="2:10" ht="12.95" customHeight="1" x14ac:dyDescent="0.2">
      <c r="B53" s="879"/>
      <c r="C53" s="607"/>
      <c r="D53" s="596"/>
      <c r="E53" s="597"/>
      <c r="F53" s="597"/>
      <c r="G53" s="597"/>
      <c r="H53" s="597"/>
      <c r="I53" s="597"/>
      <c r="J53" s="598"/>
    </row>
    <row r="54" spans="2:10" ht="12.95" customHeight="1" x14ac:dyDescent="0.2">
      <c r="B54" s="879"/>
      <c r="C54" s="608"/>
      <c r="D54" s="593"/>
      <c r="E54" s="594"/>
      <c r="F54" s="594"/>
      <c r="G54" s="594"/>
      <c r="H54" s="594"/>
      <c r="I54" s="594"/>
      <c r="J54" s="595"/>
    </row>
    <row r="55" spans="2:10" ht="12.95" customHeight="1" x14ac:dyDescent="0.2">
      <c r="B55" s="879"/>
      <c r="C55" s="608" t="s">
        <v>404</v>
      </c>
      <c r="D55" s="884" t="s">
        <v>118</v>
      </c>
      <c r="E55" s="885"/>
      <c r="F55" s="885"/>
      <c r="G55" s="885"/>
      <c r="H55" s="885"/>
      <c r="I55" s="885"/>
      <c r="J55" s="886"/>
    </row>
    <row r="56" spans="2:10" ht="11.25" customHeight="1" x14ac:dyDescent="0.2">
      <c r="B56" s="880"/>
      <c r="C56" s="607"/>
      <c r="D56" s="596"/>
      <c r="E56" s="597"/>
      <c r="F56" s="597"/>
      <c r="G56" s="597"/>
      <c r="H56" s="597"/>
      <c r="I56" s="597"/>
      <c r="J56" s="598"/>
    </row>
    <row r="57" spans="2:10" ht="15.75" x14ac:dyDescent="0.2">
      <c r="B57" s="594"/>
      <c r="C57" s="589"/>
      <c r="D57" s="588"/>
      <c r="E57" s="588"/>
      <c r="F57" s="588"/>
      <c r="G57" s="588"/>
      <c r="H57" s="588"/>
      <c r="I57" s="588"/>
      <c r="J57" s="588"/>
    </row>
    <row r="58" spans="2:10" ht="15.75" x14ac:dyDescent="0.25">
      <c r="B58" s="594" t="s">
        <v>216</v>
      </c>
      <c r="C58" s="589"/>
      <c r="D58" s="602"/>
      <c r="E58" s="588"/>
      <c r="F58" s="588"/>
      <c r="G58" s="588"/>
      <c r="H58" s="588"/>
      <c r="I58" s="588"/>
      <c r="J58" s="588"/>
    </row>
    <row r="59" spans="2:10" ht="12.95" customHeight="1" x14ac:dyDescent="0.2">
      <c r="B59" s="894" t="s">
        <v>0</v>
      </c>
      <c r="C59" s="894"/>
      <c r="D59" s="894"/>
      <c r="E59" s="894"/>
      <c r="F59" s="894"/>
      <c r="G59" s="894"/>
      <c r="H59" s="894"/>
      <c r="I59" s="894"/>
      <c r="J59" s="894"/>
    </row>
    <row r="60" spans="2:10" ht="15" customHeight="1" x14ac:dyDescent="0.2">
      <c r="B60" s="894" t="s">
        <v>417</v>
      </c>
      <c r="C60" s="894"/>
      <c r="D60" s="894"/>
      <c r="E60" s="894"/>
      <c r="F60" s="894"/>
      <c r="G60" s="894"/>
      <c r="H60" s="894"/>
      <c r="I60" s="894"/>
      <c r="J60" s="894"/>
    </row>
    <row r="61" spans="2:10" ht="14.25" customHeight="1" x14ac:dyDescent="0.2">
      <c r="B61" s="749" t="s">
        <v>1</v>
      </c>
      <c r="C61" s="749"/>
      <c r="D61" s="749"/>
      <c r="E61" s="749"/>
      <c r="F61" s="749"/>
      <c r="G61" s="749"/>
      <c r="H61" s="749"/>
      <c r="I61" s="749"/>
      <c r="J61" s="749"/>
    </row>
    <row r="62" spans="2:10" ht="15" customHeight="1" x14ac:dyDescent="0.2">
      <c r="B62" s="894" t="s">
        <v>2</v>
      </c>
      <c r="C62" s="894"/>
      <c r="D62" s="894"/>
      <c r="E62" s="894"/>
      <c r="F62" s="894"/>
      <c r="G62" s="894"/>
      <c r="H62" s="894"/>
      <c r="I62" s="894"/>
      <c r="J62" s="894"/>
    </row>
    <row r="63" spans="2:10" x14ac:dyDescent="0.2">
      <c r="B63" s="603"/>
    </row>
    <row r="64" spans="2:10" x14ac:dyDescent="0.2">
      <c r="B64" s="603"/>
    </row>
  </sheetData>
  <mergeCells count="25">
    <mergeCell ref="B62:J62"/>
    <mergeCell ref="B59:J59"/>
    <mergeCell ref="B60:J60"/>
    <mergeCell ref="B39:B56"/>
    <mergeCell ref="D55:J55"/>
    <mergeCell ref="B2:J2"/>
    <mergeCell ref="B4:J4"/>
    <mergeCell ref="B9:B17"/>
    <mergeCell ref="D10:J10"/>
    <mergeCell ref="D13:J13"/>
    <mergeCell ref="D16:J16"/>
    <mergeCell ref="B18:B38"/>
    <mergeCell ref="D46:J46"/>
    <mergeCell ref="D49:J49"/>
    <mergeCell ref="D52:J52"/>
    <mergeCell ref="D19:J19"/>
    <mergeCell ref="C39:C41"/>
    <mergeCell ref="D25:J25"/>
    <mergeCell ref="D28:J28"/>
    <mergeCell ref="D22:J22"/>
    <mergeCell ref="D34:J34"/>
    <mergeCell ref="D31:J31"/>
    <mergeCell ref="D39:J41"/>
    <mergeCell ref="D43:J43"/>
    <mergeCell ref="D37:J37"/>
  </mergeCells>
  <phoneticPr fontId="12" type="noConversion"/>
  <hyperlinks>
    <hyperlink ref="D10:J10" location="'Form A'!Print_Area" display="COMPUTATION OF CAPITAL ADEQUACY RATIO"/>
    <hyperlink ref="D13:J13" location="'Form B'!Print_Area" display="TOTAL CAPITAL AVAILABLE"/>
    <hyperlink ref="D16:J16" location="'Form C1'!Print_Area" display="TOTAL CAPITAL REQUIRED"/>
    <hyperlink ref="D19:J19" location="'Form C1'!Print_Area" display="SUMMARY OF CREDIT AND MARKET RISKS CAPITAL CHARGES "/>
    <hyperlink ref="D28:J28" location="'Form C2'!Print_Area" display="GENERAL INSURANCE CAPITAL CHARGES"/>
    <hyperlink ref="D34:J34" location="'Form C3-1(E1)'!Print_Area" display="COMPOSITION OF LIFE INSURANCE VALUATION LIABILITIES AND RISK CAPITAL CHARGES"/>
    <hyperlink ref="D37:J37" location="'Form C4'!Print_Area" display="OPERATIONAL RISK CAPITAL CHARGES"/>
    <hyperlink ref="D39:J41" location="'Form D'!Print_Titles" display="GENERAL INSURANCE PREMIUM AND CLAIM LIABILITIES"/>
    <hyperlink ref="D46:J46" location="'Form C3-1(E1)'!Print_Titles" display="COMPOSITION OF LIFE INSURANCE VALUATION LIABILITIES AND RISK CAPITAL CHARGES"/>
    <hyperlink ref="D43:J43" location="'Form E'!Print_Area" display="LIFE INSURANCE LIABILITIES"/>
    <hyperlink ref="D49:J49" location="'Form E2 '!Print_Titles" display="LIFE INSURANCE FUND - COMPOSITION OF VALUATION LIABILITIES &amp; RISK CAPITAL CHARGES (PRODUCT-WISE DETAILS)"/>
    <hyperlink ref="D55:J55" location="'Form E3-1'!A1" display="SOURCES OF SURPLUS ARISING"/>
    <hyperlink ref="D52:J52" location="'Form E3'!A1" display="VALUATION RESULT, ALLOCATION AND MOVEMENT OF SURPLUS"/>
    <hyperlink ref="D31:J31" location="'Form C3'!A1" display="LIFE INSURANCE CAPITAL CHARGES AND SURRENDER VALUE CAPITAL CHARGES"/>
  </hyperlinks>
  <pageMargins left="0.74803149606299213" right="0.35433070866141736" top="0.98425196850393704" bottom="0.98425196850393704" header="0.51181102362204722" footer="0.51181102362204722"/>
  <pageSetup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161"/>
  <sheetViews>
    <sheetView showGridLines="0" zoomScale="70" zoomScaleNormal="70" workbookViewId="0">
      <selection activeCell="J131" sqref="J131"/>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479</v>
      </c>
      <c r="B1" s="1064" t="s">
        <v>464</v>
      </c>
      <c r="C1" s="1065"/>
      <c r="D1" s="338"/>
      <c r="J1" s="24"/>
    </row>
    <row r="2" spans="1:13" x14ac:dyDescent="0.3">
      <c r="I2" s="168"/>
      <c r="J2" s="168"/>
    </row>
    <row r="3" spans="1:13" x14ac:dyDescent="0.3">
      <c r="I3" s="323"/>
      <c r="J3" s="323"/>
    </row>
    <row r="4" spans="1:13" x14ac:dyDescent="0.3">
      <c r="I4" s="661"/>
      <c r="J4" s="661"/>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295</v>
      </c>
      <c r="F9" s="949"/>
      <c r="G9" s="949"/>
      <c r="H9" s="949"/>
      <c r="I9" s="949"/>
      <c r="J9" s="949"/>
      <c r="K9" s="949"/>
      <c r="L9" s="949"/>
      <c r="M9" s="950"/>
    </row>
    <row r="10" spans="1:13" x14ac:dyDescent="0.2">
      <c r="G10" s="70"/>
      <c r="H10" s="70"/>
      <c r="I10" s="70"/>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407</v>
      </c>
    </row>
    <row r="15" spans="1:13" s="35" customFormat="1" ht="18.75" customHeight="1" x14ac:dyDescent="0.3">
      <c r="A15" s="25" t="s">
        <v>177</v>
      </c>
      <c r="B15" s="246" t="s">
        <v>7</v>
      </c>
      <c r="C15" s="246"/>
      <c r="D15" s="246"/>
      <c r="E15" s="246"/>
      <c r="F15" s="576"/>
      <c r="G15" s="576"/>
      <c r="H15" s="246"/>
      <c r="I15" s="951" t="s">
        <v>418</v>
      </c>
      <c r="J15" s="1061"/>
    </row>
    <row r="16" spans="1:13" s="35" customFormat="1" ht="26.25" customHeight="1" x14ac:dyDescent="0.2">
      <c r="B16" s="1046"/>
      <c r="C16" s="1047"/>
      <c r="D16" s="1047"/>
      <c r="E16" s="1047"/>
      <c r="F16" s="1047"/>
      <c r="G16" s="1048"/>
      <c r="H16" s="201" t="s">
        <v>8</v>
      </c>
      <c r="I16" s="55" t="s">
        <v>9</v>
      </c>
      <c r="J16" s="55" t="s">
        <v>10</v>
      </c>
    </row>
    <row r="17" spans="2:17" s="342" customFormat="1" ht="50.1" customHeight="1" x14ac:dyDescent="0.2">
      <c r="B17" s="121" t="s">
        <v>227</v>
      </c>
      <c r="C17" s="1020" t="s">
        <v>288</v>
      </c>
      <c r="D17" s="1057"/>
      <c r="E17" s="1045"/>
      <c r="F17" s="1058"/>
      <c r="G17" s="1009"/>
      <c r="H17" s="202"/>
      <c r="I17" s="205">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343" t="s">
        <v>177</v>
      </c>
      <c r="D21" s="320" t="s">
        <v>289</v>
      </c>
      <c r="E21" s="29"/>
      <c r="F21" s="320"/>
      <c r="G21" s="312"/>
      <c r="H21" s="202"/>
      <c r="I21" s="205">
        <v>1.6E-2</v>
      </c>
      <c r="J21" s="453">
        <f>H21*I21</f>
        <v>0</v>
      </c>
    </row>
    <row r="22" spans="2:17" ht="15.75" customHeight="1" x14ac:dyDescent="0.2">
      <c r="B22" s="113"/>
      <c r="C22" s="344" t="s">
        <v>178</v>
      </c>
      <c r="D22" s="309" t="s">
        <v>290</v>
      </c>
      <c r="E22" s="309"/>
      <c r="F22" s="309"/>
      <c r="G22" s="345"/>
      <c r="H22" s="202"/>
      <c r="I22" s="205">
        <v>2.8000000000000001E-2</v>
      </c>
      <c r="J22" s="453">
        <f t="shared" ref="J22:J33" si="0">H22*I22</f>
        <v>0</v>
      </c>
    </row>
    <row r="23" spans="2:17" ht="15.75" customHeight="1" x14ac:dyDescent="0.2">
      <c r="B23" s="113"/>
      <c r="C23" s="343" t="s">
        <v>179</v>
      </c>
      <c r="D23" s="320" t="s">
        <v>291</v>
      </c>
      <c r="E23" s="320"/>
      <c r="F23" s="320"/>
      <c r="G23" s="312"/>
      <c r="H23" s="202"/>
      <c r="I23" s="205">
        <v>0.04</v>
      </c>
      <c r="J23" s="453">
        <f t="shared" si="0"/>
        <v>0</v>
      </c>
    </row>
    <row r="24" spans="2:17" ht="15.75" customHeight="1" x14ac:dyDescent="0.2">
      <c r="B24" s="113"/>
      <c r="C24" s="344" t="s">
        <v>180</v>
      </c>
      <c r="D24" s="309" t="s">
        <v>292</v>
      </c>
      <c r="E24" s="309"/>
      <c r="F24" s="309"/>
      <c r="G24" s="345"/>
      <c r="H24" s="202"/>
      <c r="I24" s="205">
        <v>0.06</v>
      </c>
      <c r="J24" s="453">
        <f t="shared" si="0"/>
        <v>0</v>
      </c>
    </row>
    <row r="25" spans="2:17" ht="15.75" customHeight="1" x14ac:dyDescent="0.2">
      <c r="B25" s="116"/>
      <c r="C25" s="343" t="s">
        <v>191</v>
      </c>
      <c r="D25" s="1043" t="s">
        <v>293</v>
      </c>
      <c r="E25" s="1043"/>
      <c r="F25" s="1043"/>
      <c r="G25" s="312"/>
      <c r="H25" s="202"/>
      <c r="I25" s="205">
        <v>0.12</v>
      </c>
      <c r="J25" s="453">
        <f t="shared" si="0"/>
        <v>0</v>
      </c>
    </row>
    <row r="26" spans="2:17" ht="15.75" customHeight="1" x14ac:dyDescent="0.2">
      <c r="B26" s="45" t="s">
        <v>232</v>
      </c>
      <c r="C26" s="1010" t="s">
        <v>153</v>
      </c>
      <c r="D26" s="1045"/>
      <c r="E26" s="1055"/>
      <c r="F26" s="1055"/>
      <c r="G26" s="1055"/>
      <c r="H26" s="1055"/>
      <c r="I26" s="471"/>
      <c r="J26" s="454"/>
    </row>
    <row r="27" spans="2:17" ht="15.75" customHeight="1" x14ac:dyDescent="0.2">
      <c r="B27" s="113"/>
      <c r="C27" s="343" t="s">
        <v>177</v>
      </c>
      <c r="D27" s="320" t="s">
        <v>289</v>
      </c>
      <c r="E27" s="320"/>
      <c r="F27" s="320"/>
      <c r="G27" s="312"/>
      <c r="H27" s="202"/>
      <c r="I27" s="205">
        <v>1.6E-2</v>
      </c>
      <c r="J27" s="454">
        <f>H27*I27</f>
        <v>0</v>
      </c>
    </row>
    <row r="28" spans="2:17" ht="15.75" customHeight="1" x14ac:dyDescent="0.2">
      <c r="B28" s="113"/>
      <c r="C28" s="343" t="s">
        <v>178</v>
      </c>
      <c r="D28" s="320" t="s">
        <v>290</v>
      </c>
      <c r="E28" s="320"/>
      <c r="F28" s="320"/>
      <c r="G28" s="312"/>
      <c r="H28" s="202"/>
      <c r="I28" s="205">
        <v>0.04</v>
      </c>
      <c r="J28" s="454">
        <f>H28*I28</f>
        <v>0</v>
      </c>
    </row>
    <row r="29" spans="2:17" ht="15.75" customHeight="1" x14ac:dyDescent="0.2">
      <c r="B29" s="113"/>
      <c r="C29" s="343" t="s">
        <v>179</v>
      </c>
      <c r="D29" s="320" t="s">
        <v>291</v>
      </c>
      <c r="E29" s="320"/>
      <c r="F29" s="320"/>
      <c r="G29" s="320"/>
      <c r="H29" s="202"/>
      <c r="I29" s="205">
        <v>0.08</v>
      </c>
      <c r="J29" s="454">
        <f>H29*I29</f>
        <v>0</v>
      </c>
    </row>
    <row r="30" spans="2:17" ht="15.75" customHeight="1" x14ac:dyDescent="0.2">
      <c r="B30" s="116"/>
      <c r="C30" s="343" t="s">
        <v>180</v>
      </c>
      <c r="D30" s="1043" t="s">
        <v>292</v>
      </c>
      <c r="E30" s="1043"/>
      <c r="F30" s="1043"/>
      <c r="G30" s="312"/>
      <c r="H30" s="202"/>
      <c r="I30" s="205">
        <v>0.12</v>
      </c>
      <c r="J30" s="454">
        <f>H30*I30</f>
        <v>0</v>
      </c>
    </row>
    <row r="31" spans="2:17" ht="15" customHeight="1" x14ac:dyDescent="0.2">
      <c r="B31" s="113" t="s">
        <v>233</v>
      </c>
      <c r="C31" s="1056" t="s">
        <v>11</v>
      </c>
      <c r="D31" s="987"/>
      <c r="E31" s="987"/>
      <c r="F31" s="1043"/>
      <c r="G31" s="320"/>
      <c r="H31" s="209"/>
      <c r="I31" s="206"/>
      <c r="J31" s="449"/>
    </row>
    <row r="32" spans="2:17" ht="15" customHeight="1" x14ac:dyDescent="0.2">
      <c r="B32" s="113"/>
      <c r="C32" s="343" t="s">
        <v>177</v>
      </c>
      <c r="D32" s="1043" t="s">
        <v>12</v>
      </c>
      <c r="E32" s="1043"/>
      <c r="F32" s="1043"/>
      <c r="G32" s="312"/>
      <c r="H32" s="202"/>
      <c r="I32" s="205">
        <v>0.04</v>
      </c>
      <c r="J32" s="453">
        <f t="shared" si="0"/>
        <v>0</v>
      </c>
    </row>
    <row r="33" spans="1:10" ht="15" customHeight="1" x14ac:dyDescent="0.2">
      <c r="B33" s="116"/>
      <c r="C33" s="343" t="s">
        <v>178</v>
      </c>
      <c r="D33" s="1043" t="s">
        <v>13</v>
      </c>
      <c r="E33" s="1043"/>
      <c r="F33" s="1043"/>
      <c r="G33" s="443"/>
      <c r="H33" s="202"/>
      <c r="I33" s="205">
        <v>0.12</v>
      </c>
      <c r="J33" s="453">
        <f t="shared" si="0"/>
        <v>0</v>
      </c>
    </row>
    <row r="34" spans="1:10" ht="15" customHeight="1" x14ac:dyDescent="0.2">
      <c r="B34" s="117" t="s">
        <v>262</v>
      </c>
      <c r="C34" s="1022" t="s">
        <v>86</v>
      </c>
      <c r="D34" s="1052"/>
      <c r="E34" s="1052"/>
      <c r="F34" s="1052"/>
      <c r="G34" s="1053"/>
      <c r="H34" s="202"/>
      <c r="I34" s="472">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212"/>
      <c r="I36" s="213"/>
      <c r="J36" s="416"/>
    </row>
    <row r="37" spans="1:10" s="35" customFormat="1" x14ac:dyDescent="0.2">
      <c r="B37" s="1046"/>
      <c r="C37" s="1047"/>
      <c r="D37" s="1047"/>
      <c r="E37" s="1047"/>
      <c r="F37" s="1047"/>
      <c r="G37" s="1048"/>
      <c r="H37" s="201" t="s">
        <v>8</v>
      </c>
      <c r="I37" s="55"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473"/>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55" t="s">
        <v>9</v>
      </c>
      <c r="J49" s="417" t="s">
        <v>10</v>
      </c>
    </row>
    <row r="50" spans="2:10" ht="50.1" customHeight="1" x14ac:dyDescent="0.2">
      <c r="B50" s="40" t="s">
        <v>227</v>
      </c>
      <c r="C50" s="1049" t="s">
        <v>504</v>
      </c>
      <c r="D50" s="1050"/>
      <c r="E50" s="1050"/>
      <c r="F50" s="1050"/>
      <c r="G50" s="1051"/>
      <c r="H50" s="202"/>
      <c r="I50" s="214">
        <v>0</v>
      </c>
      <c r="J50" s="453">
        <f>H50*I50</f>
        <v>0</v>
      </c>
    </row>
    <row r="51" spans="2:10" x14ac:dyDescent="0.2">
      <c r="B51" s="117" t="s">
        <v>228</v>
      </c>
      <c r="C51" s="117" t="s">
        <v>154</v>
      </c>
      <c r="D51" s="28"/>
      <c r="E51" s="321"/>
      <c r="F51" s="322"/>
      <c r="G51" s="322"/>
      <c r="H51" s="322"/>
      <c r="I51" s="474"/>
      <c r="J51" s="466"/>
    </row>
    <row r="52" spans="2:10" x14ac:dyDescent="0.2">
      <c r="B52" s="113"/>
      <c r="C52" s="28" t="s">
        <v>177</v>
      </c>
      <c r="D52" s="320" t="s">
        <v>289</v>
      </c>
      <c r="E52" s="29"/>
      <c r="F52" s="320"/>
      <c r="G52" s="346"/>
      <c r="H52" s="202"/>
      <c r="I52" s="214">
        <v>1.6E-2</v>
      </c>
      <c r="J52" s="453">
        <f>H52*I52</f>
        <v>0</v>
      </c>
    </row>
    <row r="53" spans="2:10" x14ac:dyDescent="0.2">
      <c r="B53" s="113"/>
      <c r="C53" s="28" t="s">
        <v>178</v>
      </c>
      <c r="D53" s="309" t="s">
        <v>290</v>
      </c>
      <c r="E53" s="309"/>
      <c r="F53" s="309"/>
      <c r="G53" s="346"/>
      <c r="H53" s="202"/>
      <c r="I53" s="214">
        <v>2.8000000000000001E-2</v>
      </c>
      <c r="J53" s="453">
        <f t="shared" ref="J53:J67" si="1">H53*I53</f>
        <v>0</v>
      </c>
    </row>
    <row r="54" spans="2:10" x14ac:dyDescent="0.2">
      <c r="B54" s="113"/>
      <c r="C54" s="28" t="s">
        <v>179</v>
      </c>
      <c r="D54" s="320" t="s">
        <v>291</v>
      </c>
      <c r="E54" s="320"/>
      <c r="F54" s="320"/>
      <c r="G54" s="346"/>
      <c r="H54" s="202"/>
      <c r="I54" s="214">
        <v>0.04</v>
      </c>
      <c r="J54" s="453">
        <f t="shared" si="1"/>
        <v>0</v>
      </c>
    </row>
    <row r="55" spans="2:10" x14ac:dyDescent="0.2">
      <c r="B55" s="113"/>
      <c r="C55" s="28" t="s">
        <v>180</v>
      </c>
      <c r="D55" s="309" t="s">
        <v>292</v>
      </c>
      <c r="E55" s="309"/>
      <c r="F55" s="309"/>
      <c r="G55" s="346"/>
      <c r="H55" s="202"/>
      <c r="I55" s="214">
        <v>0.06</v>
      </c>
      <c r="J55" s="453">
        <f t="shared" si="1"/>
        <v>0</v>
      </c>
    </row>
    <row r="56" spans="2:10" ht="15" customHeight="1" x14ac:dyDescent="0.2">
      <c r="B56" s="116"/>
      <c r="C56" s="28" t="s">
        <v>191</v>
      </c>
      <c r="D56" s="1043" t="s">
        <v>293</v>
      </c>
      <c r="E56" s="1043"/>
      <c r="F56" s="1043"/>
      <c r="G56" s="346"/>
      <c r="H56" s="202"/>
      <c r="I56" s="214">
        <v>0.12</v>
      </c>
      <c r="J56" s="453">
        <f t="shared" si="1"/>
        <v>0</v>
      </c>
    </row>
    <row r="57" spans="2:10" ht="33" customHeight="1" x14ac:dyDescent="0.2">
      <c r="B57" s="117" t="s">
        <v>229</v>
      </c>
      <c r="C57" s="1022" t="s">
        <v>599</v>
      </c>
      <c r="D57" s="1041"/>
      <c r="E57" s="1041"/>
      <c r="F57" s="1041"/>
      <c r="G57" s="1042"/>
      <c r="H57" s="202"/>
      <c r="I57" s="214">
        <v>1.6E-2</v>
      </c>
      <c r="J57" s="453">
        <f t="shared" si="1"/>
        <v>0</v>
      </c>
    </row>
    <row r="58" spans="2:10" ht="33" customHeight="1" x14ac:dyDescent="0.2">
      <c r="B58" s="118" t="s">
        <v>186</v>
      </c>
      <c r="C58" s="1024" t="s">
        <v>600</v>
      </c>
      <c r="D58" s="1041"/>
      <c r="E58" s="1041"/>
      <c r="F58" s="1041"/>
      <c r="G58" s="1041"/>
      <c r="H58" s="322"/>
      <c r="I58" s="475"/>
      <c r="J58" s="466"/>
    </row>
    <row r="59" spans="2:10" x14ac:dyDescent="0.2">
      <c r="B59" s="113"/>
      <c r="C59" s="28" t="s">
        <v>177</v>
      </c>
      <c r="D59" s="320" t="s">
        <v>289</v>
      </c>
      <c r="E59" s="29"/>
      <c r="F59" s="320"/>
      <c r="G59" s="346"/>
      <c r="H59" s="202"/>
      <c r="I59" s="214">
        <v>1.6E-2</v>
      </c>
      <c r="J59" s="453">
        <f t="shared" si="1"/>
        <v>0</v>
      </c>
    </row>
    <row r="60" spans="2:10" x14ac:dyDescent="0.2">
      <c r="B60" s="113"/>
      <c r="C60" s="28" t="s">
        <v>178</v>
      </c>
      <c r="D60" s="309" t="s">
        <v>290</v>
      </c>
      <c r="E60" s="309"/>
      <c r="F60" s="309"/>
      <c r="G60" s="346"/>
      <c r="H60" s="202"/>
      <c r="I60" s="214">
        <v>2.8000000000000001E-2</v>
      </c>
      <c r="J60" s="453">
        <f t="shared" si="1"/>
        <v>0</v>
      </c>
    </row>
    <row r="61" spans="2:10" x14ac:dyDescent="0.2">
      <c r="B61" s="113"/>
      <c r="C61" s="28" t="s">
        <v>179</v>
      </c>
      <c r="D61" s="320" t="s">
        <v>291</v>
      </c>
      <c r="E61" s="320"/>
      <c r="F61" s="320"/>
      <c r="G61" s="346"/>
      <c r="H61" s="202"/>
      <c r="I61" s="214">
        <v>0.04</v>
      </c>
      <c r="J61" s="453">
        <f t="shared" si="1"/>
        <v>0</v>
      </c>
    </row>
    <row r="62" spans="2:10" x14ac:dyDescent="0.2">
      <c r="B62" s="113"/>
      <c r="C62" s="28" t="s">
        <v>180</v>
      </c>
      <c r="D62" s="309" t="s">
        <v>292</v>
      </c>
      <c r="E62" s="309"/>
      <c r="F62" s="309"/>
      <c r="G62" s="115"/>
      <c r="H62" s="202"/>
      <c r="I62" s="214">
        <v>0.06</v>
      </c>
      <c r="J62" s="453">
        <f t="shared" si="1"/>
        <v>0</v>
      </c>
    </row>
    <row r="63" spans="2:10" ht="15" customHeight="1" x14ac:dyDescent="0.2">
      <c r="B63" s="116"/>
      <c r="C63" s="28" t="s">
        <v>191</v>
      </c>
      <c r="D63" s="1043" t="s">
        <v>293</v>
      </c>
      <c r="E63" s="1043"/>
      <c r="F63" s="1043"/>
      <c r="G63" s="346"/>
      <c r="H63" s="202"/>
      <c r="I63" s="214">
        <v>0.12</v>
      </c>
      <c r="J63" s="453">
        <f t="shared" si="1"/>
        <v>0</v>
      </c>
    </row>
    <row r="64" spans="2:10" ht="15" customHeight="1" x14ac:dyDescent="0.2">
      <c r="B64" s="117" t="s">
        <v>232</v>
      </c>
      <c r="C64" s="321" t="s">
        <v>25</v>
      </c>
      <c r="D64" s="322"/>
      <c r="E64" s="322"/>
      <c r="F64" s="322"/>
      <c r="G64" s="322"/>
      <c r="H64" s="72"/>
      <c r="I64" s="476"/>
      <c r="J64" s="478"/>
    </row>
    <row r="65" spans="1:10" ht="33" customHeight="1" x14ac:dyDescent="0.2">
      <c r="B65" s="113"/>
      <c r="C65" s="28" t="s">
        <v>177</v>
      </c>
      <c r="D65" s="1045" t="s">
        <v>503</v>
      </c>
      <c r="E65" s="1045"/>
      <c r="F65" s="1045"/>
      <c r="G65" s="1011"/>
      <c r="H65" s="202"/>
      <c r="I65" s="666">
        <v>0.04</v>
      </c>
      <c r="J65" s="453">
        <f t="shared" si="1"/>
        <v>0</v>
      </c>
    </row>
    <row r="66" spans="1:10" x14ac:dyDescent="0.2">
      <c r="B66" s="116"/>
      <c r="C66" s="28" t="s">
        <v>178</v>
      </c>
      <c r="D66" s="29" t="s">
        <v>93</v>
      </c>
      <c r="E66" s="29"/>
      <c r="F66" s="29"/>
      <c r="G66" s="115"/>
      <c r="H66" s="202"/>
      <c r="I66" s="214">
        <v>0.06</v>
      </c>
      <c r="J66" s="453">
        <f t="shared" si="1"/>
        <v>0</v>
      </c>
    </row>
    <row r="67" spans="1:10" x14ac:dyDescent="0.2">
      <c r="B67" s="117" t="s">
        <v>233</v>
      </c>
      <c r="C67" s="28" t="s">
        <v>226</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215</v>
      </c>
      <c r="J69" s="494">
        <f>J46+J68</f>
        <v>0</v>
      </c>
    </row>
    <row r="70" spans="1:10" ht="63.2" customHeight="1" thickTop="1" x14ac:dyDescent="0.2">
      <c r="B70" s="1044" t="s">
        <v>601</v>
      </c>
      <c r="C70" s="1044"/>
      <c r="D70" s="1044"/>
      <c r="E70" s="1044"/>
      <c r="F70" s="1044"/>
      <c r="G70" s="1044"/>
      <c r="H70" s="1044"/>
      <c r="I70" s="1044"/>
      <c r="J70" s="510"/>
    </row>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93" t="s">
        <v>324</v>
      </c>
      <c r="G101" s="93" t="s">
        <v>166</v>
      </c>
      <c r="H101" s="93"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50" t="s">
        <v>221</v>
      </c>
      <c r="C128" s="697" t="s">
        <v>607</v>
      </c>
      <c r="D128" s="697"/>
      <c r="E128" s="697"/>
      <c r="F128" s="697"/>
      <c r="G128" s="697"/>
      <c r="H128" s="697"/>
      <c r="I128" s="355"/>
      <c r="J128" s="355"/>
    </row>
    <row r="129" spans="1:10" ht="18.75" customHeight="1" x14ac:dyDescent="0.2">
      <c r="B129" s="50" t="s">
        <v>222</v>
      </c>
      <c r="C129" s="697" t="s">
        <v>608</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313"/>
      <c r="D134" s="313"/>
      <c r="E134" s="313"/>
      <c r="F134" s="313"/>
      <c r="G134" s="313"/>
      <c r="H134" s="313"/>
      <c r="I134" s="313"/>
      <c r="J134" s="313"/>
    </row>
    <row r="135" spans="1:10" ht="39" customHeight="1" x14ac:dyDescent="0.2">
      <c r="B135" s="260" t="s">
        <v>30</v>
      </c>
      <c r="C135" s="1028" t="s">
        <v>439</v>
      </c>
      <c r="D135" s="1028"/>
      <c r="E135" s="1028"/>
      <c r="F135" s="1028"/>
      <c r="G135" s="1028"/>
      <c r="H135" s="1028"/>
      <c r="I135" s="1028"/>
      <c r="J135" s="1028"/>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247</v>
      </c>
      <c r="D138" s="93" t="s">
        <v>31</v>
      </c>
      <c r="E138" s="93" t="s">
        <v>32</v>
      </c>
      <c r="F138" s="93" t="s">
        <v>305</v>
      </c>
      <c r="G138" s="93" t="s">
        <v>279</v>
      </c>
      <c r="H138" s="93" t="s">
        <v>37</v>
      </c>
    </row>
    <row r="139" spans="1:10" ht="78.95" customHeight="1" x14ac:dyDescent="0.2">
      <c r="B139" s="314"/>
      <c r="C139" s="517" t="s">
        <v>177</v>
      </c>
      <c r="D139" s="220"/>
      <c r="E139" s="241"/>
      <c r="F139" s="520"/>
      <c r="G139" s="519"/>
      <c r="H139" s="241"/>
      <c r="I139" s="314"/>
    </row>
    <row r="140" spans="1:10" ht="78.95" customHeight="1" x14ac:dyDescent="0.2">
      <c r="B140" s="314"/>
      <c r="C140" s="518" t="s">
        <v>178</v>
      </c>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161"/>
  <sheetViews>
    <sheetView showGridLines="0" zoomScale="80" zoomScaleNormal="80" workbookViewId="0">
      <selection activeCell="H131" sqref="H131"/>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478</v>
      </c>
      <c r="B1" s="1064" t="s">
        <v>464</v>
      </c>
      <c r="C1" s="1065"/>
      <c r="D1" s="338"/>
      <c r="J1" s="24"/>
    </row>
    <row r="2" spans="1:13" x14ac:dyDescent="0.3">
      <c r="I2" s="168"/>
      <c r="J2" s="168"/>
    </row>
    <row r="3" spans="1:13" x14ac:dyDescent="0.3">
      <c r="I3" s="323"/>
      <c r="J3" s="323"/>
    </row>
    <row r="4" spans="1:13" x14ac:dyDescent="0.3">
      <c r="I4" s="323"/>
      <c r="J4" s="323"/>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4</v>
      </c>
      <c r="F9" s="949"/>
      <c r="G9" s="949"/>
      <c r="H9" s="949"/>
      <c r="I9" s="949"/>
      <c r="J9" s="949"/>
      <c r="K9" s="949"/>
      <c r="L9" s="949"/>
      <c r="M9" s="950"/>
    </row>
    <row r="10" spans="1:13" x14ac:dyDescent="0.2">
      <c r="G10" s="70"/>
      <c r="H10" s="70"/>
      <c r="I10" s="70"/>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407</v>
      </c>
    </row>
    <row r="15" spans="1:13" s="35" customFormat="1" ht="18.75" customHeight="1" x14ac:dyDescent="0.3">
      <c r="A15" s="25" t="s">
        <v>177</v>
      </c>
      <c r="B15" s="246" t="s">
        <v>7</v>
      </c>
      <c r="C15" s="246"/>
      <c r="D15" s="246"/>
      <c r="E15" s="246"/>
      <c r="F15" s="576"/>
      <c r="G15" s="576"/>
      <c r="H15" s="246"/>
      <c r="I15" s="951" t="s">
        <v>418</v>
      </c>
      <c r="J15" s="1061"/>
    </row>
    <row r="16" spans="1:13" s="35" customFormat="1" ht="26.25" customHeight="1" x14ac:dyDescent="0.2">
      <c r="B16" s="1046"/>
      <c r="C16" s="1047"/>
      <c r="D16" s="1047"/>
      <c r="E16" s="1047"/>
      <c r="F16" s="1047"/>
      <c r="G16" s="1048"/>
      <c r="H16" s="201" t="s">
        <v>8</v>
      </c>
      <c r="I16" s="55" t="s">
        <v>9</v>
      </c>
      <c r="J16" s="55" t="s">
        <v>10</v>
      </c>
    </row>
    <row r="17" spans="2:17" s="342" customFormat="1" ht="50.1" customHeight="1" x14ac:dyDescent="0.2">
      <c r="B17" s="121" t="s">
        <v>227</v>
      </c>
      <c r="C17" s="1020" t="s">
        <v>288</v>
      </c>
      <c r="D17" s="1057"/>
      <c r="E17" s="1045"/>
      <c r="F17" s="1058"/>
      <c r="G17" s="1009"/>
      <c r="H17" s="202"/>
      <c r="I17" s="205">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343" t="s">
        <v>177</v>
      </c>
      <c r="D21" s="320" t="s">
        <v>289</v>
      </c>
      <c r="E21" s="29"/>
      <c r="F21" s="320"/>
      <c r="G21" s="312"/>
      <c r="H21" s="202"/>
      <c r="I21" s="205">
        <v>1.6E-2</v>
      </c>
      <c r="J21" s="453">
        <f>H21*I21</f>
        <v>0</v>
      </c>
    </row>
    <row r="22" spans="2:17" ht="15.75" customHeight="1" x14ac:dyDescent="0.2">
      <c r="B22" s="113"/>
      <c r="C22" s="344" t="s">
        <v>178</v>
      </c>
      <c r="D22" s="309" t="s">
        <v>290</v>
      </c>
      <c r="E22" s="309"/>
      <c r="F22" s="309"/>
      <c r="G22" s="345"/>
      <c r="H22" s="202"/>
      <c r="I22" s="205">
        <v>2.8000000000000001E-2</v>
      </c>
      <c r="J22" s="453">
        <f t="shared" ref="J22:J33" si="0">H22*I22</f>
        <v>0</v>
      </c>
    </row>
    <row r="23" spans="2:17" ht="15.75" customHeight="1" x14ac:dyDescent="0.2">
      <c r="B23" s="113"/>
      <c r="C23" s="343" t="s">
        <v>179</v>
      </c>
      <c r="D23" s="320" t="s">
        <v>291</v>
      </c>
      <c r="E23" s="320"/>
      <c r="F23" s="320"/>
      <c r="G23" s="312"/>
      <c r="H23" s="202"/>
      <c r="I23" s="205">
        <v>0.04</v>
      </c>
      <c r="J23" s="453">
        <f t="shared" si="0"/>
        <v>0</v>
      </c>
    </row>
    <row r="24" spans="2:17" ht="15.75" customHeight="1" x14ac:dyDescent="0.2">
      <c r="B24" s="113"/>
      <c r="C24" s="344" t="s">
        <v>180</v>
      </c>
      <c r="D24" s="309" t="s">
        <v>292</v>
      </c>
      <c r="E24" s="309"/>
      <c r="F24" s="309"/>
      <c r="G24" s="345"/>
      <c r="H24" s="202"/>
      <c r="I24" s="205">
        <v>0.06</v>
      </c>
      <c r="J24" s="453">
        <f t="shared" si="0"/>
        <v>0</v>
      </c>
    </row>
    <row r="25" spans="2:17" ht="15.75" customHeight="1" x14ac:dyDescent="0.2">
      <c r="B25" s="116"/>
      <c r="C25" s="343" t="s">
        <v>191</v>
      </c>
      <c r="D25" s="1043" t="s">
        <v>293</v>
      </c>
      <c r="E25" s="1043"/>
      <c r="F25" s="1043"/>
      <c r="G25" s="312"/>
      <c r="H25" s="202"/>
      <c r="I25" s="205">
        <v>0.12</v>
      </c>
      <c r="J25" s="453">
        <f t="shared" si="0"/>
        <v>0</v>
      </c>
    </row>
    <row r="26" spans="2:17" ht="15.75" customHeight="1" x14ac:dyDescent="0.2">
      <c r="B26" s="45" t="s">
        <v>232</v>
      </c>
      <c r="C26" s="1010" t="s">
        <v>258</v>
      </c>
      <c r="D26" s="1045"/>
      <c r="E26" s="1055"/>
      <c r="F26" s="1055"/>
      <c r="G26" s="1055"/>
      <c r="H26" s="1055"/>
      <c r="I26" s="471"/>
      <c r="J26" s="454"/>
    </row>
    <row r="27" spans="2:17" ht="15.75" customHeight="1" x14ac:dyDescent="0.2">
      <c r="B27" s="113"/>
      <c r="C27" s="343" t="s">
        <v>177</v>
      </c>
      <c r="D27" s="320" t="s">
        <v>255</v>
      </c>
      <c r="E27" s="320"/>
      <c r="F27" s="320"/>
      <c r="G27" s="312"/>
      <c r="H27" s="202"/>
      <c r="I27" s="205">
        <v>1.6E-2</v>
      </c>
      <c r="J27" s="454">
        <f>H27*I27</f>
        <v>0</v>
      </c>
    </row>
    <row r="28" spans="2:17" ht="15.75" customHeight="1" x14ac:dyDescent="0.2">
      <c r="B28" s="113"/>
      <c r="C28" s="343" t="s">
        <v>178</v>
      </c>
      <c r="D28" s="320" t="s">
        <v>256</v>
      </c>
      <c r="E28" s="320"/>
      <c r="F28" s="320"/>
      <c r="G28" s="312"/>
      <c r="H28" s="202"/>
      <c r="I28" s="205">
        <v>0.04</v>
      </c>
      <c r="J28" s="454">
        <f>H28*I28</f>
        <v>0</v>
      </c>
    </row>
    <row r="29" spans="2:17" ht="15.75" customHeight="1" x14ac:dyDescent="0.2">
      <c r="B29" s="113"/>
      <c r="C29" s="343" t="s">
        <v>179</v>
      </c>
      <c r="D29" s="320" t="s">
        <v>257</v>
      </c>
      <c r="E29" s="320"/>
      <c r="F29" s="320"/>
      <c r="G29" s="320"/>
      <c r="H29" s="202"/>
      <c r="I29" s="205">
        <v>0.08</v>
      </c>
      <c r="J29" s="454">
        <f>H29*I29</f>
        <v>0</v>
      </c>
    </row>
    <row r="30" spans="2:17" ht="15.75" customHeight="1" x14ac:dyDescent="0.2">
      <c r="B30" s="116"/>
      <c r="C30" s="343" t="s">
        <v>180</v>
      </c>
      <c r="D30" s="1043" t="s">
        <v>231</v>
      </c>
      <c r="E30" s="1043"/>
      <c r="F30" s="1043"/>
      <c r="G30" s="312"/>
      <c r="H30" s="202"/>
      <c r="I30" s="205">
        <v>0.12</v>
      </c>
      <c r="J30" s="454">
        <f>H30*I30</f>
        <v>0</v>
      </c>
    </row>
    <row r="31" spans="2:17" ht="15" customHeight="1" x14ac:dyDescent="0.2">
      <c r="B31" s="113" t="s">
        <v>233</v>
      </c>
      <c r="C31" s="1056" t="s">
        <v>11</v>
      </c>
      <c r="D31" s="987"/>
      <c r="E31" s="987"/>
      <c r="F31" s="1043"/>
      <c r="G31" s="320"/>
      <c r="H31" s="209"/>
      <c r="I31" s="206"/>
      <c r="J31" s="449"/>
    </row>
    <row r="32" spans="2:17" ht="15" customHeight="1" x14ac:dyDescent="0.2">
      <c r="B32" s="113"/>
      <c r="C32" s="343" t="s">
        <v>177</v>
      </c>
      <c r="D32" s="1043" t="s">
        <v>12</v>
      </c>
      <c r="E32" s="1043"/>
      <c r="F32" s="1043"/>
      <c r="G32" s="312"/>
      <c r="H32" s="202"/>
      <c r="I32" s="205">
        <v>0.04</v>
      </c>
      <c r="J32" s="453">
        <f t="shared" si="0"/>
        <v>0</v>
      </c>
    </row>
    <row r="33" spans="1:10" ht="15" customHeight="1" x14ac:dyDescent="0.2">
      <c r="B33" s="116"/>
      <c r="C33" s="343" t="s">
        <v>178</v>
      </c>
      <c r="D33" s="1043" t="s">
        <v>13</v>
      </c>
      <c r="E33" s="1043"/>
      <c r="F33" s="1043"/>
      <c r="G33" s="443"/>
      <c r="H33" s="202"/>
      <c r="I33" s="205">
        <v>0.12</v>
      </c>
      <c r="J33" s="453">
        <f t="shared" si="0"/>
        <v>0</v>
      </c>
    </row>
    <row r="34" spans="1:10" ht="15" customHeight="1" x14ac:dyDescent="0.2">
      <c r="B34" s="117" t="s">
        <v>262</v>
      </c>
      <c r="C34" s="1022" t="s">
        <v>86</v>
      </c>
      <c r="D34" s="1052"/>
      <c r="E34" s="1052"/>
      <c r="F34" s="1052"/>
      <c r="G34" s="1053"/>
      <c r="H34" s="202"/>
      <c r="I34" s="472">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212"/>
      <c r="I36" s="213"/>
      <c r="J36" s="416"/>
    </row>
    <row r="37" spans="1:10" s="35" customFormat="1" x14ac:dyDescent="0.2">
      <c r="B37" s="1046"/>
      <c r="C37" s="1047"/>
      <c r="D37" s="1047"/>
      <c r="E37" s="1047"/>
      <c r="F37" s="1047"/>
      <c r="G37" s="1048"/>
      <c r="H37" s="201" t="s">
        <v>8</v>
      </c>
      <c r="I37" s="55"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473"/>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55" t="s">
        <v>9</v>
      </c>
      <c r="J49" s="417" t="s">
        <v>10</v>
      </c>
    </row>
    <row r="50" spans="2:10" ht="50.1" customHeight="1" x14ac:dyDescent="0.2">
      <c r="B50" s="40" t="s">
        <v>227</v>
      </c>
      <c r="C50" s="1049" t="s">
        <v>504</v>
      </c>
      <c r="D50" s="1050"/>
      <c r="E50" s="1050"/>
      <c r="F50" s="1050"/>
      <c r="G50" s="1051"/>
      <c r="H50" s="202"/>
      <c r="I50" s="214">
        <v>0</v>
      </c>
      <c r="J50" s="453">
        <f>H50*I50</f>
        <v>0</v>
      </c>
    </row>
    <row r="51" spans="2:10" x14ac:dyDescent="0.2">
      <c r="B51" s="117" t="s">
        <v>228</v>
      </c>
      <c r="C51" s="117" t="s">
        <v>154</v>
      </c>
      <c r="D51" s="28"/>
      <c r="E51" s="321"/>
      <c r="F51" s="322"/>
      <c r="G51" s="322"/>
      <c r="H51" s="322"/>
      <c r="I51" s="474"/>
      <c r="J51" s="466"/>
    </row>
    <row r="52" spans="2:10" x14ac:dyDescent="0.2">
      <c r="B52" s="113"/>
      <c r="C52" s="28" t="s">
        <v>177</v>
      </c>
      <c r="D52" s="320" t="s">
        <v>289</v>
      </c>
      <c r="E52" s="29"/>
      <c r="F52" s="320"/>
      <c r="G52" s="346"/>
      <c r="H52" s="202"/>
      <c r="I52" s="214">
        <v>1.6E-2</v>
      </c>
      <c r="J52" s="453">
        <f>H52*I52</f>
        <v>0</v>
      </c>
    </row>
    <row r="53" spans="2:10" x14ac:dyDescent="0.2">
      <c r="B53" s="113"/>
      <c r="C53" s="28" t="s">
        <v>178</v>
      </c>
      <c r="D53" s="309" t="s">
        <v>290</v>
      </c>
      <c r="E53" s="309"/>
      <c r="F53" s="309"/>
      <c r="G53" s="346"/>
      <c r="H53" s="202"/>
      <c r="I53" s="214">
        <v>2.8000000000000001E-2</v>
      </c>
      <c r="J53" s="453">
        <f t="shared" ref="J53:J67" si="1">H53*I53</f>
        <v>0</v>
      </c>
    </row>
    <row r="54" spans="2:10" x14ac:dyDescent="0.2">
      <c r="B54" s="113"/>
      <c r="C54" s="28" t="s">
        <v>179</v>
      </c>
      <c r="D54" s="320" t="s">
        <v>291</v>
      </c>
      <c r="E54" s="320"/>
      <c r="F54" s="320"/>
      <c r="G54" s="346"/>
      <c r="H54" s="202"/>
      <c r="I54" s="214">
        <v>0.04</v>
      </c>
      <c r="J54" s="453">
        <f t="shared" si="1"/>
        <v>0</v>
      </c>
    </row>
    <row r="55" spans="2:10" x14ac:dyDescent="0.2">
      <c r="B55" s="113"/>
      <c r="C55" s="28" t="s">
        <v>180</v>
      </c>
      <c r="D55" s="309" t="s">
        <v>292</v>
      </c>
      <c r="E55" s="309"/>
      <c r="F55" s="309"/>
      <c r="G55" s="346"/>
      <c r="H55" s="202"/>
      <c r="I55" s="214">
        <v>0.06</v>
      </c>
      <c r="J55" s="453">
        <f t="shared" si="1"/>
        <v>0</v>
      </c>
    </row>
    <row r="56" spans="2:10" ht="15" customHeight="1" x14ac:dyDescent="0.2">
      <c r="B56" s="116"/>
      <c r="C56" s="28" t="s">
        <v>191</v>
      </c>
      <c r="D56" s="1043" t="s">
        <v>293</v>
      </c>
      <c r="E56" s="1043"/>
      <c r="F56" s="1043"/>
      <c r="G56" s="346"/>
      <c r="H56" s="202"/>
      <c r="I56" s="214">
        <v>0.12</v>
      </c>
      <c r="J56" s="453">
        <f t="shared" si="1"/>
        <v>0</v>
      </c>
    </row>
    <row r="57" spans="2:10" ht="28.5" customHeight="1" x14ac:dyDescent="0.2">
      <c r="B57" s="117" t="s">
        <v>229</v>
      </c>
      <c r="C57" s="1022" t="s">
        <v>599</v>
      </c>
      <c r="D57" s="1041"/>
      <c r="E57" s="1041"/>
      <c r="F57" s="1041"/>
      <c r="G57" s="1042"/>
      <c r="H57" s="202"/>
      <c r="I57" s="214">
        <v>1.6E-2</v>
      </c>
      <c r="J57" s="453">
        <f t="shared" si="1"/>
        <v>0</v>
      </c>
    </row>
    <row r="58" spans="2:10" ht="45" customHeight="1" x14ac:dyDescent="0.2">
      <c r="B58" s="118" t="s">
        <v>186</v>
      </c>
      <c r="C58" s="1024" t="s">
        <v>600</v>
      </c>
      <c r="D58" s="1041"/>
      <c r="E58" s="1041"/>
      <c r="F58" s="1041"/>
      <c r="G58" s="1041"/>
      <c r="H58" s="322"/>
      <c r="I58" s="475"/>
      <c r="J58" s="466"/>
    </row>
    <row r="59" spans="2:10" x14ac:dyDescent="0.2">
      <c r="B59" s="113"/>
      <c r="C59" s="28" t="s">
        <v>177</v>
      </c>
      <c r="D59" s="320" t="s">
        <v>289</v>
      </c>
      <c r="E59" s="29"/>
      <c r="F59" s="320"/>
      <c r="G59" s="346"/>
      <c r="H59" s="202"/>
      <c r="I59" s="214">
        <v>1.6E-2</v>
      </c>
      <c r="J59" s="453">
        <f t="shared" si="1"/>
        <v>0</v>
      </c>
    </row>
    <row r="60" spans="2:10" x14ac:dyDescent="0.2">
      <c r="B60" s="113"/>
      <c r="C60" s="28" t="s">
        <v>178</v>
      </c>
      <c r="D60" s="309" t="s">
        <v>290</v>
      </c>
      <c r="E60" s="309"/>
      <c r="F60" s="309"/>
      <c r="G60" s="346"/>
      <c r="H60" s="202"/>
      <c r="I60" s="214">
        <v>2.8000000000000001E-2</v>
      </c>
      <c r="J60" s="453">
        <f t="shared" si="1"/>
        <v>0</v>
      </c>
    </row>
    <row r="61" spans="2:10" x14ac:dyDescent="0.2">
      <c r="B61" s="113"/>
      <c r="C61" s="28" t="s">
        <v>179</v>
      </c>
      <c r="D61" s="320" t="s">
        <v>291</v>
      </c>
      <c r="E61" s="320"/>
      <c r="F61" s="320"/>
      <c r="G61" s="346"/>
      <c r="H61" s="202"/>
      <c r="I61" s="214">
        <v>0.04</v>
      </c>
      <c r="J61" s="453">
        <f t="shared" si="1"/>
        <v>0</v>
      </c>
    </row>
    <row r="62" spans="2:10" x14ac:dyDescent="0.2">
      <c r="B62" s="113"/>
      <c r="C62" s="28" t="s">
        <v>180</v>
      </c>
      <c r="D62" s="309" t="s">
        <v>292</v>
      </c>
      <c r="E62" s="309"/>
      <c r="F62" s="309"/>
      <c r="G62" s="115"/>
      <c r="H62" s="202"/>
      <c r="I62" s="214">
        <v>0.06</v>
      </c>
      <c r="J62" s="453">
        <f t="shared" si="1"/>
        <v>0</v>
      </c>
    </row>
    <row r="63" spans="2:10" ht="15" customHeight="1" x14ac:dyDescent="0.2">
      <c r="B63" s="116"/>
      <c r="C63" s="28" t="s">
        <v>191</v>
      </c>
      <c r="D63" s="1043" t="s">
        <v>293</v>
      </c>
      <c r="E63" s="1043"/>
      <c r="F63" s="1043"/>
      <c r="G63" s="346"/>
      <c r="H63" s="202"/>
      <c r="I63" s="214">
        <v>0.12</v>
      </c>
      <c r="J63" s="453">
        <f t="shared" si="1"/>
        <v>0</v>
      </c>
    </row>
    <row r="64" spans="2:10" ht="15" customHeight="1" x14ac:dyDescent="0.2">
      <c r="B64" s="117" t="s">
        <v>232</v>
      </c>
      <c r="C64" s="321" t="s">
        <v>25</v>
      </c>
      <c r="D64" s="322"/>
      <c r="E64" s="322"/>
      <c r="F64" s="322"/>
      <c r="G64" s="322"/>
      <c r="H64" s="72"/>
      <c r="I64" s="476"/>
      <c r="J64" s="478"/>
    </row>
    <row r="65" spans="1:10" ht="43.5" customHeight="1" x14ac:dyDescent="0.2">
      <c r="B65" s="113"/>
      <c r="C65" s="28" t="s">
        <v>177</v>
      </c>
      <c r="D65" s="1045" t="s">
        <v>503</v>
      </c>
      <c r="E65" s="1045"/>
      <c r="F65" s="1045"/>
      <c r="G65" s="1011"/>
      <c r="H65" s="202"/>
      <c r="I65" s="666">
        <v>0.04</v>
      </c>
      <c r="J65" s="453">
        <f t="shared" si="1"/>
        <v>0</v>
      </c>
    </row>
    <row r="66" spans="1:10" x14ac:dyDescent="0.2">
      <c r="B66" s="116"/>
      <c r="C66" s="28" t="s">
        <v>178</v>
      </c>
      <c r="D66" s="29" t="s">
        <v>93</v>
      </c>
      <c r="E66" s="29"/>
      <c r="F66" s="29"/>
      <c r="G66" s="115"/>
      <c r="H66" s="202"/>
      <c r="I66" s="214">
        <v>0.06</v>
      </c>
      <c r="J66" s="453">
        <f t="shared" si="1"/>
        <v>0</v>
      </c>
    </row>
    <row r="67" spans="1:10" x14ac:dyDescent="0.2">
      <c r="B67" s="117" t="s">
        <v>233</v>
      </c>
      <c r="C67" s="28" t="s">
        <v>226</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215</v>
      </c>
      <c r="J69" s="494">
        <f>J46+J68</f>
        <v>0</v>
      </c>
    </row>
    <row r="70" spans="1:10" ht="63.2" customHeight="1" thickTop="1" x14ac:dyDescent="0.2">
      <c r="B70" s="1044" t="s">
        <v>601</v>
      </c>
      <c r="C70" s="1044"/>
      <c r="D70" s="1044"/>
      <c r="E70" s="1044"/>
      <c r="F70" s="1044"/>
      <c r="G70" s="1044"/>
      <c r="H70" s="1044"/>
      <c r="I70" s="1044"/>
      <c r="J70" s="510"/>
    </row>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93" t="s">
        <v>324</v>
      </c>
      <c r="G101" s="93" t="s">
        <v>166</v>
      </c>
      <c r="H101" s="93"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21" t="s">
        <v>221</v>
      </c>
      <c r="C128" s="697" t="s">
        <v>607</v>
      </c>
      <c r="D128" s="697"/>
      <c r="E128" s="697"/>
      <c r="F128" s="697"/>
      <c r="G128" s="697"/>
      <c r="H128" s="697"/>
      <c r="I128" s="355"/>
      <c r="J128" s="355"/>
    </row>
    <row r="129" spans="1:10" ht="18.75" customHeight="1" x14ac:dyDescent="0.2">
      <c r="B129" s="21" t="s">
        <v>222</v>
      </c>
      <c r="C129" s="697" t="s">
        <v>608</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313"/>
      <c r="D134" s="313"/>
      <c r="E134" s="313"/>
      <c r="F134" s="313"/>
      <c r="G134" s="313"/>
      <c r="H134" s="313"/>
      <c r="I134" s="313"/>
      <c r="J134" s="313"/>
    </row>
    <row r="135" spans="1:10" ht="36" customHeight="1" x14ac:dyDescent="0.2">
      <c r="B135" s="260" t="s">
        <v>30</v>
      </c>
      <c r="C135" s="1066" t="s">
        <v>439</v>
      </c>
      <c r="D135" s="1066"/>
      <c r="E135" s="1066"/>
      <c r="F135" s="1066"/>
      <c r="G135" s="1066"/>
      <c r="H135" s="1066"/>
      <c r="I135" s="1066"/>
      <c r="J135" s="1066"/>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247</v>
      </c>
      <c r="D138" s="93" t="s">
        <v>31</v>
      </c>
      <c r="E138" s="93" t="s">
        <v>32</v>
      </c>
      <c r="F138" s="93" t="s">
        <v>305</v>
      </c>
      <c r="G138" s="93" t="s">
        <v>279</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Q161"/>
  <sheetViews>
    <sheetView showGridLines="0" zoomScaleNormal="100" workbookViewId="0">
      <selection activeCell="G133" sqref="G133"/>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477</v>
      </c>
      <c r="B1" s="1062" t="s">
        <v>464</v>
      </c>
      <c r="C1" s="1063"/>
      <c r="D1" s="338"/>
      <c r="J1" s="24"/>
    </row>
    <row r="2" spans="1:13" x14ac:dyDescent="0.3">
      <c r="I2" s="168"/>
      <c r="J2" s="168"/>
    </row>
    <row r="3" spans="1:13" x14ac:dyDescent="0.3">
      <c r="I3" s="323"/>
      <c r="J3" s="323"/>
    </row>
    <row r="4" spans="1:13" x14ac:dyDescent="0.3">
      <c r="D4" s="314"/>
      <c r="I4" s="323"/>
      <c r="J4" s="323"/>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512</v>
      </c>
      <c r="F9" s="949"/>
      <c r="G9" s="949"/>
      <c r="H9" s="949"/>
      <c r="I9" s="949"/>
      <c r="J9" s="949"/>
      <c r="K9" s="949"/>
      <c r="L9" s="949"/>
      <c r="M9" s="950"/>
    </row>
    <row r="10" spans="1:13" x14ac:dyDescent="0.2">
      <c r="G10" s="70"/>
      <c r="H10" s="70"/>
      <c r="I10" s="70"/>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408</v>
      </c>
    </row>
    <row r="15" spans="1:13" s="35" customFormat="1" ht="18.75" customHeight="1" x14ac:dyDescent="0.3">
      <c r="A15" s="25" t="s">
        <v>177</v>
      </c>
      <c r="B15" s="246" t="s">
        <v>7</v>
      </c>
      <c r="C15" s="246"/>
      <c r="D15" s="246"/>
      <c r="E15" s="246"/>
      <c r="F15" s="576"/>
      <c r="G15" s="576"/>
      <c r="H15" s="246"/>
      <c r="I15" s="951" t="s">
        <v>418</v>
      </c>
      <c r="J15" s="1061"/>
    </row>
    <row r="16" spans="1:13" s="35" customFormat="1" ht="26.25" customHeight="1" x14ac:dyDescent="0.2">
      <c r="B16" s="1046"/>
      <c r="C16" s="1047"/>
      <c r="D16" s="1047"/>
      <c r="E16" s="1047"/>
      <c r="F16" s="1047"/>
      <c r="G16" s="1048"/>
      <c r="H16" s="201" t="s">
        <v>8</v>
      </c>
      <c r="I16" s="55" t="s">
        <v>9</v>
      </c>
      <c r="J16" s="55" t="s">
        <v>10</v>
      </c>
    </row>
    <row r="17" spans="2:17" s="342" customFormat="1" ht="50.1" customHeight="1" x14ac:dyDescent="0.2">
      <c r="B17" s="121" t="s">
        <v>227</v>
      </c>
      <c r="C17" s="1020" t="s">
        <v>288</v>
      </c>
      <c r="D17" s="1057"/>
      <c r="E17" s="1045"/>
      <c r="F17" s="1058"/>
      <c r="G17" s="1009"/>
      <c r="H17" s="202"/>
      <c r="I17" s="205">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343" t="s">
        <v>177</v>
      </c>
      <c r="D21" s="320" t="s">
        <v>289</v>
      </c>
      <c r="E21" s="29"/>
      <c r="F21" s="320"/>
      <c r="G21" s="312"/>
      <c r="H21" s="202"/>
      <c r="I21" s="205">
        <v>1.6E-2</v>
      </c>
      <c r="J21" s="453">
        <f>H21*I21</f>
        <v>0</v>
      </c>
    </row>
    <row r="22" spans="2:17" ht="15.75" customHeight="1" x14ac:dyDescent="0.2">
      <c r="B22" s="113"/>
      <c r="C22" s="344" t="s">
        <v>178</v>
      </c>
      <c r="D22" s="309" t="s">
        <v>290</v>
      </c>
      <c r="E22" s="309"/>
      <c r="F22" s="309"/>
      <c r="G22" s="345"/>
      <c r="H22" s="202"/>
      <c r="I22" s="205">
        <v>2.8000000000000001E-2</v>
      </c>
      <c r="J22" s="453">
        <f t="shared" ref="J22:J33" si="0">H22*I22</f>
        <v>0</v>
      </c>
    </row>
    <row r="23" spans="2:17" ht="15.75" customHeight="1" x14ac:dyDescent="0.2">
      <c r="B23" s="113"/>
      <c r="C23" s="343" t="s">
        <v>179</v>
      </c>
      <c r="D23" s="320" t="s">
        <v>291</v>
      </c>
      <c r="E23" s="320"/>
      <c r="F23" s="320"/>
      <c r="G23" s="312"/>
      <c r="H23" s="202"/>
      <c r="I23" s="205">
        <v>0.04</v>
      </c>
      <c r="J23" s="453">
        <f t="shared" si="0"/>
        <v>0</v>
      </c>
    </row>
    <row r="24" spans="2:17" ht="15.75" customHeight="1" x14ac:dyDescent="0.2">
      <c r="B24" s="113"/>
      <c r="C24" s="344" t="s">
        <v>180</v>
      </c>
      <c r="D24" s="309" t="s">
        <v>292</v>
      </c>
      <c r="E24" s="309"/>
      <c r="F24" s="309"/>
      <c r="G24" s="345"/>
      <c r="H24" s="202"/>
      <c r="I24" s="205">
        <v>0.06</v>
      </c>
      <c r="J24" s="453">
        <f t="shared" si="0"/>
        <v>0</v>
      </c>
    </row>
    <row r="25" spans="2:17" ht="15.75" customHeight="1" x14ac:dyDescent="0.2">
      <c r="B25" s="116"/>
      <c r="C25" s="343" t="s">
        <v>191</v>
      </c>
      <c r="D25" s="1043" t="s">
        <v>293</v>
      </c>
      <c r="E25" s="1043"/>
      <c r="F25" s="1043"/>
      <c r="G25" s="312"/>
      <c r="H25" s="202"/>
      <c r="I25" s="205">
        <v>0.12</v>
      </c>
      <c r="J25" s="453">
        <f t="shared" si="0"/>
        <v>0</v>
      </c>
    </row>
    <row r="26" spans="2:17" ht="15.75" customHeight="1" x14ac:dyDescent="0.2">
      <c r="B26" s="45" t="s">
        <v>232</v>
      </c>
      <c r="C26" s="1010" t="s">
        <v>153</v>
      </c>
      <c r="D26" s="1045"/>
      <c r="E26" s="1055"/>
      <c r="F26" s="1055"/>
      <c r="G26" s="1055"/>
      <c r="H26" s="1055"/>
      <c r="I26" s="471"/>
      <c r="J26" s="454"/>
    </row>
    <row r="27" spans="2:17" ht="15.75" customHeight="1" x14ac:dyDescent="0.2">
      <c r="B27" s="113"/>
      <c r="C27" s="343" t="s">
        <v>177</v>
      </c>
      <c r="D27" s="320" t="s">
        <v>289</v>
      </c>
      <c r="E27" s="320"/>
      <c r="F27" s="320"/>
      <c r="G27" s="312"/>
      <c r="H27" s="202"/>
      <c r="I27" s="205">
        <v>1.6E-2</v>
      </c>
      <c r="J27" s="454">
        <f>H27*I27</f>
        <v>0</v>
      </c>
    </row>
    <row r="28" spans="2:17" ht="15.75" customHeight="1" x14ac:dyDescent="0.2">
      <c r="B28" s="113"/>
      <c r="C28" s="343" t="s">
        <v>178</v>
      </c>
      <c r="D28" s="320" t="s">
        <v>290</v>
      </c>
      <c r="E28" s="320"/>
      <c r="F28" s="320"/>
      <c r="G28" s="312"/>
      <c r="H28" s="202"/>
      <c r="I28" s="205">
        <v>0.04</v>
      </c>
      <c r="J28" s="454">
        <f>H28*I28</f>
        <v>0</v>
      </c>
    </row>
    <row r="29" spans="2:17" ht="15.75" customHeight="1" x14ac:dyDescent="0.2">
      <c r="B29" s="113"/>
      <c r="C29" s="343" t="s">
        <v>179</v>
      </c>
      <c r="D29" s="320" t="s">
        <v>291</v>
      </c>
      <c r="E29" s="320"/>
      <c r="F29" s="320"/>
      <c r="G29" s="320"/>
      <c r="H29" s="202"/>
      <c r="I29" s="205">
        <v>0.08</v>
      </c>
      <c r="J29" s="454">
        <f>H29*I29</f>
        <v>0</v>
      </c>
    </row>
    <row r="30" spans="2:17" ht="15.75" customHeight="1" x14ac:dyDescent="0.2">
      <c r="B30" s="116"/>
      <c r="C30" s="343" t="s">
        <v>180</v>
      </c>
      <c r="D30" s="1043" t="s">
        <v>292</v>
      </c>
      <c r="E30" s="1043"/>
      <c r="F30" s="1043"/>
      <c r="G30" s="312"/>
      <c r="H30" s="202"/>
      <c r="I30" s="205">
        <v>0.12</v>
      </c>
      <c r="J30" s="454">
        <f>H30*I30</f>
        <v>0</v>
      </c>
    </row>
    <row r="31" spans="2:17" ht="15" customHeight="1" x14ac:dyDescent="0.2">
      <c r="B31" s="113" t="s">
        <v>233</v>
      </c>
      <c r="C31" s="1056" t="s">
        <v>11</v>
      </c>
      <c r="D31" s="987"/>
      <c r="E31" s="987"/>
      <c r="F31" s="1043"/>
      <c r="G31" s="320"/>
      <c r="H31" s="209"/>
      <c r="I31" s="206"/>
      <c r="J31" s="449"/>
    </row>
    <row r="32" spans="2:17" ht="15" customHeight="1" x14ac:dyDescent="0.2">
      <c r="B32" s="113"/>
      <c r="C32" s="343" t="s">
        <v>177</v>
      </c>
      <c r="D32" s="1043" t="s">
        <v>12</v>
      </c>
      <c r="E32" s="1043"/>
      <c r="F32" s="1043"/>
      <c r="G32" s="312"/>
      <c r="H32" s="202"/>
      <c r="I32" s="205">
        <v>0.04</v>
      </c>
      <c r="J32" s="453">
        <f t="shared" si="0"/>
        <v>0</v>
      </c>
    </row>
    <row r="33" spans="1:10" ht="15" customHeight="1" x14ac:dyDescent="0.2">
      <c r="B33" s="116"/>
      <c r="C33" s="343" t="s">
        <v>178</v>
      </c>
      <c r="D33" s="1043" t="s">
        <v>13</v>
      </c>
      <c r="E33" s="1043"/>
      <c r="F33" s="1043"/>
      <c r="G33" s="443"/>
      <c r="H33" s="202"/>
      <c r="I33" s="205">
        <v>0.12</v>
      </c>
      <c r="J33" s="453">
        <f t="shared" si="0"/>
        <v>0</v>
      </c>
    </row>
    <row r="34" spans="1:10" ht="15" customHeight="1" x14ac:dyDescent="0.2">
      <c r="B34" s="117" t="s">
        <v>262</v>
      </c>
      <c r="C34" s="1022" t="s">
        <v>86</v>
      </c>
      <c r="D34" s="1052"/>
      <c r="E34" s="1052"/>
      <c r="F34" s="1052"/>
      <c r="G34" s="1053"/>
      <c r="H34" s="202"/>
      <c r="I34" s="472">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212"/>
      <c r="I36" s="213"/>
      <c r="J36" s="416"/>
    </row>
    <row r="37" spans="1:10" s="35" customFormat="1" x14ac:dyDescent="0.2">
      <c r="B37" s="1046"/>
      <c r="C37" s="1047"/>
      <c r="D37" s="1047"/>
      <c r="E37" s="1047"/>
      <c r="F37" s="1047"/>
      <c r="G37" s="1048"/>
      <c r="H37" s="201" t="s">
        <v>8</v>
      </c>
      <c r="I37" s="55"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473"/>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55" t="s">
        <v>9</v>
      </c>
      <c r="J49" s="417" t="s">
        <v>10</v>
      </c>
    </row>
    <row r="50" spans="2:10" ht="50.1" customHeight="1" x14ac:dyDescent="0.2">
      <c r="B50" s="40" t="s">
        <v>227</v>
      </c>
      <c r="C50" s="1049" t="s">
        <v>504</v>
      </c>
      <c r="D50" s="1050"/>
      <c r="E50" s="1050"/>
      <c r="F50" s="1050"/>
      <c r="G50" s="1051"/>
      <c r="H50" s="202"/>
      <c r="I50" s="214">
        <v>0</v>
      </c>
      <c r="J50" s="453">
        <f>H50*I50</f>
        <v>0</v>
      </c>
    </row>
    <row r="51" spans="2:10" x14ac:dyDescent="0.2">
      <c r="B51" s="117" t="s">
        <v>228</v>
      </c>
      <c r="C51" s="117" t="s">
        <v>154</v>
      </c>
      <c r="D51" s="28"/>
      <c r="E51" s="321"/>
      <c r="F51" s="322"/>
      <c r="G51" s="322"/>
      <c r="H51" s="322"/>
      <c r="I51" s="474"/>
      <c r="J51" s="466"/>
    </row>
    <row r="52" spans="2:10" x14ac:dyDescent="0.2">
      <c r="B52" s="113"/>
      <c r="C52" s="28" t="s">
        <v>177</v>
      </c>
      <c r="D52" s="320" t="s">
        <v>289</v>
      </c>
      <c r="E52" s="29"/>
      <c r="F52" s="320"/>
      <c r="G52" s="346"/>
      <c r="H52" s="202"/>
      <c r="I52" s="214">
        <v>1.6E-2</v>
      </c>
      <c r="J52" s="453">
        <f>H52*I52</f>
        <v>0</v>
      </c>
    </row>
    <row r="53" spans="2:10" x14ac:dyDescent="0.2">
      <c r="B53" s="113"/>
      <c r="C53" s="28" t="s">
        <v>178</v>
      </c>
      <c r="D53" s="309" t="s">
        <v>290</v>
      </c>
      <c r="E53" s="309"/>
      <c r="F53" s="309"/>
      <c r="G53" s="346"/>
      <c r="H53" s="202"/>
      <c r="I53" s="214">
        <v>2.8000000000000001E-2</v>
      </c>
      <c r="J53" s="453">
        <f t="shared" ref="J53:J67" si="1">H53*I53</f>
        <v>0</v>
      </c>
    </row>
    <row r="54" spans="2:10" x14ac:dyDescent="0.2">
      <c r="B54" s="113"/>
      <c r="C54" s="28" t="s">
        <v>179</v>
      </c>
      <c r="D54" s="320" t="s">
        <v>291</v>
      </c>
      <c r="E54" s="320"/>
      <c r="F54" s="320"/>
      <c r="G54" s="346"/>
      <c r="H54" s="202"/>
      <c r="I54" s="214">
        <v>0.04</v>
      </c>
      <c r="J54" s="453">
        <f t="shared" si="1"/>
        <v>0</v>
      </c>
    </row>
    <row r="55" spans="2:10" x14ac:dyDescent="0.2">
      <c r="B55" s="113"/>
      <c r="C55" s="28" t="s">
        <v>180</v>
      </c>
      <c r="D55" s="309" t="s">
        <v>292</v>
      </c>
      <c r="E55" s="309"/>
      <c r="F55" s="309"/>
      <c r="G55" s="346"/>
      <c r="H55" s="202"/>
      <c r="I55" s="214">
        <v>0.06</v>
      </c>
      <c r="J55" s="453">
        <f t="shared" si="1"/>
        <v>0</v>
      </c>
    </row>
    <row r="56" spans="2:10" ht="15" customHeight="1" x14ac:dyDescent="0.2">
      <c r="B56" s="116"/>
      <c r="C56" s="28" t="s">
        <v>191</v>
      </c>
      <c r="D56" s="1043" t="s">
        <v>293</v>
      </c>
      <c r="E56" s="1043"/>
      <c r="F56" s="1043"/>
      <c r="G56" s="346"/>
      <c r="H56" s="202"/>
      <c r="I56" s="214">
        <v>0.12</v>
      </c>
      <c r="J56" s="453">
        <f t="shared" si="1"/>
        <v>0</v>
      </c>
    </row>
    <row r="57" spans="2:10" ht="33" customHeight="1" x14ac:dyDescent="0.2">
      <c r="B57" s="117" t="s">
        <v>229</v>
      </c>
      <c r="C57" s="1022" t="s">
        <v>599</v>
      </c>
      <c r="D57" s="1041"/>
      <c r="E57" s="1041"/>
      <c r="F57" s="1041"/>
      <c r="G57" s="1042"/>
      <c r="H57" s="202"/>
      <c r="I57" s="214">
        <v>1.6E-2</v>
      </c>
      <c r="J57" s="453">
        <f t="shared" si="1"/>
        <v>0</v>
      </c>
    </row>
    <row r="58" spans="2:10" ht="33" customHeight="1" x14ac:dyDescent="0.2">
      <c r="B58" s="118" t="s">
        <v>186</v>
      </c>
      <c r="C58" s="1024" t="s">
        <v>600</v>
      </c>
      <c r="D58" s="1041"/>
      <c r="E58" s="1041"/>
      <c r="F58" s="1041"/>
      <c r="G58" s="1041"/>
      <c r="H58" s="322"/>
      <c r="I58" s="475"/>
      <c r="J58" s="466"/>
    </row>
    <row r="59" spans="2:10" x14ac:dyDescent="0.2">
      <c r="B59" s="113"/>
      <c r="C59" s="28" t="s">
        <v>177</v>
      </c>
      <c r="D59" s="320" t="s">
        <v>289</v>
      </c>
      <c r="E59" s="29"/>
      <c r="F59" s="320"/>
      <c r="G59" s="346"/>
      <c r="H59" s="202"/>
      <c r="I59" s="214">
        <v>1.6E-2</v>
      </c>
      <c r="J59" s="453">
        <f t="shared" si="1"/>
        <v>0</v>
      </c>
    </row>
    <row r="60" spans="2:10" x14ac:dyDescent="0.2">
      <c r="B60" s="113"/>
      <c r="C60" s="28" t="s">
        <v>178</v>
      </c>
      <c r="D60" s="309" t="s">
        <v>290</v>
      </c>
      <c r="E60" s="309"/>
      <c r="F60" s="309"/>
      <c r="G60" s="346"/>
      <c r="H60" s="202"/>
      <c r="I60" s="214">
        <v>2.8000000000000001E-2</v>
      </c>
      <c r="J60" s="453">
        <f t="shared" si="1"/>
        <v>0</v>
      </c>
    </row>
    <row r="61" spans="2:10" x14ac:dyDescent="0.2">
      <c r="B61" s="113"/>
      <c r="C61" s="28" t="s">
        <v>179</v>
      </c>
      <c r="D61" s="320" t="s">
        <v>291</v>
      </c>
      <c r="E61" s="320"/>
      <c r="F61" s="320"/>
      <c r="G61" s="346"/>
      <c r="H61" s="202"/>
      <c r="I61" s="214">
        <v>0.04</v>
      </c>
      <c r="J61" s="453">
        <f t="shared" si="1"/>
        <v>0</v>
      </c>
    </row>
    <row r="62" spans="2:10" x14ac:dyDescent="0.2">
      <c r="B62" s="113"/>
      <c r="C62" s="28" t="s">
        <v>180</v>
      </c>
      <c r="D62" s="309" t="s">
        <v>292</v>
      </c>
      <c r="E62" s="309"/>
      <c r="F62" s="309"/>
      <c r="G62" s="115"/>
      <c r="H62" s="202"/>
      <c r="I62" s="214">
        <v>0.06</v>
      </c>
      <c r="J62" s="453">
        <f t="shared" si="1"/>
        <v>0</v>
      </c>
    </row>
    <row r="63" spans="2:10" ht="15" customHeight="1" x14ac:dyDescent="0.2">
      <c r="B63" s="116"/>
      <c r="C63" s="28" t="s">
        <v>191</v>
      </c>
      <c r="D63" s="1043" t="s">
        <v>293</v>
      </c>
      <c r="E63" s="1043"/>
      <c r="F63" s="1043"/>
      <c r="G63" s="346"/>
      <c r="H63" s="202"/>
      <c r="I63" s="214">
        <v>0.12</v>
      </c>
      <c r="J63" s="453">
        <f t="shared" si="1"/>
        <v>0</v>
      </c>
    </row>
    <row r="64" spans="2:10" ht="15" customHeight="1" x14ac:dyDescent="0.2">
      <c r="B64" s="117" t="s">
        <v>232</v>
      </c>
      <c r="C64" s="321" t="s">
        <v>25</v>
      </c>
      <c r="D64" s="322"/>
      <c r="E64" s="322"/>
      <c r="F64" s="322"/>
      <c r="G64" s="322"/>
      <c r="H64" s="72"/>
      <c r="I64" s="476"/>
      <c r="J64" s="478"/>
    </row>
    <row r="65" spans="1:10" ht="43.5" customHeight="1" x14ac:dyDescent="0.2">
      <c r="B65" s="113"/>
      <c r="C65" s="28" t="s">
        <v>177</v>
      </c>
      <c r="D65" s="1045" t="s">
        <v>503</v>
      </c>
      <c r="E65" s="1045"/>
      <c r="F65" s="1045"/>
      <c r="G65" s="1011"/>
      <c r="H65" s="202"/>
      <c r="I65" s="666">
        <v>0.04</v>
      </c>
      <c r="J65" s="453">
        <f t="shared" si="1"/>
        <v>0</v>
      </c>
    </row>
    <row r="66" spans="1:10" x14ac:dyDescent="0.2">
      <c r="B66" s="116"/>
      <c r="C66" s="28" t="s">
        <v>178</v>
      </c>
      <c r="D66" s="29" t="s">
        <v>93</v>
      </c>
      <c r="E66" s="29"/>
      <c r="F66" s="29"/>
      <c r="G66" s="115"/>
      <c r="H66" s="202"/>
      <c r="I66" s="214">
        <v>0.06</v>
      </c>
      <c r="J66" s="453">
        <f t="shared" si="1"/>
        <v>0</v>
      </c>
    </row>
    <row r="67" spans="1:10" x14ac:dyDescent="0.2">
      <c r="B67" s="117" t="s">
        <v>233</v>
      </c>
      <c r="C67" s="28" t="s">
        <v>226</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215</v>
      </c>
      <c r="J69" s="494">
        <f>J46+J68</f>
        <v>0</v>
      </c>
    </row>
    <row r="70" spans="1:10" ht="63.2" customHeight="1" thickTop="1" x14ac:dyDescent="0.2">
      <c r="B70" s="1044" t="s">
        <v>601</v>
      </c>
      <c r="C70" s="1044"/>
      <c r="D70" s="1044"/>
      <c r="E70" s="1044"/>
      <c r="F70" s="1044"/>
      <c r="G70" s="1044"/>
      <c r="H70" s="1044"/>
      <c r="I70" s="1044"/>
      <c r="J70" s="510"/>
    </row>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93" t="s">
        <v>324</v>
      </c>
      <c r="G101" s="93" t="s">
        <v>166</v>
      </c>
      <c r="H101" s="93"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50" t="s">
        <v>221</v>
      </c>
      <c r="C128" s="697" t="s">
        <v>607</v>
      </c>
      <c r="D128" s="697"/>
      <c r="E128" s="697"/>
      <c r="F128" s="697"/>
      <c r="G128" s="697"/>
      <c r="H128" s="697"/>
      <c r="I128" s="355"/>
      <c r="J128" s="355"/>
    </row>
    <row r="129" spans="1:10" ht="18.75" customHeight="1" x14ac:dyDescent="0.2">
      <c r="B129" s="50" t="s">
        <v>222</v>
      </c>
      <c r="C129" s="697" t="s">
        <v>608</v>
      </c>
      <c r="D129" s="697"/>
      <c r="E129" s="697"/>
      <c r="F129" s="697"/>
      <c r="G129" s="697"/>
      <c r="H129" s="697"/>
      <c r="I129" s="355"/>
      <c r="J129" s="355"/>
    </row>
    <row r="130" spans="1:10" x14ac:dyDescent="0.2">
      <c r="B130" s="50"/>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313"/>
      <c r="D134" s="313"/>
      <c r="E134" s="313"/>
      <c r="F134" s="313"/>
      <c r="G134" s="313"/>
      <c r="H134" s="313"/>
      <c r="I134" s="313"/>
      <c r="J134" s="313"/>
    </row>
    <row r="135" spans="1:10" ht="50.25" customHeight="1" x14ac:dyDescent="0.2">
      <c r="B135" s="260" t="s">
        <v>30</v>
      </c>
      <c r="C135" s="1066" t="s">
        <v>439</v>
      </c>
      <c r="D135" s="1066"/>
      <c r="E135" s="1066"/>
      <c r="F135" s="1066"/>
      <c r="G135" s="1066"/>
      <c r="H135" s="1066"/>
      <c r="I135" s="1066"/>
      <c r="J135" s="1066"/>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247</v>
      </c>
      <c r="D138" s="93" t="s">
        <v>31</v>
      </c>
      <c r="E138" s="93" t="s">
        <v>32</v>
      </c>
      <c r="F138" s="93" t="s">
        <v>305</v>
      </c>
      <c r="G138" s="93" t="s">
        <v>279</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ignoredErrors>
    <ignoredError sqref="E5:M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showGridLines="0" zoomScaleNormal="100" workbookViewId="0">
      <selection activeCell="G131" sqref="G131"/>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477</v>
      </c>
      <c r="B1" s="1062" t="s">
        <v>464</v>
      </c>
      <c r="C1" s="1063"/>
      <c r="D1" s="817"/>
      <c r="J1" s="24"/>
    </row>
    <row r="2" spans="1:13" x14ac:dyDescent="0.3">
      <c r="I2" s="168"/>
      <c r="J2" s="168"/>
    </row>
    <row r="3" spans="1:13" x14ac:dyDescent="0.3">
      <c r="I3" s="785"/>
      <c r="J3" s="785"/>
    </row>
    <row r="4" spans="1:13" x14ac:dyDescent="0.3">
      <c r="D4" s="787"/>
      <c r="I4" s="785"/>
      <c r="J4" s="785"/>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513</v>
      </c>
      <c r="F9" s="949"/>
      <c r="G9" s="949"/>
      <c r="H9" s="949"/>
      <c r="I9" s="949"/>
      <c r="J9" s="949"/>
      <c r="K9" s="949"/>
      <c r="L9" s="949"/>
      <c r="M9" s="950"/>
    </row>
    <row r="10" spans="1:13" x14ac:dyDescent="0.2">
      <c r="G10" s="774"/>
      <c r="H10" s="774"/>
      <c r="I10" s="774"/>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408</v>
      </c>
    </row>
    <row r="15" spans="1:13" s="35" customFormat="1" ht="18.75" customHeight="1" x14ac:dyDescent="0.3">
      <c r="A15" s="797" t="s">
        <v>177</v>
      </c>
      <c r="B15" s="790" t="s">
        <v>7</v>
      </c>
      <c r="C15" s="790"/>
      <c r="D15" s="790"/>
      <c r="E15" s="790"/>
      <c r="F15" s="576"/>
      <c r="G15" s="576"/>
      <c r="H15" s="790"/>
      <c r="I15" s="951" t="s">
        <v>418</v>
      </c>
      <c r="J15" s="1061"/>
    </row>
    <row r="16" spans="1:13" s="35" customFormat="1" ht="26.25" customHeight="1" x14ac:dyDescent="0.2">
      <c r="B16" s="1046"/>
      <c r="C16" s="1047"/>
      <c r="D16" s="1047"/>
      <c r="E16" s="1047"/>
      <c r="F16" s="1047"/>
      <c r="G16" s="1048"/>
      <c r="H16" s="201" t="s">
        <v>8</v>
      </c>
      <c r="I16" s="808" t="s">
        <v>9</v>
      </c>
      <c r="J16" s="808" t="s">
        <v>10</v>
      </c>
    </row>
    <row r="17" spans="2:17" s="342" customFormat="1" ht="50.1" customHeight="1" x14ac:dyDescent="0.2">
      <c r="B17" s="121" t="s">
        <v>227</v>
      </c>
      <c r="C17" s="1020" t="s">
        <v>288</v>
      </c>
      <c r="D17" s="1057"/>
      <c r="E17" s="1045"/>
      <c r="F17" s="1058"/>
      <c r="G17" s="1009"/>
      <c r="H17" s="202"/>
      <c r="I17" s="205">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783" t="s">
        <v>177</v>
      </c>
      <c r="D21" s="786" t="s">
        <v>289</v>
      </c>
      <c r="E21" s="29"/>
      <c r="F21" s="786"/>
      <c r="G21" s="805"/>
      <c r="H21" s="202"/>
      <c r="I21" s="205">
        <v>1.6E-2</v>
      </c>
      <c r="J21" s="453">
        <f>H21*I21</f>
        <v>0</v>
      </c>
    </row>
    <row r="22" spans="2:17" ht="15.75" customHeight="1" x14ac:dyDescent="0.2">
      <c r="B22" s="113"/>
      <c r="C22" s="344" t="s">
        <v>178</v>
      </c>
      <c r="D22" s="802" t="s">
        <v>290</v>
      </c>
      <c r="E22" s="802"/>
      <c r="F22" s="802"/>
      <c r="G22" s="345"/>
      <c r="H22" s="202"/>
      <c r="I22" s="205">
        <v>2.8000000000000001E-2</v>
      </c>
      <c r="J22" s="453">
        <f t="shared" ref="J22:J33" si="0">H22*I22</f>
        <v>0</v>
      </c>
    </row>
    <row r="23" spans="2:17" ht="15.75" customHeight="1" x14ac:dyDescent="0.2">
      <c r="B23" s="113"/>
      <c r="C23" s="783" t="s">
        <v>179</v>
      </c>
      <c r="D23" s="786" t="s">
        <v>291</v>
      </c>
      <c r="E23" s="786"/>
      <c r="F23" s="786"/>
      <c r="G23" s="805"/>
      <c r="H23" s="202"/>
      <c r="I23" s="205">
        <v>0.04</v>
      </c>
      <c r="J23" s="453">
        <f t="shared" si="0"/>
        <v>0</v>
      </c>
    </row>
    <row r="24" spans="2:17" ht="15.75" customHeight="1" x14ac:dyDescent="0.2">
      <c r="B24" s="113"/>
      <c r="C24" s="344" t="s">
        <v>180</v>
      </c>
      <c r="D24" s="802" t="s">
        <v>292</v>
      </c>
      <c r="E24" s="802"/>
      <c r="F24" s="802"/>
      <c r="G24" s="345"/>
      <c r="H24" s="202"/>
      <c r="I24" s="205">
        <v>0.06</v>
      </c>
      <c r="J24" s="453">
        <f t="shared" si="0"/>
        <v>0</v>
      </c>
    </row>
    <row r="25" spans="2:17" ht="15.75" customHeight="1" x14ac:dyDescent="0.2">
      <c r="B25" s="116"/>
      <c r="C25" s="783" t="s">
        <v>191</v>
      </c>
      <c r="D25" s="1043" t="s">
        <v>293</v>
      </c>
      <c r="E25" s="1043"/>
      <c r="F25" s="1043"/>
      <c r="G25" s="805"/>
      <c r="H25" s="202"/>
      <c r="I25" s="205">
        <v>0.12</v>
      </c>
      <c r="J25" s="453">
        <f t="shared" si="0"/>
        <v>0</v>
      </c>
    </row>
    <row r="26" spans="2:17" ht="15.75" customHeight="1" x14ac:dyDescent="0.2">
      <c r="B26" s="45" t="s">
        <v>232</v>
      </c>
      <c r="C26" s="1010" t="s">
        <v>153</v>
      </c>
      <c r="D26" s="1045"/>
      <c r="E26" s="1055"/>
      <c r="F26" s="1055"/>
      <c r="G26" s="1055"/>
      <c r="H26" s="1055"/>
      <c r="I26" s="471"/>
      <c r="J26" s="454"/>
    </row>
    <row r="27" spans="2:17" ht="15.75" customHeight="1" x14ac:dyDescent="0.2">
      <c r="B27" s="113"/>
      <c r="C27" s="783" t="s">
        <v>177</v>
      </c>
      <c r="D27" s="786" t="s">
        <v>289</v>
      </c>
      <c r="E27" s="786"/>
      <c r="F27" s="786"/>
      <c r="G27" s="805"/>
      <c r="H27" s="202"/>
      <c r="I27" s="205">
        <v>1.6E-2</v>
      </c>
      <c r="J27" s="454">
        <f>H27*I27</f>
        <v>0</v>
      </c>
    </row>
    <row r="28" spans="2:17" ht="15.75" customHeight="1" x14ac:dyDescent="0.2">
      <c r="B28" s="113"/>
      <c r="C28" s="783" t="s">
        <v>178</v>
      </c>
      <c r="D28" s="786" t="s">
        <v>290</v>
      </c>
      <c r="E28" s="786"/>
      <c r="F28" s="786"/>
      <c r="G28" s="805"/>
      <c r="H28" s="202"/>
      <c r="I28" s="205">
        <v>0.04</v>
      </c>
      <c r="J28" s="454">
        <f>H28*I28</f>
        <v>0</v>
      </c>
    </row>
    <row r="29" spans="2:17" ht="15.75" customHeight="1" x14ac:dyDescent="0.2">
      <c r="B29" s="113"/>
      <c r="C29" s="783" t="s">
        <v>179</v>
      </c>
      <c r="D29" s="786" t="s">
        <v>291</v>
      </c>
      <c r="E29" s="786"/>
      <c r="F29" s="786"/>
      <c r="G29" s="786"/>
      <c r="H29" s="202"/>
      <c r="I29" s="205">
        <v>0.08</v>
      </c>
      <c r="J29" s="454">
        <f>H29*I29</f>
        <v>0</v>
      </c>
    </row>
    <row r="30" spans="2:17" ht="15.75" customHeight="1" x14ac:dyDescent="0.2">
      <c r="B30" s="116"/>
      <c r="C30" s="783" t="s">
        <v>180</v>
      </c>
      <c r="D30" s="1043" t="s">
        <v>292</v>
      </c>
      <c r="E30" s="1043"/>
      <c r="F30" s="1043"/>
      <c r="G30" s="805"/>
      <c r="H30" s="202"/>
      <c r="I30" s="205">
        <v>0.12</v>
      </c>
      <c r="J30" s="454">
        <f>H30*I30</f>
        <v>0</v>
      </c>
    </row>
    <row r="31" spans="2:17" ht="15" customHeight="1" x14ac:dyDescent="0.2">
      <c r="B31" s="113" t="s">
        <v>233</v>
      </c>
      <c r="C31" s="1056" t="s">
        <v>11</v>
      </c>
      <c r="D31" s="987"/>
      <c r="E31" s="987"/>
      <c r="F31" s="1043"/>
      <c r="G31" s="786"/>
      <c r="H31" s="209"/>
      <c r="I31" s="206"/>
      <c r="J31" s="449"/>
    </row>
    <row r="32" spans="2:17" ht="15" customHeight="1" x14ac:dyDescent="0.2">
      <c r="B32" s="113"/>
      <c r="C32" s="783" t="s">
        <v>177</v>
      </c>
      <c r="D32" s="1043" t="s">
        <v>12</v>
      </c>
      <c r="E32" s="1043"/>
      <c r="F32" s="1043"/>
      <c r="G32" s="805"/>
      <c r="H32" s="202"/>
      <c r="I32" s="205">
        <v>0.04</v>
      </c>
      <c r="J32" s="453">
        <f t="shared" si="0"/>
        <v>0</v>
      </c>
    </row>
    <row r="33" spans="1:10" ht="15" customHeight="1" x14ac:dyDescent="0.2">
      <c r="B33" s="116"/>
      <c r="C33" s="783" t="s">
        <v>178</v>
      </c>
      <c r="D33" s="1043" t="s">
        <v>13</v>
      </c>
      <c r="E33" s="1043"/>
      <c r="F33" s="1043"/>
      <c r="G33" s="801"/>
      <c r="H33" s="202"/>
      <c r="I33" s="205">
        <v>0.12</v>
      </c>
      <c r="J33" s="453">
        <f t="shared" si="0"/>
        <v>0</v>
      </c>
    </row>
    <row r="34" spans="1:10" ht="15" customHeight="1" x14ac:dyDescent="0.2">
      <c r="B34" s="117" t="s">
        <v>262</v>
      </c>
      <c r="C34" s="1022" t="s">
        <v>86</v>
      </c>
      <c r="D34" s="1052"/>
      <c r="E34" s="1052"/>
      <c r="F34" s="1052"/>
      <c r="G34" s="1053"/>
      <c r="H34" s="202"/>
      <c r="I34" s="472">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799"/>
      <c r="I36" s="213"/>
      <c r="J36" s="416"/>
    </row>
    <row r="37" spans="1:10" s="35" customFormat="1" x14ac:dyDescent="0.2">
      <c r="B37" s="1046"/>
      <c r="C37" s="1047"/>
      <c r="D37" s="1047"/>
      <c r="E37" s="1047"/>
      <c r="F37" s="1047"/>
      <c r="G37" s="1048"/>
      <c r="H37" s="201" t="s">
        <v>8</v>
      </c>
      <c r="I37" s="808"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473"/>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808" t="s">
        <v>9</v>
      </c>
      <c r="J49" s="417" t="s">
        <v>10</v>
      </c>
    </row>
    <row r="50" spans="2:10" ht="50.1" customHeight="1" x14ac:dyDescent="0.2">
      <c r="B50" s="40" t="s">
        <v>227</v>
      </c>
      <c r="C50" s="1049" t="s">
        <v>504</v>
      </c>
      <c r="D50" s="1050"/>
      <c r="E50" s="1050"/>
      <c r="F50" s="1050"/>
      <c r="G50" s="1051"/>
      <c r="H50" s="202"/>
      <c r="I50" s="214">
        <v>0</v>
      </c>
      <c r="J50" s="453">
        <f>H50*I50</f>
        <v>0</v>
      </c>
    </row>
    <row r="51" spans="2:10" x14ac:dyDescent="0.2">
      <c r="B51" s="117" t="s">
        <v>228</v>
      </c>
      <c r="C51" s="117" t="s">
        <v>154</v>
      </c>
      <c r="D51" s="28"/>
      <c r="E51" s="803"/>
      <c r="F51" s="804"/>
      <c r="G51" s="804"/>
      <c r="H51" s="804"/>
      <c r="I51" s="474"/>
      <c r="J51" s="466"/>
    </row>
    <row r="52" spans="2:10" x14ac:dyDescent="0.2">
      <c r="B52" s="113"/>
      <c r="C52" s="28" t="s">
        <v>177</v>
      </c>
      <c r="D52" s="786" t="s">
        <v>289</v>
      </c>
      <c r="E52" s="29"/>
      <c r="F52" s="786"/>
      <c r="G52" s="789"/>
      <c r="H52" s="202"/>
      <c r="I52" s="214">
        <v>1.6E-2</v>
      </c>
      <c r="J52" s="453">
        <f>H52*I52</f>
        <v>0</v>
      </c>
    </row>
    <row r="53" spans="2:10" x14ac:dyDescent="0.2">
      <c r="B53" s="113"/>
      <c r="C53" s="28" t="s">
        <v>178</v>
      </c>
      <c r="D53" s="802" t="s">
        <v>290</v>
      </c>
      <c r="E53" s="802"/>
      <c r="F53" s="802"/>
      <c r="G53" s="789"/>
      <c r="H53" s="202"/>
      <c r="I53" s="214">
        <v>2.8000000000000001E-2</v>
      </c>
      <c r="J53" s="453">
        <f t="shared" ref="J53:J67" si="1">H53*I53</f>
        <v>0</v>
      </c>
    </row>
    <row r="54" spans="2:10" x14ac:dyDescent="0.2">
      <c r="B54" s="113"/>
      <c r="C54" s="28" t="s">
        <v>179</v>
      </c>
      <c r="D54" s="786" t="s">
        <v>291</v>
      </c>
      <c r="E54" s="786"/>
      <c r="F54" s="786"/>
      <c r="G54" s="789"/>
      <c r="H54" s="202"/>
      <c r="I54" s="214">
        <v>0.04</v>
      </c>
      <c r="J54" s="453">
        <f t="shared" si="1"/>
        <v>0</v>
      </c>
    </row>
    <row r="55" spans="2:10" x14ac:dyDescent="0.2">
      <c r="B55" s="113"/>
      <c r="C55" s="28" t="s">
        <v>180</v>
      </c>
      <c r="D55" s="802" t="s">
        <v>292</v>
      </c>
      <c r="E55" s="802"/>
      <c r="F55" s="802"/>
      <c r="G55" s="789"/>
      <c r="H55" s="202"/>
      <c r="I55" s="214">
        <v>0.06</v>
      </c>
      <c r="J55" s="453">
        <f t="shared" si="1"/>
        <v>0</v>
      </c>
    </row>
    <row r="56" spans="2:10" ht="15" customHeight="1" x14ac:dyDescent="0.2">
      <c r="B56" s="116"/>
      <c r="C56" s="28" t="s">
        <v>191</v>
      </c>
      <c r="D56" s="1043" t="s">
        <v>293</v>
      </c>
      <c r="E56" s="1043"/>
      <c r="F56" s="1043"/>
      <c r="G56" s="789"/>
      <c r="H56" s="202"/>
      <c r="I56" s="214">
        <v>0.12</v>
      </c>
      <c r="J56" s="453">
        <f t="shared" si="1"/>
        <v>0</v>
      </c>
    </row>
    <row r="57" spans="2:10" ht="33.75" customHeight="1" x14ac:dyDescent="0.2">
      <c r="B57" s="117" t="s">
        <v>229</v>
      </c>
      <c r="C57" s="1022" t="s">
        <v>599</v>
      </c>
      <c r="D57" s="1041"/>
      <c r="E57" s="1041"/>
      <c r="F57" s="1041"/>
      <c r="G57" s="1042"/>
      <c r="H57" s="202"/>
      <c r="I57" s="214">
        <v>1.6E-2</v>
      </c>
      <c r="J57" s="453">
        <f t="shared" si="1"/>
        <v>0</v>
      </c>
    </row>
    <row r="58" spans="2:10" ht="33" customHeight="1" x14ac:dyDescent="0.2">
      <c r="B58" s="118" t="s">
        <v>186</v>
      </c>
      <c r="C58" s="1024" t="s">
        <v>600</v>
      </c>
      <c r="D58" s="1041"/>
      <c r="E58" s="1041"/>
      <c r="F58" s="1041"/>
      <c r="G58" s="1041"/>
      <c r="H58" s="804"/>
      <c r="I58" s="475"/>
      <c r="J58" s="466"/>
    </row>
    <row r="59" spans="2:10" x14ac:dyDescent="0.2">
      <c r="B59" s="113"/>
      <c r="C59" s="28" t="s">
        <v>177</v>
      </c>
      <c r="D59" s="786" t="s">
        <v>289</v>
      </c>
      <c r="E59" s="29"/>
      <c r="F59" s="786"/>
      <c r="G59" s="789"/>
      <c r="H59" s="202"/>
      <c r="I59" s="214">
        <v>1.6E-2</v>
      </c>
      <c r="J59" s="453">
        <f t="shared" si="1"/>
        <v>0</v>
      </c>
    </row>
    <row r="60" spans="2:10" x14ac:dyDescent="0.2">
      <c r="B60" s="113"/>
      <c r="C60" s="28" t="s">
        <v>178</v>
      </c>
      <c r="D60" s="802" t="s">
        <v>290</v>
      </c>
      <c r="E60" s="802"/>
      <c r="F60" s="802"/>
      <c r="G60" s="789"/>
      <c r="H60" s="202"/>
      <c r="I60" s="214">
        <v>2.8000000000000001E-2</v>
      </c>
      <c r="J60" s="453">
        <f t="shared" si="1"/>
        <v>0</v>
      </c>
    </row>
    <row r="61" spans="2:10" x14ac:dyDescent="0.2">
      <c r="B61" s="113"/>
      <c r="C61" s="28" t="s">
        <v>179</v>
      </c>
      <c r="D61" s="786" t="s">
        <v>291</v>
      </c>
      <c r="E61" s="786"/>
      <c r="F61" s="786"/>
      <c r="G61" s="789"/>
      <c r="H61" s="202"/>
      <c r="I61" s="214">
        <v>0.04</v>
      </c>
      <c r="J61" s="453">
        <f t="shared" si="1"/>
        <v>0</v>
      </c>
    </row>
    <row r="62" spans="2:10" x14ac:dyDescent="0.2">
      <c r="B62" s="113"/>
      <c r="C62" s="28" t="s">
        <v>180</v>
      </c>
      <c r="D62" s="802" t="s">
        <v>292</v>
      </c>
      <c r="E62" s="802"/>
      <c r="F62" s="802"/>
      <c r="G62" s="115"/>
      <c r="H62" s="202"/>
      <c r="I62" s="214">
        <v>0.06</v>
      </c>
      <c r="J62" s="453">
        <f t="shared" si="1"/>
        <v>0</v>
      </c>
    </row>
    <row r="63" spans="2:10" ht="15" customHeight="1" x14ac:dyDescent="0.2">
      <c r="B63" s="116"/>
      <c r="C63" s="28" t="s">
        <v>191</v>
      </c>
      <c r="D63" s="1043" t="s">
        <v>293</v>
      </c>
      <c r="E63" s="1043"/>
      <c r="F63" s="1043"/>
      <c r="G63" s="789"/>
      <c r="H63" s="202"/>
      <c r="I63" s="214">
        <v>0.12</v>
      </c>
      <c r="J63" s="453">
        <f t="shared" si="1"/>
        <v>0</v>
      </c>
    </row>
    <row r="64" spans="2:10" ht="15" customHeight="1" x14ac:dyDescent="0.2">
      <c r="B64" s="117" t="s">
        <v>232</v>
      </c>
      <c r="C64" s="803" t="s">
        <v>25</v>
      </c>
      <c r="D64" s="804"/>
      <c r="E64" s="804"/>
      <c r="F64" s="804"/>
      <c r="G64" s="804"/>
      <c r="H64" s="798"/>
      <c r="I64" s="476"/>
      <c r="J64" s="478"/>
    </row>
    <row r="65" spans="1:10" ht="43.5" customHeight="1" x14ac:dyDescent="0.2">
      <c r="B65" s="113"/>
      <c r="C65" s="28" t="s">
        <v>177</v>
      </c>
      <c r="D65" s="1045" t="s">
        <v>503</v>
      </c>
      <c r="E65" s="1045"/>
      <c r="F65" s="1045"/>
      <c r="G65" s="1011"/>
      <c r="H65" s="202"/>
      <c r="I65" s="666">
        <v>0.04</v>
      </c>
      <c r="J65" s="453">
        <f t="shared" si="1"/>
        <v>0</v>
      </c>
    </row>
    <row r="66" spans="1:10" x14ac:dyDescent="0.2">
      <c r="B66" s="116"/>
      <c r="C66" s="28" t="s">
        <v>178</v>
      </c>
      <c r="D66" s="29" t="s">
        <v>93</v>
      </c>
      <c r="E66" s="29"/>
      <c r="F66" s="29"/>
      <c r="G66" s="115"/>
      <c r="H66" s="202"/>
      <c r="I66" s="214">
        <v>0.06</v>
      </c>
      <c r="J66" s="453">
        <f t="shared" si="1"/>
        <v>0</v>
      </c>
    </row>
    <row r="67" spans="1:10" x14ac:dyDescent="0.2">
      <c r="B67" s="117" t="s">
        <v>233</v>
      </c>
      <c r="C67" s="28" t="s">
        <v>226</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215</v>
      </c>
      <c r="J69" s="494">
        <f>J46+J68</f>
        <v>0</v>
      </c>
    </row>
    <row r="70" spans="1:10" ht="63.2" customHeight="1" thickTop="1" x14ac:dyDescent="0.2">
      <c r="B70" s="1044" t="s">
        <v>601</v>
      </c>
      <c r="C70" s="1044"/>
      <c r="D70" s="1044"/>
      <c r="E70" s="1044"/>
      <c r="F70" s="1044"/>
      <c r="G70" s="1044"/>
      <c r="H70" s="1044"/>
      <c r="I70" s="1044"/>
      <c r="J70" s="510"/>
    </row>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824" t="s">
        <v>324</v>
      </c>
      <c r="G101" s="824" t="s">
        <v>166</v>
      </c>
      <c r="H101" s="824"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50" t="s">
        <v>221</v>
      </c>
      <c r="C128" s="697" t="s">
        <v>607</v>
      </c>
      <c r="D128" s="697"/>
      <c r="E128" s="697"/>
      <c r="F128" s="697"/>
      <c r="G128" s="697"/>
      <c r="H128" s="697"/>
      <c r="I128" s="355"/>
      <c r="J128" s="355"/>
    </row>
    <row r="129" spans="1:10" ht="18.75" customHeight="1" x14ac:dyDescent="0.2">
      <c r="B129" s="50" t="s">
        <v>222</v>
      </c>
      <c r="C129" s="697" t="s">
        <v>608</v>
      </c>
      <c r="D129" s="697"/>
      <c r="E129" s="697"/>
      <c r="F129" s="697"/>
      <c r="G129" s="697"/>
      <c r="H129" s="697"/>
      <c r="I129" s="355"/>
      <c r="J129" s="355"/>
    </row>
    <row r="130" spans="1:10" x14ac:dyDescent="0.2">
      <c r="B130" s="50"/>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784"/>
      <c r="D134" s="784"/>
      <c r="E134" s="784"/>
      <c r="F134" s="784"/>
      <c r="G134" s="784"/>
      <c r="H134" s="784"/>
      <c r="I134" s="784"/>
      <c r="J134" s="784"/>
    </row>
    <row r="135" spans="1:10" ht="50.25" customHeight="1" x14ac:dyDescent="0.2">
      <c r="B135" s="260" t="s">
        <v>30</v>
      </c>
      <c r="C135" s="1066" t="s">
        <v>439</v>
      </c>
      <c r="D135" s="1066"/>
      <c r="E135" s="1066"/>
      <c r="F135" s="1066"/>
      <c r="G135" s="1066"/>
      <c r="H135" s="1066"/>
      <c r="I135" s="1066"/>
      <c r="J135" s="1066"/>
    </row>
    <row r="136" spans="1:10" ht="6" customHeight="1" x14ac:dyDescent="0.2">
      <c r="B136" s="34"/>
      <c r="C136" s="784"/>
      <c r="D136" s="784"/>
      <c r="E136" s="784"/>
      <c r="F136" s="784"/>
      <c r="G136" s="784"/>
      <c r="H136" s="784"/>
      <c r="I136" s="784"/>
      <c r="J136" s="784"/>
    </row>
    <row r="137" spans="1:10" ht="3" customHeight="1" x14ac:dyDescent="0.2">
      <c r="C137" s="34"/>
      <c r="D137" s="34"/>
      <c r="E137" s="784"/>
      <c r="F137" s="784"/>
      <c r="G137" s="784"/>
      <c r="H137" s="784"/>
      <c r="I137" s="784"/>
      <c r="J137" s="784"/>
    </row>
    <row r="138" spans="1:10" ht="30" customHeight="1" x14ac:dyDescent="0.2">
      <c r="C138" s="218" t="s">
        <v>247</v>
      </c>
      <c r="D138" s="824" t="s">
        <v>31</v>
      </c>
      <c r="E138" s="824" t="s">
        <v>32</v>
      </c>
      <c r="F138" s="824" t="s">
        <v>305</v>
      </c>
      <c r="G138" s="824" t="s">
        <v>279</v>
      </c>
      <c r="H138" s="824" t="s">
        <v>37</v>
      </c>
    </row>
    <row r="139" spans="1:10" ht="78.95" customHeight="1" x14ac:dyDescent="0.2">
      <c r="B139" s="787"/>
      <c r="C139" s="517"/>
      <c r="D139" s="220"/>
      <c r="E139" s="241"/>
      <c r="F139" s="520"/>
      <c r="G139" s="519"/>
      <c r="H139" s="241"/>
      <c r="I139" s="787"/>
    </row>
    <row r="140" spans="1:10" ht="78.95" customHeight="1" x14ac:dyDescent="0.2">
      <c r="B140" s="787"/>
      <c r="C140" s="518"/>
      <c r="D140" s="220"/>
      <c r="E140" s="241"/>
      <c r="F140" s="520"/>
      <c r="G140" s="519"/>
      <c r="H140" s="241"/>
      <c r="I140" s="787"/>
    </row>
    <row r="141" spans="1:10" ht="78.95" customHeight="1" x14ac:dyDescent="0.2">
      <c r="B141" s="787"/>
      <c r="C141" s="518"/>
      <c r="D141" s="220"/>
      <c r="E141" s="241"/>
      <c r="F141" s="520"/>
      <c r="G141" s="519"/>
      <c r="H141" s="241"/>
      <c r="I141" s="787"/>
    </row>
    <row r="142" spans="1:10" ht="78.95" customHeight="1" x14ac:dyDescent="0.2">
      <c r="B142" s="787"/>
      <c r="C142" s="518"/>
      <c r="D142" s="220"/>
      <c r="E142" s="241"/>
      <c r="F142" s="520"/>
      <c r="G142" s="519"/>
      <c r="H142" s="241"/>
      <c r="I142" s="787"/>
    </row>
    <row r="143" spans="1:10" ht="78.95" customHeight="1" x14ac:dyDescent="0.2">
      <c r="B143" s="787"/>
      <c r="C143" s="518"/>
      <c r="D143" s="220"/>
      <c r="E143" s="241"/>
      <c r="F143" s="520"/>
      <c r="G143" s="519"/>
      <c r="H143" s="241"/>
      <c r="I143" s="787"/>
    </row>
    <row r="144" spans="1:10" ht="78.95" customHeight="1" x14ac:dyDescent="0.2">
      <c r="B144" s="787"/>
      <c r="C144" s="518"/>
      <c r="D144" s="220"/>
      <c r="E144" s="241"/>
      <c r="F144" s="520"/>
      <c r="G144" s="519"/>
      <c r="H144" s="241"/>
      <c r="I144" s="787"/>
    </row>
    <row r="145" spans="2:9" ht="78.95" customHeight="1" x14ac:dyDescent="0.2">
      <c r="B145" s="787"/>
      <c r="C145" s="518"/>
      <c r="D145" s="220"/>
      <c r="E145" s="241"/>
      <c r="F145" s="520"/>
      <c r="G145" s="519"/>
      <c r="H145" s="241"/>
      <c r="I145" s="787"/>
    </row>
    <row r="146" spans="2:9" ht="78.95" customHeight="1" x14ac:dyDescent="0.2">
      <c r="B146" s="787"/>
      <c r="C146" s="518"/>
      <c r="D146" s="220"/>
      <c r="E146" s="241"/>
      <c r="F146" s="520"/>
      <c r="G146" s="519"/>
      <c r="H146" s="241"/>
      <c r="I146" s="787"/>
    </row>
    <row r="147" spans="2:9" ht="78.95" customHeight="1" x14ac:dyDescent="0.2">
      <c r="B147" s="787"/>
      <c r="C147" s="518"/>
      <c r="D147" s="220"/>
      <c r="E147" s="241"/>
      <c r="F147" s="520"/>
      <c r="G147" s="519"/>
      <c r="H147" s="241"/>
      <c r="I147" s="787"/>
    </row>
    <row r="148" spans="2:9" ht="78.95" customHeight="1" x14ac:dyDescent="0.2">
      <c r="B148" s="787"/>
      <c r="C148" s="518"/>
      <c r="D148" s="220"/>
      <c r="E148" s="241"/>
      <c r="F148" s="520"/>
      <c r="G148" s="519"/>
      <c r="H148" s="241"/>
      <c r="I148" s="787"/>
    </row>
    <row r="149" spans="2:9" ht="78.95" customHeight="1" x14ac:dyDescent="0.2">
      <c r="B149" s="787"/>
      <c r="C149" s="518"/>
      <c r="D149" s="220"/>
      <c r="E149" s="241"/>
      <c r="F149" s="520"/>
      <c r="G149" s="519"/>
      <c r="H149" s="241"/>
      <c r="I149" s="787"/>
    </row>
    <row r="150" spans="2:9" ht="78.95" customHeight="1" x14ac:dyDescent="0.2">
      <c r="B150" s="787"/>
      <c r="C150" s="518"/>
      <c r="D150" s="220"/>
      <c r="E150" s="241"/>
      <c r="F150" s="520"/>
      <c r="G150" s="519"/>
      <c r="H150" s="241"/>
      <c r="I150" s="787"/>
    </row>
    <row r="151" spans="2:9" ht="78.95" customHeight="1" x14ac:dyDescent="0.2">
      <c r="B151" s="787"/>
      <c r="C151" s="518"/>
      <c r="D151" s="220"/>
      <c r="E151" s="241"/>
      <c r="F151" s="520"/>
      <c r="G151" s="519"/>
      <c r="H151" s="241"/>
      <c r="I151" s="787"/>
    </row>
    <row r="152" spans="2:9" ht="78.95" customHeight="1" x14ac:dyDescent="0.2">
      <c r="B152" s="787"/>
      <c r="C152" s="518"/>
      <c r="D152" s="220"/>
      <c r="E152" s="241"/>
      <c r="F152" s="520"/>
      <c r="G152" s="519"/>
      <c r="H152" s="241"/>
      <c r="I152" s="787"/>
    </row>
    <row r="153" spans="2:9" ht="78.95" customHeight="1" x14ac:dyDescent="0.2">
      <c r="B153" s="787"/>
      <c r="C153" s="518"/>
      <c r="D153" s="220"/>
      <c r="E153" s="241"/>
      <c r="F153" s="520"/>
      <c r="G153" s="519"/>
      <c r="H153" s="241"/>
      <c r="I153" s="787"/>
    </row>
    <row r="154" spans="2:9" ht="78.95" customHeight="1" x14ac:dyDescent="0.2">
      <c r="B154" s="787"/>
      <c r="C154" s="518"/>
      <c r="D154" s="220"/>
      <c r="E154" s="241"/>
      <c r="F154" s="520"/>
      <c r="G154" s="519"/>
      <c r="H154" s="241"/>
      <c r="I154" s="787"/>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E9:M9"/>
    <mergeCell ref="B1:C1"/>
    <mergeCell ref="E5:M5"/>
    <mergeCell ref="E6:M6"/>
    <mergeCell ref="E7:M7"/>
    <mergeCell ref="E8:M8"/>
    <mergeCell ref="D32:F32"/>
    <mergeCell ref="B13:J13"/>
    <mergeCell ref="I15:J15"/>
    <mergeCell ref="B16:G16"/>
    <mergeCell ref="C17:G17"/>
    <mergeCell ref="C18:G18"/>
    <mergeCell ref="C19:G19"/>
    <mergeCell ref="C20:H20"/>
    <mergeCell ref="D25:F25"/>
    <mergeCell ref="C26:H26"/>
    <mergeCell ref="D30:F30"/>
    <mergeCell ref="C31:F31"/>
    <mergeCell ref="B70:I70"/>
    <mergeCell ref="D33:F33"/>
    <mergeCell ref="C34:G34"/>
    <mergeCell ref="B36:G36"/>
    <mergeCell ref="B37:G37"/>
    <mergeCell ref="B49:G49"/>
    <mergeCell ref="C50:G50"/>
    <mergeCell ref="D56:F56"/>
    <mergeCell ref="C57:G57"/>
    <mergeCell ref="C58:G58"/>
    <mergeCell ref="D63:F63"/>
    <mergeCell ref="D65:G65"/>
    <mergeCell ref="B85:E85"/>
    <mergeCell ref="I74:J74"/>
    <mergeCell ref="B75:E75"/>
    <mergeCell ref="B76:E76"/>
    <mergeCell ref="B77:E77"/>
    <mergeCell ref="B78:E78"/>
    <mergeCell ref="B79:E79"/>
    <mergeCell ref="B80:E80"/>
    <mergeCell ref="B81:E81"/>
    <mergeCell ref="B82:E82"/>
    <mergeCell ref="B83:E83"/>
    <mergeCell ref="B84:E84"/>
    <mergeCell ref="C102:E102"/>
    <mergeCell ref="B86:E86"/>
    <mergeCell ref="B87:E87"/>
    <mergeCell ref="B88:E88"/>
    <mergeCell ref="B89:E89"/>
    <mergeCell ref="B90:E90"/>
    <mergeCell ref="B91:E91"/>
    <mergeCell ref="B92:E92"/>
    <mergeCell ref="B93:E93"/>
    <mergeCell ref="B94:E94"/>
    <mergeCell ref="B95:E95"/>
    <mergeCell ref="C101:E101"/>
    <mergeCell ref="C114:E114"/>
    <mergeCell ref="C103:E103"/>
    <mergeCell ref="C104:E104"/>
    <mergeCell ref="C105:E105"/>
    <mergeCell ref="C106:E106"/>
    <mergeCell ref="C107:E107"/>
    <mergeCell ref="C108:E108"/>
    <mergeCell ref="C109:E109"/>
    <mergeCell ref="C110:E110"/>
    <mergeCell ref="C111:E111"/>
    <mergeCell ref="C112:E112"/>
    <mergeCell ref="C113:E113"/>
    <mergeCell ref="C121:E121"/>
    <mergeCell ref="C126:H126"/>
    <mergeCell ref="C127:J127"/>
    <mergeCell ref="C135:J135"/>
    <mergeCell ref="C115:E115"/>
    <mergeCell ref="C116:E116"/>
    <mergeCell ref="C117:E117"/>
    <mergeCell ref="C118:E118"/>
    <mergeCell ref="C119:E119"/>
    <mergeCell ref="C120:E120"/>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161"/>
  <sheetViews>
    <sheetView showGridLines="0" zoomScale="90" zoomScaleNormal="90" workbookViewId="0">
      <selection activeCell="H130" sqref="H130"/>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476</v>
      </c>
      <c r="B1" s="1064" t="s">
        <v>464</v>
      </c>
      <c r="C1" s="1065"/>
      <c r="D1" s="338"/>
      <c r="J1" s="24"/>
    </row>
    <row r="2" spans="1:13" x14ac:dyDescent="0.3">
      <c r="I2" s="168"/>
      <c r="J2" s="168"/>
    </row>
    <row r="3" spans="1:13" x14ac:dyDescent="0.3">
      <c r="I3" s="323"/>
      <c r="J3" s="323"/>
    </row>
    <row r="4" spans="1:13" x14ac:dyDescent="0.3">
      <c r="I4" s="323"/>
      <c r="J4" s="323"/>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514</v>
      </c>
      <c r="F9" s="949"/>
      <c r="G9" s="949"/>
      <c r="H9" s="949"/>
      <c r="I9" s="949"/>
      <c r="J9" s="949"/>
      <c r="K9" s="949"/>
      <c r="L9" s="949"/>
      <c r="M9" s="950"/>
    </row>
    <row r="10" spans="1:13" x14ac:dyDescent="0.2">
      <c r="G10" s="70"/>
      <c r="H10" s="70"/>
      <c r="I10" s="70"/>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408</v>
      </c>
    </row>
    <row r="15" spans="1:13" s="35" customFormat="1" ht="18.75" customHeight="1" x14ac:dyDescent="0.3">
      <c r="A15" s="25" t="s">
        <v>177</v>
      </c>
      <c r="B15" s="246" t="s">
        <v>7</v>
      </c>
      <c r="C15" s="246"/>
      <c r="D15" s="246"/>
      <c r="E15" s="246"/>
      <c r="F15" s="576"/>
      <c r="G15" s="576"/>
      <c r="H15" s="246"/>
      <c r="I15" s="951" t="s">
        <v>418</v>
      </c>
      <c r="J15" s="1061"/>
    </row>
    <row r="16" spans="1:13" s="35" customFormat="1" ht="26.25" customHeight="1" x14ac:dyDescent="0.2">
      <c r="B16" s="1046"/>
      <c r="C16" s="1047"/>
      <c r="D16" s="1047"/>
      <c r="E16" s="1047"/>
      <c r="F16" s="1047"/>
      <c r="G16" s="1048"/>
      <c r="H16" s="201" t="s">
        <v>8</v>
      </c>
      <c r="I16" s="55" t="s">
        <v>9</v>
      </c>
      <c r="J16" s="55" t="s">
        <v>10</v>
      </c>
    </row>
    <row r="17" spans="2:17" s="342" customFormat="1" ht="50.1" customHeight="1" x14ac:dyDescent="0.2">
      <c r="B17" s="121" t="s">
        <v>227</v>
      </c>
      <c r="C17" s="1020" t="s">
        <v>288</v>
      </c>
      <c r="D17" s="1057"/>
      <c r="E17" s="1045"/>
      <c r="F17" s="1058"/>
      <c r="G17" s="1009"/>
      <c r="H17" s="202"/>
      <c r="I17" s="203">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343" t="s">
        <v>177</v>
      </c>
      <c r="D21" s="320" t="s">
        <v>289</v>
      </c>
      <c r="E21" s="29"/>
      <c r="F21" s="320"/>
      <c r="G21" s="312"/>
      <c r="H21" s="202"/>
      <c r="I21" s="205">
        <v>1.6E-2</v>
      </c>
      <c r="J21" s="453">
        <f>H21*I21</f>
        <v>0</v>
      </c>
    </row>
    <row r="22" spans="2:17" ht="15.75" customHeight="1" x14ac:dyDescent="0.2">
      <c r="B22" s="113"/>
      <c r="C22" s="344" t="s">
        <v>178</v>
      </c>
      <c r="D22" s="309" t="s">
        <v>290</v>
      </c>
      <c r="E22" s="309"/>
      <c r="F22" s="309"/>
      <c r="G22" s="345"/>
      <c r="H22" s="202"/>
      <c r="I22" s="205">
        <v>2.8000000000000001E-2</v>
      </c>
      <c r="J22" s="453">
        <f t="shared" ref="J22:J33" si="0">H22*I22</f>
        <v>0</v>
      </c>
    </row>
    <row r="23" spans="2:17" ht="15.75" customHeight="1" x14ac:dyDescent="0.2">
      <c r="B23" s="113"/>
      <c r="C23" s="343" t="s">
        <v>179</v>
      </c>
      <c r="D23" s="320" t="s">
        <v>291</v>
      </c>
      <c r="E23" s="320"/>
      <c r="F23" s="320"/>
      <c r="G23" s="312"/>
      <c r="H23" s="202"/>
      <c r="I23" s="207">
        <v>0.04</v>
      </c>
      <c r="J23" s="453">
        <f t="shared" si="0"/>
        <v>0</v>
      </c>
    </row>
    <row r="24" spans="2:17" ht="15.75" customHeight="1" x14ac:dyDescent="0.2">
      <c r="B24" s="113"/>
      <c r="C24" s="344" t="s">
        <v>180</v>
      </c>
      <c r="D24" s="309" t="s">
        <v>292</v>
      </c>
      <c r="E24" s="309"/>
      <c r="F24" s="309"/>
      <c r="G24" s="345"/>
      <c r="H24" s="202"/>
      <c r="I24" s="207">
        <v>0.06</v>
      </c>
      <c r="J24" s="453">
        <f t="shared" si="0"/>
        <v>0</v>
      </c>
    </row>
    <row r="25" spans="2:17" ht="15.75" customHeight="1" x14ac:dyDescent="0.2">
      <c r="B25" s="116"/>
      <c r="C25" s="343" t="s">
        <v>191</v>
      </c>
      <c r="D25" s="1043" t="s">
        <v>293</v>
      </c>
      <c r="E25" s="1043"/>
      <c r="F25" s="1043"/>
      <c r="G25" s="312"/>
      <c r="H25" s="202"/>
      <c r="I25" s="207">
        <v>0.12</v>
      </c>
      <c r="J25" s="453">
        <f t="shared" si="0"/>
        <v>0</v>
      </c>
    </row>
    <row r="26" spans="2:17" ht="15.75" customHeight="1" x14ac:dyDescent="0.2">
      <c r="B26" s="45" t="s">
        <v>232</v>
      </c>
      <c r="C26" s="1010" t="s">
        <v>153</v>
      </c>
      <c r="D26" s="1045"/>
      <c r="E26" s="1055"/>
      <c r="F26" s="1055"/>
      <c r="G26" s="1055"/>
      <c r="H26" s="1055"/>
      <c r="I26" s="208"/>
      <c r="J26" s="454"/>
    </row>
    <row r="27" spans="2:17" ht="15.75" customHeight="1" x14ac:dyDescent="0.2">
      <c r="B27" s="113"/>
      <c r="C27" s="343" t="s">
        <v>177</v>
      </c>
      <c r="D27" s="320" t="s">
        <v>289</v>
      </c>
      <c r="E27" s="320"/>
      <c r="F27" s="320"/>
      <c r="G27" s="312"/>
      <c r="H27" s="202"/>
      <c r="I27" s="205">
        <v>1.6E-2</v>
      </c>
      <c r="J27" s="454">
        <f>H27*I27</f>
        <v>0</v>
      </c>
    </row>
    <row r="28" spans="2:17" ht="15.75" customHeight="1" x14ac:dyDescent="0.2">
      <c r="B28" s="113"/>
      <c r="C28" s="343" t="s">
        <v>178</v>
      </c>
      <c r="D28" s="320" t="s">
        <v>290</v>
      </c>
      <c r="E28" s="320"/>
      <c r="F28" s="320"/>
      <c r="G28" s="312"/>
      <c r="H28" s="202"/>
      <c r="I28" s="207">
        <v>0.04</v>
      </c>
      <c r="J28" s="454">
        <f>H28*I28</f>
        <v>0</v>
      </c>
    </row>
    <row r="29" spans="2:17" ht="15.75" customHeight="1" x14ac:dyDescent="0.2">
      <c r="B29" s="113"/>
      <c r="C29" s="343" t="s">
        <v>179</v>
      </c>
      <c r="D29" s="320" t="s">
        <v>291</v>
      </c>
      <c r="E29" s="320"/>
      <c r="F29" s="320"/>
      <c r="G29" s="320"/>
      <c r="H29" s="202"/>
      <c r="I29" s="207">
        <v>0.08</v>
      </c>
      <c r="J29" s="454">
        <f>H29*I29</f>
        <v>0</v>
      </c>
    </row>
    <row r="30" spans="2:17" ht="15.75" customHeight="1" x14ac:dyDescent="0.2">
      <c r="B30" s="116"/>
      <c r="C30" s="343" t="s">
        <v>180</v>
      </c>
      <c r="D30" s="1043" t="s">
        <v>292</v>
      </c>
      <c r="E30" s="1043"/>
      <c r="F30" s="1043"/>
      <c r="G30" s="312"/>
      <c r="H30" s="202"/>
      <c r="I30" s="207">
        <v>0.12</v>
      </c>
      <c r="J30" s="454">
        <f>H30*I30</f>
        <v>0</v>
      </c>
    </row>
    <row r="31" spans="2:17" ht="15" customHeight="1" x14ac:dyDescent="0.2">
      <c r="B31" s="113" t="s">
        <v>233</v>
      </c>
      <c r="C31" s="1056" t="s">
        <v>11</v>
      </c>
      <c r="D31" s="987"/>
      <c r="E31" s="987"/>
      <c r="F31" s="1043"/>
      <c r="G31" s="320"/>
      <c r="H31" s="209"/>
      <c r="I31" s="206"/>
      <c r="J31" s="449"/>
    </row>
    <row r="32" spans="2:17" ht="15" customHeight="1" x14ac:dyDescent="0.2">
      <c r="B32" s="113"/>
      <c r="C32" s="343" t="s">
        <v>177</v>
      </c>
      <c r="D32" s="1043" t="s">
        <v>12</v>
      </c>
      <c r="E32" s="1043"/>
      <c r="F32" s="1043"/>
      <c r="G32" s="312"/>
      <c r="H32" s="202"/>
      <c r="I32" s="207">
        <v>0.04</v>
      </c>
      <c r="J32" s="453">
        <f t="shared" si="0"/>
        <v>0</v>
      </c>
    </row>
    <row r="33" spans="1:10" ht="15" customHeight="1" x14ac:dyDescent="0.2">
      <c r="B33" s="116"/>
      <c r="C33" s="343" t="s">
        <v>178</v>
      </c>
      <c r="D33" s="1043" t="s">
        <v>13</v>
      </c>
      <c r="E33" s="1043"/>
      <c r="F33" s="1043"/>
      <c r="G33" s="443"/>
      <c r="H33" s="202"/>
      <c r="I33" s="207">
        <v>0.12</v>
      </c>
      <c r="J33" s="453">
        <f t="shared" si="0"/>
        <v>0</v>
      </c>
    </row>
    <row r="34" spans="1:10" ht="15" customHeight="1" x14ac:dyDescent="0.2">
      <c r="B34" s="117" t="s">
        <v>262</v>
      </c>
      <c r="C34" s="1022" t="s">
        <v>86</v>
      </c>
      <c r="D34" s="1052"/>
      <c r="E34" s="1052"/>
      <c r="F34" s="1052"/>
      <c r="G34" s="1053"/>
      <c r="H34" s="202"/>
      <c r="I34" s="210">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212"/>
      <c r="I36" s="213"/>
      <c r="J36" s="416"/>
    </row>
    <row r="37" spans="1:10" s="35" customFormat="1" x14ac:dyDescent="0.2">
      <c r="B37" s="1046"/>
      <c r="C37" s="1047"/>
      <c r="D37" s="1047"/>
      <c r="E37" s="1047"/>
      <c r="F37" s="1047"/>
      <c r="G37" s="1048"/>
      <c r="H37" s="201" t="s">
        <v>8</v>
      </c>
      <c r="I37" s="55"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350"/>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55" t="s">
        <v>9</v>
      </c>
      <c r="J49" s="417" t="s">
        <v>10</v>
      </c>
    </row>
    <row r="50" spans="2:10" ht="50.1" customHeight="1" x14ac:dyDescent="0.2">
      <c r="B50" s="40" t="s">
        <v>227</v>
      </c>
      <c r="C50" s="1049" t="s">
        <v>504</v>
      </c>
      <c r="D50" s="1050"/>
      <c r="E50" s="1050"/>
      <c r="F50" s="1050"/>
      <c r="G50" s="1051"/>
      <c r="H50" s="202"/>
      <c r="I50" s="216">
        <v>0</v>
      </c>
      <c r="J50" s="453">
        <f>H50*I50</f>
        <v>0</v>
      </c>
    </row>
    <row r="51" spans="2:10" x14ac:dyDescent="0.2">
      <c r="B51" s="117" t="s">
        <v>228</v>
      </c>
      <c r="C51" s="117" t="s">
        <v>154</v>
      </c>
      <c r="D51" s="28"/>
      <c r="E51" s="321"/>
      <c r="F51" s="322"/>
      <c r="G51" s="322"/>
      <c r="H51" s="322"/>
      <c r="I51" s="353"/>
      <c r="J51" s="466"/>
    </row>
    <row r="52" spans="2:10" x14ac:dyDescent="0.2">
      <c r="B52" s="113"/>
      <c r="C52" s="28" t="s">
        <v>177</v>
      </c>
      <c r="D52" s="320" t="s">
        <v>289</v>
      </c>
      <c r="E52" s="29"/>
      <c r="F52" s="320"/>
      <c r="G52" s="346"/>
      <c r="H52" s="202"/>
      <c r="I52" s="214">
        <v>1.6E-2</v>
      </c>
      <c r="J52" s="453">
        <f>H52*I52</f>
        <v>0</v>
      </c>
    </row>
    <row r="53" spans="2:10" x14ac:dyDescent="0.2">
      <c r="B53" s="113"/>
      <c r="C53" s="28" t="s">
        <v>178</v>
      </c>
      <c r="D53" s="309" t="s">
        <v>290</v>
      </c>
      <c r="E53" s="309"/>
      <c r="F53" s="309"/>
      <c r="G53" s="346"/>
      <c r="H53" s="202"/>
      <c r="I53" s="214">
        <v>2.8000000000000001E-2</v>
      </c>
      <c r="J53" s="453">
        <f t="shared" ref="J53:J67" si="1">H53*I53</f>
        <v>0</v>
      </c>
    </row>
    <row r="54" spans="2:10" x14ac:dyDescent="0.2">
      <c r="B54" s="113"/>
      <c r="C54" s="28" t="s">
        <v>179</v>
      </c>
      <c r="D54" s="320" t="s">
        <v>291</v>
      </c>
      <c r="E54" s="320"/>
      <c r="F54" s="320"/>
      <c r="G54" s="346"/>
      <c r="H54" s="202"/>
      <c r="I54" s="216">
        <v>0.04</v>
      </c>
      <c r="J54" s="453">
        <f t="shared" si="1"/>
        <v>0</v>
      </c>
    </row>
    <row r="55" spans="2:10" x14ac:dyDescent="0.2">
      <c r="B55" s="113"/>
      <c r="C55" s="28" t="s">
        <v>180</v>
      </c>
      <c r="D55" s="309" t="s">
        <v>292</v>
      </c>
      <c r="E55" s="309"/>
      <c r="F55" s="309"/>
      <c r="G55" s="346"/>
      <c r="H55" s="202"/>
      <c r="I55" s="216">
        <v>0.06</v>
      </c>
      <c r="J55" s="453">
        <f t="shared" si="1"/>
        <v>0</v>
      </c>
    </row>
    <row r="56" spans="2:10" ht="15" customHeight="1" x14ac:dyDescent="0.2">
      <c r="B56" s="116"/>
      <c r="C56" s="28" t="s">
        <v>191</v>
      </c>
      <c r="D56" s="1043" t="s">
        <v>293</v>
      </c>
      <c r="E56" s="1043"/>
      <c r="F56" s="1043"/>
      <c r="G56" s="346"/>
      <c r="H56" s="202"/>
      <c r="I56" s="216">
        <v>0.12</v>
      </c>
      <c r="J56" s="453">
        <f t="shared" si="1"/>
        <v>0</v>
      </c>
    </row>
    <row r="57" spans="2:10" ht="29.25" customHeight="1" x14ac:dyDescent="0.2">
      <c r="B57" s="117" t="s">
        <v>229</v>
      </c>
      <c r="C57" s="1022" t="s">
        <v>599</v>
      </c>
      <c r="D57" s="1041"/>
      <c r="E57" s="1041"/>
      <c r="F57" s="1041"/>
      <c r="G57" s="1042"/>
      <c r="H57" s="202"/>
      <c r="I57" s="214">
        <v>1.6E-2</v>
      </c>
      <c r="J57" s="453">
        <f t="shared" si="1"/>
        <v>0</v>
      </c>
    </row>
    <row r="58" spans="2:10" ht="33" customHeight="1" x14ac:dyDescent="0.2">
      <c r="B58" s="118" t="s">
        <v>186</v>
      </c>
      <c r="C58" s="1024" t="s">
        <v>600</v>
      </c>
      <c r="D58" s="1041"/>
      <c r="E58" s="1041"/>
      <c r="F58" s="1041"/>
      <c r="G58" s="1041"/>
      <c r="H58" s="322"/>
      <c r="I58" s="322"/>
      <c r="J58" s="466"/>
    </row>
    <row r="59" spans="2:10" x14ac:dyDescent="0.2">
      <c r="B59" s="113"/>
      <c r="C59" s="28" t="s">
        <v>177</v>
      </c>
      <c r="D59" s="320" t="s">
        <v>289</v>
      </c>
      <c r="E59" s="29"/>
      <c r="F59" s="320"/>
      <c r="G59" s="346"/>
      <c r="H59" s="202"/>
      <c r="I59" s="214">
        <v>1.6E-2</v>
      </c>
      <c r="J59" s="453">
        <f t="shared" si="1"/>
        <v>0</v>
      </c>
    </row>
    <row r="60" spans="2:10" x14ac:dyDescent="0.2">
      <c r="B60" s="113"/>
      <c r="C60" s="28" t="s">
        <v>178</v>
      </c>
      <c r="D60" s="309" t="s">
        <v>290</v>
      </c>
      <c r="E60" s="309"/>
      <c r="F60" s="309"/>
      <c r="G60" s="346"/>
      <c r="H60" s="202"/>
      <c r="I60" s="214">
        <v>2.8000000000000001E-2</v>
      </c>
      <c r="J60" s="453">
        <f t="shared" si="1"/>
        <v>0</v>
      </c>
    </row>
    <row r="61" spans="2:10" x14ac:dyDescent="0.2">
      <c r="B61" s="113"/>
      <c r="C61" s="28" t="s">
        <v>179</v>
      </c>
      <c r="D61" s="320" t="s">
        <v>291</v>
      </c>
      <c r="E61" s="320"/>
      <c r="F61" s="320"/>
      <c r="G61" s="346"/>
      <c r="H61" s="202"/>
      <c r="I61" s="216">
        <v>0.04</v>
      </c>
      <c r="J61" s="453">
        <f t="shared" si="1"/>
        <v>0</v>
      </c>
    </row>
    <row r="62" spans="2:10" x14ac:dyDescent="0.2">
      <c r="B62" s="113"/>
      <c r="C62" s="28" t="s">
        <v>180</v>
      </c>
      <c r="D62" s="309" t="s">
        <v>292</v>
      </c>
      <c r="E62" s="309"/>
      <c r="F62" s="309"/>
      <c r="G62" s="115"/>
      <c r="H62" s="202"/>
      <c r="I62" s="216">
        <v>0.06</v>
      </c>
      <c r="J62" s="453">
        <f t="shared" si="1"/>
        <v>0</v>
      </c>
    </row>
    <row r="63" spans="2:10" ht="15" customHeight="1" x14ac:dyDescent="0.2">
      <c r="B63" s="116"/>
      <c r="C63" s="28" t="s">
        <v>191</v>
      </c>
      <c r="D63" s="1043" t="s">
        <v>293</v>
      </c>
      <c r="E63" s="1043"/>
      <c r="F63" s="1043"/>
      <c r="G63" s="346"/>
      <c r="H63" s="202"/>
      <c r="I63" s="216">
        <v>0.12</v>
      </c>
      <c r="J63" s="453">
        <f t="shared" si="1"/>
        <v>0</v>
      </c>
    </row>
    <row r="64" spans="2:10" ht="15" customHeight="1" x14ac:dyDescent="0.2">
      <c r="B64" s="117" t="s">
        <v>232</v>
      </c>
      <c r="C64" s="321" t="s">
        <v>25</v>
      </c>
      <c r="D64" s="322"/>
      <c r="E64" s="322"/>
      <c r="F64" s="322"/>
      <c r="G64" s="322"/>
      <c r="H64" s="72"/>
      <c r="I64" s="211"/>
      <c r="J64" s="478"/>
    </row>
    <row r="65" spans="1:10" ht="47.25" customHeight="1" x14ac:dyDescent="0.2">
      <c r="B65" s="113"/>
      <c r="C65" s="28" t="s">
        <v>177</v>
      </c>
      <c r="D65" s="1045" t="s">
        <v>503</v>
      </c>
      <c r="E65" s="1045"/>
      <c r="F65" s="1045"/>
      <c r="G65" s="1011"/>
      <c r="H65" s="202"/>
      <c r="I65" s="667">
        <v>0.04</v>
      </c>
      <c r="J65" s="453">
        <f t="shared" si="1"/>
        <v>0</v>
      </c>
    </row>
    <row r="66" spans="1:10" x14ac:dyDescent="0.2">
      <c r="B66" s="116"/>
      <c r="C66" s="28" t="s">
        <v>178</v>
      </c>
      <c r="D66" s="29" t="s">
        <v>93</v>
      </c>
      <c r="E66" s="29"/>
      <c r="F66" s="29"/>
      <c r="G66" s="115"/>
      <c r="H66" s="202"/>
      <c r="I66" s="216">
        <v>0.06</v>
      </c>
      <c r="J66" s="453">
        <f t="shared" si="1"/>
        <v>0</v>
      </c>
    </row>
    <row r="67" spans="1:10" x14ac:dyDescent="0.2">
      <c r="B67" s="117" t="s">
        <v>233</v>
      </c>
      <c r="C67" s="28" t="s">
        <v>226</v>
      </c>
      <c r="D67" s="29"/>
      <c r="E67" s="29"/>
      <c r="F67" s="29"/>
      <c r="G67" s="115"/>
      <c r="H67" s="202"/>
      <c r="I67" s="216">
        <v>0.08</v>
      </c>
      <c r="J67" s="453">
        <f t="shared" si="1"/>
        <v>0</v>
      </c>
    </row>
    <row r="68" spans="1:10" ht="15.75" thickBot="1" x14ac:dyDescent="0.35">
      <c r="B68" s="34" t="s">
        <v>26</v>
      </c>
      <c r="J68" s="493">
        <f>SUM(J50,J52:J57,J59:J63,J65:J67)</f>
        <v>0</v>
      </c>
    </row>
    <row r="69" spans="1:10" ht="16.5" thickTop="1" thickBot="1" x14ac:dyDescent="0.35">
      <c r="I69" s="34" t="s">
        <v>215</v>
      </c>
      <c r="J69" s="496">
        <f>J46+J68</f>
        <v>0</v>
      </c>
    </row>
    <row r="70" spans="1:10" ht="63.2" customHeight="1" thickTop="1" x14ac:dyDescent="0.2">
      <c r="B70" s="1044" t="s">
        <v>601</v>
      </c>
      <c r="C70" s="1044"/>
      <c r="D70" s="1044"/>
      <c r="E70" s="1044"/>
      <c r="F70" s="1044"/>
      <c r="G70" s="1044"/>
      <c r="H70" s="1044"/>
      <c r="I70" s="1044"/>
      <c r="J70" s="510"/>
    </row>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93" t="s">
        <v>324</v>
      </c>
      <c r="G101" s="93" t="s">
        <v>166</v>
      </c>
      <c r="H101" s="93"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21" t="s">
        <v>221</v>
      </c>
      <c r="C128" s="697" t="s">
        <v>607</v>
      </c>
      <c r="D128" s="697"/>
      <c r="E128" s="697"/>
      <c r="F128" s="697"/>
      <c r="G128" s="697"/>
      <c r="H128" s="697"/>
      <c r="I128" s="355"/>
      <c r="J128" s="355"/>
    </row>
    <row r="129" spans="1:10" ht="18.75" customHeight="1" x14ac:dyDescent="0.2">
      <c r="B129" s="21" t="s">
        <v>222</v>
      </c>
      <c r="C129" s="697" t="s">
        <v>608</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313"/>
      <c r="D134" s="313"/>
      <c r="E134" s="313"/>
      <c r="F134" s="313"/>
      <c r="G134" s="313"/>
      <c r="H134" s="313"/>
      <c r="I134" s="313"/>
      <c r="J134" s="313"/>
    </row>
    <row r="135" spans="1:10" s="50" customFormat="1" ht="40.5" customHeight="1" x14ac:dyDescent="0.2">
      <c r="B135" s="698" t="s">
        <v>30</v>
      </c>
      <c r="C135" s="1066" t="s">
        <v>439</v>
      </c>
      <c r="D135" s="1066"/>
      <c r="E135" s="1066"/>
      <c r="F135" s="1066"/>
      <c r="G135" s="1066"/>
      <c r="H135" s="1066"/>
      <c r="I135" s="1066"/>
      <c r="J135" s="1066"/>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247</v>
      </c>
      <c r="D138" s="93" t="s">
        <v>31</v>
      </c>
      <c r="E138" s="93" t="s">
        <v>32</v>
      </c>
      <c r="F138" s="93" t="s">
        <v>305</v>
      </c>
      <c r="G138" s="93" t="s">
        <v>279</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showGridLines="0" zoomScale="90" zoomScaleNormal="90" workbookViewId="0">
      <selection activeCell="H134" sqref="H134"/>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476</v>
      </c>
      <c r="B1" s="1064" t="s">
        <v>464</v>
      </c>
      <c r="C1" s="1065"/>
      <c r="D1" s="817"/>
      <c r="J1" s="24"/>
    </row>
    <row r="2" spans="1:13" x14ac:dyDescent="0.3">
      <c r="I2" s="168"/>
      <c r="J2" s="168"/>
    </row>
    <row r="3" spans="1:13" x14ac:dyDescent="0.3">
      <c r="I3" s="785"/>
      <c r="J3" s="785"/>
    </row>
    <row r="4" spans="1:13" x14ac:dyDescent="0.3">
      <c r="I4" s="785"/>
      <c r="J4" s="785"/>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515</v>
      </c>
      <c r="F9" s="949"/>
      <c r="G9" s="949"/>
      <c r="H9" s="949"/>
      <c r="I9" s="949"/>
      <c r="J9" s="949"/>
      <c r="K9" s="949"/>
      <c r="L9" s="949"/>
      <c r="M9" s="950"/>
    </row>
    <row r="10" spans="1:13" x14ac:dyDescent="0.2">
      <c r="G10" s="774"/>
      <c r="H10" s="774"/>
      <c r="I10" s="774"/>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408</v>
      </c>
    </row>
    <row r="15" spans="1:13" s="35" customFormat="1" ht="18.75" customHeight="1" x14ac:dyDescent="0.3">
      <c r="A15" s="797" t="s">
        <v>177</v>
      </c>
      <c r="B15" s="790" t="s">
        <v>7</v>
      </c>
      <c r="C15" s="790"/>
      <c r="D15" s="790"/>
      <c r="E15" s="790"/>
      <c r="F15" s="576"/>
      <c r="G15" s="576"/>
      <c r="H15" s="790"/>
      <c r="I15" s="951" t="s">
        <v>418</v>
      </c>
      <c r="J15" s="1061"/>
    </row>
    <row r="16" spans="1:13" s="35" customFormat="1" ht="26.25" customHeight="1" x14ac:dyDescent="0.2">
      <c r="B16" s="1046"/>
      <c r="C16" s="1047"/>
      <c r="D16" s="1047"/>
      <c r="E16" s="1047"/>
      <c r="F16" s="1047"/>
      <c r="G16" s="1048"/>
      <c r="H16" s="201" t="s">
        <v>8</v>
      </c>
      <c r="I16" s="808" t="s">
        <v>9</v>
      </c>
      <c r="J16" s="808" t="s">
        <v>10</v>
      </c>
    </row>
    <row r="17" spans="2:17" s="342" customFormat="1" ht="50.1" customHeight="1" x14ac:dyDescent="0.2">
      <c r="B17" s="121" t="s">
        <v>227</v>
      </c>
      <c r="C17" s="1020" t="s">
        <v>288</v>
      </c>
      <c r="D17" s="1057"/>
      <c r="E17" s="1045"/>
      <c r="F17" s="1058"/>
      <c r="G17" s="1009"/>
      <c r="H17" s="202"/>
      <c r="I17" s="203">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783" t="s">
        <v>177</v>
      </c>
      <c r="D21" s="786" t="s">
        <v>289</v>
      </c>
      <c r="E21" s="29"/>
      <c r="F21" s="786"/>
      <c r="G21" s="805"/>
      <c r="H21" s="202"/>
      <c r="I21" s="205">
        <v>1.6E-2</v>
      </c>
      <c r="J21" s="453">
        <f>H21*I21</f>
        <v>0</v>
      </c>
    </row>
    <row r="22" spans="2:17" ht="15.75" customHeight="1" x14ac:dyDescent="0.2">
      <c r="B22" s="113"/>
      <c r="C22" s="344" t="s">
        <v>178</v>
      </c>
      <c r="D22" s="802" t="s">
        <v>290</v>
      </c>
      <c r="E22" s="802"/>
      <c r="F22" s="802"/>
      <c r="G22" s="345"/>
      <c r="H22" s="202"/>
      <c r="I22" s="205">
        <v>2.8000000000000001E-2</v>
      </c>
      <c r="J22" s="453">
        <f t="shared" ref="J22:J33" si="0">H22*I22</f>
        <v>0</v>
      </c>
    </row>
    <row r="23" spans="2:17" ht="15.75" customHeight="1" x14ac:dyDescent="0.2">
      <c r="B23" s="113"/>
      <c r="C23" s="783" t="s">
        <v>179</v>
      </c>
      <c r="D23" s="786" t="s">
        <v>291</v>
      </c>
      <c r="E23" s="786"/>
      <c r="F23" s="786"/>
      <c r="G23" s="805"/>
      <c r="H23" s="202"/>
      <c r="I23" s="207">
        <v>0.04</v>
      </c>
      <c r="J23" s="453">
        <f t="shared" si="0"/>
        <v>0</v>
      </c>
    </row>
    <row r="24" spans="2:17" ht="15.75" customHeight="1" x14ac:dyDescent="0.2">
      <c r="B24" s="113"/>
      <c r="C24" s="344" t="s">
        <v>180</v>
      </c>
      <c r="D24" s="802" t="s">
        <v>292</v>
      </c>
      <c r="E24" s="802"/>
      <c r="F24" s="802"/>
      <c r="G24" s="345"/>
      <c r="H24" s="202"/>
      <c r="I24" s="207">
        <v>0.06</v>
      </c>
      <c r="J24" s="453">
        <f t="shared" si="0"/>
        <v>0</v>
      </c>
    </row>
    <row r="25" spans="2:17" ht="15.75" customHeight="1" x14ac:dyDescent="0.2">
      <c r="B25" s="116"/>
      <c r="C25" s="783" t="s">
        <v>191</v>
      </c>
      <c r="D25" s="1043" t="s">
        <v>293</v>
      </c>
      <c r="E25" s="1043"/>
      <c r="F25" s="1043"/>
      <c r="G25" s="805"/>
      <c r="H25" s="202"/>
      <c r="I25" s="207">
        <v>0.12</v>
      </c>
      <c r="J25" s="453">
        <f t="shared" si="0"/>
        <v>0</v>
      </c>
    </row>
    <row r="26" spans="2:17" ht="15.75" customHeight="1" x14ac:dyDescent="0.2">
      <c r="B26" s="45" t="s">
        <v>232</v>
      </c>
      <c r="C26" s="1010" t="s">
        <v>153</v>
      </c>
      <c r="D26" s="1045"/>
      <c r="E26" s="1055"/>
      <c r="F26" s="1055"/>
      <c r="G26" s="1055"/>
      <c r="H26" s="1055"/>
      <c r="I26" s="208"/>
      <c r="J26" s="454"/>
    </row>
    <row r="27" spans="2:17" ht="15.75" customHeight="1" x14ac:dyDescent="0.2">
      <c r="B27" s="113"/>
      <c r="C27" s="783" t="s">
        <v>177</v>
      </c>
      <c r="D27" s="786" t="s">
        <v>289</v>
      </c>
      <c r="E27" s="786"/>
      <c r="F27" s="786"/>
      <c r="G27" s="805"/>
      <c r="H27" s="202"/>
      <c r="I27" s="205">
        <v>1.6E-2</v>
      </c>
      <c r="J27" s="454">
        <f>H27*I27</f>
        <v>0</v>
      </c>
    </row>
    <row r="28" spans="2:17" ht="15.75" customHeight="1" x14ac:dyDescent="0.2">
      <c r="B28" s="113"/>
      <c r="C28" s="783" t="s">
        <v>178</v>
      </c>
      <c r="D28" s="786" t="s">
        <v>290</v>
      </c>
      <c r="E28" s="786"/>
      <c r="F28" s="786"/>
      <c r="G28" s="805"/>
      <c r="H28" s="202"/>
      <c r="I28" s="207">
        <v>0.04</v>
      </c>
      <c r="J28" s="454">
        <f>H28*I28</f>
        <v>0</v>
      </c>
    </row>
    <row r="29" spans="2:17" ht="15.75" customHeight="1" x14ac:dyDescent="0.2">
      <c r="B29" s="113"/>
      <c r="C29" s="783" t="s">
        <v>179</v>
      </c>
      <c r="D29" s="786" t="s">
        <v>291</v>
      </c>
      <c r="E29" s="786"/>
      <c r="F29" s="786"/>
      <c r="G29" s="786"/>
      <c r="H29" s="202"/>
      <c r="I29" s="207">
        <v>0.08</v>
      </c>
      <c r="J29" s="454">
        <f>H29*I29</f>
        <v>0</v>
      </c>
    </row>
    <row r="30" spans="2:17" ht="15.75" customHeight="1" x14ac:dyDescent="0.2">
      <c r="B30" s="116"/>
      <c r="C30" s="783" t="s">
        <v>180</v>
      </c>
      <c r="D30" s="1043" t="s">
        <v>292</v>
      </c>
      <c r="E30" s="1043"/>
      <c r="F30" s="1043"/>
      <c r="G30" s="805"/>
      <c r="H30" s="202"/>
      <c r="I30" s="207">
        <v>0.12</v>
      </c>
      <c r="J30" s="454">
        <f>H30*I30</f>
        <v>0</v>
      </c>
    </row>
    <row r="31" spans="2:17" ht="15" customHeight="1" x14ac:dyDescent="0.2">
      <c r="B31" s="113" t="s">
        <v>233</v>
      </c>
      <c r="C31" s="1056" t="s">
        <v>11</v>
      </c>
      <c r="D31" s="987"/>
      <c r="E31" s="987"/>
      <c r="F31" s="1043"/>
      <c r="G31" s="786"/>
      <c r="H31" s="209"/>
      <c r="I31" s="206"/>
      <c r="J31" s="449"/>
    </row>
    <row r="32" spans="2:17" ht="15" customHeight="1" x14ac:dyDescent="0.2">
      <c r="B32" s="113"/>
      <c r="C32" s="783" t="s">
        <v>177</v>
      </c>
      <c r="D32" s="1043" t="s">
        <v>12</v>
      </c>
      <c r="E32" s="1043"/>
      <c r="F32" s="1043"/>
      <c r="G32" s="805"/>
      <c r="H32" s="202"/>
      <c r="I32" s="207">
        <v>0.04</v>
      </c>
      <c r="J32" s="453">
        <f t="shared" si="0"/>
        <v>0</v>
      </c>
    </row>
    <row r="33" spans="1:10" ht="15" customHeight="1" x14ac:dyDescent="0.2">
      <c r="B33" s="116"/>
      <c r="C33" s="783" t="s">
        <v>178</v>
      </c>
      <c r="D33" s="1043" t="s">
        <v>13</v>
      </c>
      <c r="E33" s="1043"/>
      <c r="F33" s="1043"/>
      <c r="G33" s="801"/>
      <c r="H33" s="202"/>
      <c r="I33" s="207">
        <v>0.12</v>
      </c>
      <c r="J33" s="453">
        <f t="shared" si="0"/>
        <v>0</v>
      </c>
    </row>
    <row r="34" spans="1:10" ht="15" customHeight="1" x14ac:dyDescent="0.2">
      <c r="B34" s="117" t="s">
        <v>262</v>
      </c>
      <c r="C34" s="1022" t="s">
        <v>86</v>
      </c>
      <c r="D34" s="1052"/>
      <c r="E34" s="1052"/>
      <c r="F34" s="1052"/>
      <c r="G34" s="1053"/>
      <c r="H34" s="202"/>
      <c r="I34" s="210">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799"/>
      <c r="I36" s="213"/>
      <c r="J36" s="416"/>
    </row>
    <row r="37" spans="1:10" s="35" customFormat="1" x14ac:dyDescent="0.2">
      <c r="B37" s="1046"/>
      <c r="C37" s="1047"/>
      <c r="D37" s="1047"/>
      <c r="E37" s="1047"/>
      <c r="F37" s="1047"/>
      <c r="G37" s="1048"/>
      <c r="H37" s="201" t="s">
        <v>8</v>
      </c>
      <c r="I37" s="808"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350"/>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808" t="s">
        <v>9</v>
      </c>
      <c r="J49" s="417" t="s">
        <v>10</v>
      </c>
    </row>
    <row r="50" spans="2:10" ht="50.1" customHeight="1" x14ac:dyDescent="0.2">
      <c r="B50" s="40" t="s">
        <v>227</v>
      </c>
      <c r="C50" s="1049" t="s">
        <v>504</v>
      </c>
      <c r="D50" s="1050"/>
      <c r="E50" s="1050"/>
      <c r="F50" s="1050"/>
      <c r="G50" s="1051"/>
      <c r="H50" s="202"/>
      <c r="I50" s="216">
        <v>0</v>
      </c>
      <c r="J50" s="453">
        <f>H50*I50</f>
        <v>0</v>
      </c>
    </row>
    <row r="51" spans="2:10" x14ac:dyDescent="0.2">
      <c r="B51" s="117" t="s">
        <v>228</v>
      </c>
      <c r="C51" s="117" t="s">
        <v>154</v>
      </c>
      <c r="D51" s="28"/>
      <c r="E51" s="803"/>
      <c r="F51" s="804"/>
      <c r="G51" s="804"/>
      <c r="H51" s="804"/>
      <c r="I51" s="353"/>
      <c r="J51" s="466"/>
    </row>
    <row r="52" spans="2:10" x14ac:dyDescent="0.2">
      <c r="B52" s="113"/>
      <c r="C52" s="28" t="s">
        <v>177</v>
      </c>
      <c r="D52" s="786" t="s">
        <v>289</v>
      </c>
      <c r="E52" s="29"/>
      <c r="F52" s="786"/>
      <c r="G52" s="789"/>
      <c r="H52" s="202"/>
      <c r="I52" s="214">
        <v>1.6E-2</v>
      </c>
      <c r="J52" s="453">
        <f>H52*I52</f>
        <v>0</v>
      </c>
    </row>
    <row r="53" spans="2:10" x14ac:dyDescent="0.2">
      <c r="B53" s="113"/>
      <c r="C53" s="28" t="s">
        <v>178</v>
      </c>
      <c r="D53" s="802" t="s">
        <v>290</v>
      </c>
      <c r="E53" s="802"/>
      <c r="F53" s="802"/>
      <c r="G53" s="789"/>
      <c r="H53" s="202"/>
      <c r="I53" s="214">
        <v>2.8000000000000001E-2</v>
      </c>
      <c r="J53" s="453">
        <f t="shared" ref="J53:J67" si="1">H53*I53</f>
        <v>0</v>
      </c>
    </row>
    <row r="54" spans="2:10" x14ac:dyDescent="0.2">
      <c r="B54" s="113"/>
      <c r="C54" s="28" t="s">
        <v>179</v>
      </c>
      <c r="D54" s="786" t="s">
        <v>291</v>
      </c>
      <c r="E54" s="786"/>
      <c r="F54" s="786"/>
      <c r="G54" s="789"/>
      <c r="H54" s="202"/>
      <c r="I54" s="216">
        <v>0.04</v>
      </c>
      <c r="J54" s="453">
        <f t="shared" si="1"/>
        <v>0</v>
      </c>
    </row>
    <row r="55" spans="2:10" x14ac:dyDescent="0.2">
      <c r="B55" s="113"/>
      <c r="C55" s="28" t="s">
        <v>180</v>
      </c>
      <c r="D55" s="802" t="s">
        <v>292</v>
      </c>
      <c r="E55" s="802"/>
      <c r="F55" s="802"/>
      <c r="G55" s="789"/>
      <c r="H55" s="202"/>
      <c r="I55" s="216">
        <v>0.06</v>
      </c>
      <c r="J55" s="453">
        <f t="shared" si="1"/>
        <v>0</v>
      </c>
    </row>
    <row r="56" spans="2:10" ht="15" customHeight="1" x14ac:dyDescent="0.2">
      <c r="B56" s="116"/>
      <c r="C56" s="28" t="s">
        <v>191</v>
      </c>
      <c r="D56" s="1043" t="s">
        <v>293</v>
      </c>
      <c r="E56" s="1043"/>
      <c r="F56" s="1043"/>
      <c r="G56" s="789"/>
      <c r="H56" s="202"/>
      <c r="I56" s="216">
        <v>0.12</v>
      </c>
      <c r="J56" s="453">
        <f t="shared" si="1"/>
        <v>0</v>
      </c>
    </row>
    <row r="57" spans="2:10" ht="30" customHeight="1" x14ac:dyDescent="0.2">
      <c r="B57" s="117" t="s">
        <v>229</v>
      </c>
      <c r="C57" s="1022" t="s">
        <v>599</v>
      </c>
      <c r="D57" s="1041"/>
      <c r="E57" s="1041"/>
      <c r="F57" s="1041"/>
      <c r="G57" s="1042"/>
      <c r="H57" s="202"/>
      <c r="I57" s="214">
        <v>1.6E-2</v>
      </c>
      <c r="J57" s="453">
        <f t="shared" si="1"/>
        <v>0</v>
      </c>
    </row>
    <row r="58" spans="2:10" ht="33" customHeight="1" x14ac:dyDescent="0.2">
      <c r="B58" s="118" t="s">
        <v>186</v>
      </c>
      <c r="C58" s="1024" t="s">
        <v>600</v>
      </c>
      <c r="D58" s="1041"/>
      <c r="E58" s="1041"/>
      <c r="F58" s="1041"/>
      <c r="G58" s="1041"/>
      <c r="H58" s="804"/>
      <c r="I58" s="804"/>
      <c r="J58" s="466"/>
    </row>
    <row r="59" spans="2:10" x14ac:dyDescent="0.2">
      <c r="B59" s="113"/>
      <c r="C59" s="28" t="s">
        <v>177</v>
      </c>
      <c r="D59" s="786" t="s">
        <v>289</v>
      </c>
      <c r="E59" s="29"/>
      <c r="F59" s="786"/>
      <c r="G59" s="789"/>
      <c r="H59" s="202"/>
      <c r="I59" s="214">
        <v>1.6E-2</v>
      </c>
      <c r="J59" s="453">
        <f t="shared" si="1"/>
        <v>0</v>
      </c>
    </row>
    <row r="60" spans="2:10" x14ac:dyDescent="0.2">
      <c r="B60" s="113"/>
      <c r="C60" s="28" t="s">
        <v>178</v>
      </c>
      <c r="D60" s="802" t="s">
        <v>290</v>
      </c>
      <c r="E60" s="802"/>
      <c r="F60" s="802"/>
      <c r="G60" s="789"/>
      <c r="H60" s="202"/>
      <c r="I60" s="214">
        <v>2.8000000000000001E-2</v>
      </c>
      <c r="J60" s="453">
        <f t="shared" si="1"/>
        <v>0</v>
      </c>
    </row>
    <row r="61" spans="2:10" x14ac:dyDescent="0.2">
      <c r="B61" s="113"/>
      <c r="C61" s="28" t="s">
        <v>179</v>
      </c>
      <c r="D61" s="786" t="s">
        <v>291</v>
      </c>
      <c r="E61" s="786"/>
      <c r="F61" s="786"/>
      <c r="G61" s="789"/>
      <c r="H61" s="202"/>
      <c r="I61" s="216">
        <v>0.04</v>
      </c>
      <c r="J61" s="453">
        <f t="shared" si="1"/>
        <v>0</v>
      </c>
    </row>
    <row r="62" spans="2:10" x14ac:dyDescent="0.2">
      <c r="B62" s="113"/>
      <c r="C62" s="28" t="s">
        <v>180</v>
      </c>
      <c r="D62" s="802" t="s">
        <v>292</v>
      </c>
      <c r="E62" s="802"/>
      <c r="F62" s="802"/>
      <c r="G62" s="115"/>
      <c r="H62" s="202"/>
      <c r="I62" s="216">
        <v>0.06</v>
      </c>
      <c r="J62" s="453">
        <f t="shared" si="1"/>
        <v>0</v>
      </c>
    </row>
    <row r="63" spans="2:10" ht="15" customHeight="1" x14ac:dyDescent="0.2">
      <c r="B63" s="116"/>
      <c r="C63" s="28" t="s">
        <v>191</v>
      </c>
      <c r="D63" s="1043" t="s">
        <v>293</v>
      </c>
      <c r="E63" s="1043"/>
      <c r="F63" s="1043"/>
      <c r="G63" s="789"/>
      <c r="H63" s="202"/>
      <c r="I63" s="216">
        <v>0.12</v>
      </c>
      <c r="J63" s="453">
        <f t="shared" si="1"/>
        <v>0</v>
      </c>
    </row>
    <row r="64" spans="2:10" ht="15" customHeight="1" x14ac:dyDescent="0.2">
      <c r="B64" s="117" t="s">
        <v>232</v>
      </c>
      <c r="C64" s="803" t="s">
        <v>25</v>
      </c>
      <c r="D64" s="804"/>
      <c r="E64" s="804"/>
      <c r="F64" s="804"/>
      <c r="G64" s="804"/>
      <c r="H64" s="798"/>
      <c r="I64" s="211"/>
      <c r="J64" s="478"/>
    </row>
    <row r="65" spans="1:10" ht="47.25" customHeight="1" x14ac:dyDescent="0.2">
      <c r="B65" s="113"/>
      <c r="C65" s="28" t="s">
        <v>177</v>
      </c>
      <c r="D65" s="1045" t="s">
        <v>503</v>
      </c>
      <c r="E65" s="1045"/>
      <c r="F65" s="1045"/>
      <c r="G65" s="1011"/>
      <c r="H65" s="202"/>
      <c r="I65" s="667">
        <v>0.04</v>
      </c>
      <c r="J65" s="453">
        <f t="shared" si="1"/>
        <v>0</v>
      </c>
    </row>
    <row r="66" spans="1:10" x14ac:dyDescent="0.2">
      <c r="B66" s="116"/>
      <c r="C66" s="28" t="s">
        <v>178</v>
      </c>
      <c r="D66" s="29" t="s">
        <v>93</v>
      </c>
      <c r="E66" s="29"/>
      <c r="F66" s="29"/>
      <c r="G66" s="115"/>
      <c r="H66" s="202"/>
      <c r="I66" s="216">
        <v>0.06</v>
      </c>
      <c r="J66" s="453">
        <f t="shared" si="1"/>
        <v>0</v>
      </c>
    </row>
    <row r="67" spans="1:10" x14ac:dyDescent="0.2">
      <c r="B67" s="117" t="s">
        <v>233</v>
      </c>
      <c r="C67" s="28" t="s">
        <v>226</v>
      </c>
      <c r="D67" s="29"/>
      <c r="E67" s="29"/>
      <c r="F67" s="29"/>
      <c r="G67" s="115"/>
      <c r="H67" s="202"/>
      <c r="I67" s="216">
        <v>0.08</v>
      </c>
      <c r="J67" s="453">
        <f t="shared" si="1"/>
        <v>0</v>
      </c>
    </row>
    <row r="68" spans="1:10" ht="15.75" thickBot="1" x14ac:dyDescent="0.35">
      <c r="B68" s="34" t="s">
        <v>26</v>
      </c>
      <c r="J68" s="493">
        <f>SUM(J50,J52:J57,J59:J63,J65:J67)</f>
        <v>0</v>
      </c>
    </row>
    <row r="69" spans="1:10" ht="16.5" thickTop="1" thickBot="1" x14ac:dyDescent="0.35">
      <c r="I69" s="34" t="s">
        <v>215</v>
      </c>
      <c r="J69" s="496">
        <f>J46+J68</f>
        <v>0</v>
      </c>
    </row>
    <row r="70" spans="1:10" ht="63.2" customHeight="1" thickTop="1" x14ac:dyDescent="0.2">
      <c r="B70" s="1044" t="s">
        <v>601</v>
      </c>
      <c r="C70" s="1044"/>
      <c r="D70" s="1044"/>
      <c r="E70" s="1044"/>
      <c r="F70" s="1044"/>
      <c r="G70" s="1044"/>
      <c r="H70" s="1044"/>
      <c r="I70" s="1044"/>
      <c r="J70" s="510"/>
    </row>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824" t="s">
        <v>324</v>
      </c>
      <c r="G101" s="824" t="s">
        <v>166</v>
      </c>
      <c r="H101" s="824"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21" t="s">
        <v>221</v>
      </c>
      <c r="C128" s="697" t="s">
        <v>607</v>
      </c>
      <c r="D128" s="697"/>
      <c r="E128" s="697"/>
      <c r="F128" s="697"/>
      <c r="G128" s="697"/>
      <c r="H128" s="697"/>
      <c r="I128" s="355"/>
      <c r="J128" s="355"/>
    </row>
    <row r="129" spans="1:10" ht="18.75" customHeight="1" x14ac:dyDescent="0.2">
      <c r="B129" s="21" t="s">
        <v>222</v>
      </c>
      <c r="C129" s="697" t="s">
        <v>608</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784"/>
      <c r="D134" s="784"/>
      <c r="E134" s="784"/>
      <c r="F134" s="784"/>
      <c r="G134" s="784"/>
      <c r="H134" s="784"/>
      <c r="I134" s="784"/>
      <c r="J134" s="784"/>
    </row>
    <row r="135" spans="1:10" s="50" customFormat="1" ht="40.5" customHeight="1" x14ac:dyDescent="0.2">
      <c r="B135" s="698" t="s">
        <v>30</v>
      </c>
      <c r="C135" s="1066" t="s">
        <v>439</v>
      </c>
      <c r="D135" s="1066"/>
      <c r="E135" s="1066"/>
      <c r="F135" s="1066"/>
      <c r="G135" s="1066"/>
      <c r="H135" s="1066"/>
      <c r="I135" s="1066"/>
      <c r="J135" s="1066"/>
    </row>
    <row r="136" spans="1:10" ht="6" customHeight="1" x14ac:dyDescent="0.2">
      <c r="B136" s="34"/>
      <c r="C136" s="784"/>
      <c r="D136" s="784"/>
      <c r="E136" s="784"/>
      <c r="F136" s="784"/>
      <c r="G136" s="784"/>
      <c r="H136" s="784"/>
      <c r="I136" s="784"/>
      <c r="J136" s="784"/>
    </row>
    <row r="137" spans="1:10" ht="3" customHeight="1" x14ac:dyDescent="0.2">
      <c r="C137" s="34"/>
      <c r="D137" s="34"/>
      <c r="E137" s="784"/>
      <c r="F137" s="784"/>
      <c r="G137" s="784"/>
      <c r="H137" s="784"/>
      <c r="I137" s="784"/>
      <c r="J137" s="784"/>
    </row>
    <row r="138" spans="1:10" ht="30" customHeight="1" x14ac:dyDescent="0.2">
      <c r="C138" s="218" t="s">
        <v>247</v>
      </c>
      <c r="D138" s="824" t="s">
        <v>31</v>
      </c>
      <c r="E138" s="824" t="s">
        <v>32</v>
      </c>
      <c r="F138" s="824" t="s">
        <v>305</v>
      </c>
      <c r="G138" s="824" t="s">
        <v>279</v>
      </c>
      <c r="H138" s="824" t="s">
        <v>37</v>
      </c>
    </row>
    <row r="139" spans="1:10" ht="78.95" customHeight="1" x14ac:dyDescent="0.2">
      <c r="B139" s="787"/>
      <c r="C139" s="517"/>
      <c r="D139" s="220"/>
      <c r="E139" s="241"/>
      <c r="F139" s="520"/>
      <c r="G139" s="519"/>
      <c r="H139" s="241"/>
      <c r="I139" s="787"/>
    </row>
    <row r="140" spans="1:10" ht="78.95" customHeight="1" x14ac:dyDescent="0.2">
      <c r="B140" s="787"/>
      <c r="C140" s="518"/>
      <c r="D140" s="220"/>
      <c r="E140" s="241"/>
      <c r="F140" s="520"/>
      <c r="G140" s="519"/>
      <c r="H140" s="241"/>
      <c r="I140" s="787"/>
    </row>
    <row r="141" spans="1:10" ht="78.95" customHeight="1" x14ac:dyDescent="0.2">
      <c r="B141" s="787"/>
      <c r="C141" s="518"/>
      <c r="D141" s="220"/>
      <c r="E141" s="241"/>
      <c r="F141" s="520"/>
      <c r="G141" s="519"/>
      <c r="H141" s="241"/>
      <c r="I141" s="787"/>
    </row>
    <row r="142" spans="1:10" ht="78.95" customHeight="1" x14ac:dyDescent="0.2">
      <c r="B142" s="787"/>
      <c r="C142" s="518"/>
      <c r="D142" s="220"/>
      <c r="E142" s="241"/>
      <c r="F142" s="520"/>
      <c r="G142" s="519"/>
      <c r="H142" s="241"/>
      <c r="I142" s="787"/>
    </row>
    <row r="143" spans="1:10" ht="78.95" customHeight="1" x14ac:dyDescent="0.2">
      <c r="B143" s="787"/>
      <c r="C143" s="518"/>
      <c r="D143" s="220"/>
      <c r="E143" s="241"/>
      <c r="F143" s="520"/>
      <c r="G143" s="519"/>
      <c r="H143" s="241"/>
      <c r="I143" s="787"/>
    </row>
    <row r="144" spans="1:10" ht="78.95" customHeight="1" x14ac:dyDescent="0.2">
      <c r="B144" s="787"/>
      <c r="C144" s="518"/>
      <c r="D144" s="220"/>
      <c r="E144" s="241"/>
      <c r="F144" s="520"/>
      <c r="G144" s="519"/>
      <c r="H144" s="241"/>
      <c r="I144" s="787"/>
    </row>
    <row r="145" spans="2:9" ht="78.95" customHeight="1" x14ac:dyDescent="0.2">
      <c r="B145" s="787"/>
      <c r="C145" s="518"/>
      <c r="D145" s="220"/>
      <c r="E145" s="241"/>
      <c r="F145" s="520"/>
      <c r="G145" s="519"/>
      <c r="H145" s="241"/>
      <c r="I145" s="787"/>
    </row>
    <row r="146" spans="2:9" ht="78.95" customHeight="1" x14ac:dyDescent="0.2">
      <c r="B146" s="787"/>
      <c r="C146" s="518"/>
      <c r="D146" s="220"/>
      <c r="E146" s="241"/>
      <c r="F146" s="520"/>
      <c r="G146" s="519"/>
      <c r="H146" s="241"/>
      <c r="I146" s="787"/>
    </row>
    <row r="147" spans="2:9" ht="78.95" customHeight="1" x14ac:dyDescent="0.2">
      <c r="B147" s="787"/>
      <c r="C147" s="518"/>
      <c r="D147" s="220"/>
      <c r="E147" s="241"/>
      <c r="F147" s="520"/>
      <c r="G147" s="519"/>
      <c r="H147" s="241"/>
      <c r="I147" s="787"/>
    </row>
    <row r="148" spans="2:9" ht="78.95" customHeight="1" x14ac:dyDescent="0.2">
      <c r="B148" s="787"/>
      <c r="C148" s="518"/>
      <c r="D148" s="220"/>
      <c r="E148" s="241"/>
      <c r="F148" s="520"/>
      <c r="G148" s="519"/>
      <c r="H148" s="241"/>
      <c r="I148" s="787"/>
    </row>
    <row r="149" spans="2:9" ht="78.95" customHeight="1" x14ac:dyDescent="0.2">
      <c r="B149" s="787"/>
      <c r="C149" s="518"/>
      <c r="D149" s="220"/>
      <c r="E149" s="241"/>
      <c r="F149" s="520"/>
      <c r="G149" s="519"/>
      <c r="H149" s="241"/>
      <c r="I149" s="787"/>
    </row>
    <row r="150" spans="2:9" ht="78.95" customHeight="1" x14ac:dyDescent="0.2">
      <c r="B150" s="787"/>
      <c r="C150" s="518"/>
      <c r="D150" s="220"/>
      <c r="E150" s="241"/>
      <c r="F150" s="520"/>
      <c r="G150" s="519"/>
      <c r="H150" s="241"/>
      <c r="I150" s="787"/>
    </row>
    <row r="151" spans="2:9" ht="78.95" customHeight="1" x14ac:dyDescent="0.2">
      <c r="B151" s="787"/>
      <c r="C151" s="518"/>
      <c r="D151" s="220"/>
      <c r="E151" s="241"/>
      <c r="F151" s="520"/>
      <c r="G151" s="519"/>
      <c r="H151" s="241"/>
      <c r="I151" s="787"/>
    </row>
    <row r="152" spans="2:9" ht="78.95" customHeight="1" x14ac:dyDescent="0.2">
      <c r="B152" s="787"/>
      <c r="C152" s="518"/>
      <c r="D152" s="220"/>
      <c r="E152" s="241"/>
      <c r="F152" s="520"/>
      <c r="G152" s="519"/>
      <c r="H152" s="241"/>
      <c r="I152" s="787"/>
    </row>
    <row r="153" spans="2:9" ht="78.95" customHeight="1" x14ac:dyDescent="0.2">
      <c r="B153" s="787"/>
      <c r="C153" s="518"/>
      <c r="D153" s="220"/>
      <c r="E153" s="241"/>
      <c r="F153" s="520"/>
      <c r="G153" s="519"/>
      <c r="H153" s="241"/>
      <c r="I153" s="787"/>
    </row>
    <row r="154" spans="2:9" ht="78.95" customHeight="1" x14ac:dyDescent="0.2">
      <c r="B154" s="787"/>
      <c r="C154" s="518"/>
      <c r="D154" s="220"/>
      <c r="E154" s="241"/>
      <c r="F154" s="520"/>
      <c r="G154" s="519"/>
      <c r="H154" s="241"/>
      <c r="I154" s="787"/>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E9:M9"/>
    <mergeCell ref="B1:C1"/>
    <mergeCell ref="E5:M5"/>
    <mergeCell ref="E6:M6"/>
    <mergeCell ref="E7:M7"/>
    <mergeCell ref="E8:M8"/>
    <mergeCell ref="D32:F32"/>
    <mergeCell ref="B13:J13"/>
    <mergeCell ref="I15:J15"/>
    <mergeCell ref="B16:G16"/>
    <mergeCell ref="C17:G17"/>
    <mergeCell ref="C18:G18"/>
    <mergeCell ref="C19:G19"/>
    <mergeCell ref="C20:H20"/>
    <mergeCell ref="D25:F25"/>
    <mergeCell ref="C26:H26"/>
    <mergeCell ref="D30:F30"/>
    <mergeCell ref="C31:F31"/>
    <mergeCell ref="B70:I70"/>
    <mergeCell ref="D33:F33"/>
    <mergeCell ref="C34:G34"/>
    <mergeCell ref="B36:G36"/>
    <mergeCell ref="B37:G37"/>
    <mergeCell ref="B49:G49"/>
    <mergeCell ref="C50:G50"/>
    <mergeCell ref="D56:F56"/>
    <mergeCell ref="C57:G57"/>
    <mergeCell ref="C58:G58"/>
    <mergeCell ref="D63:F63"/>
    <mergeCell ref="D65:G65"/>
    <mergeCell ref="B85:E85"/>
    <mergeCell ref="I74:J74"/>
    <mergeCell ref="B75:E75"/>
    <mergeCell ref="B76:E76"/>
    <mergeCell ref="B77:E77"/>
    <mergeCell ref="B78:E78"/>
    <mergeCell ref="B79:E79"/>
    <mergeCell ref="B80:E80"/>
    <mergeCell ref="B81:E81"/>
    <mergeCell ref="B82:E82"/>
    <mergeCell ref="B83:E83"/>
    <mergeCell ref="B84:E84"/>
    <mergeCell ref="C102:E102"/>
    <mergeCell ref="B86:E86"/>
    <mergeCell ref="B87:E87"/>
    <mergeCell ref="B88:E88"/>
    <mergeCell ref="B89:E89"/>
    <mergeCell ref="B90:E90"/>
    <mergeCell ref="B91:E91"/>
    <mergeCell ref="B92:E92"/>
    <mergeCell ref="B93:E93"/>
    <mergeCell ref="B94:E94"/>
    <mergeCell ref="B95:E95"/>
    <mergeCell ref="C101:E101"/>
    <mergeCell ref="C114:E114"/>
    <mergeCell ref="C103:E103"/>
    <mergeCell ref="C104:E104"/>
    <mergeCell ref="C105:E105"/>
    <mergeCell ref="C106:E106"/>
    <mergeCell ref="C107:E107"/>
    <mergeCell ref="C108:E108"/>
    <mergeCell ref="C109:E109"/>
    <mergeCell ref="C110:E110"/>
    <mergeCell ref="C111:E111"/>
    <mergeCell ref="C112:E112"/>
    <mergeCell ref="C113:E113"/>
    <mergeCell ref="C121:E121"/>
    <mergeCell ref="C126:H126"/>
    <mergeCell ref="C127:J127"/>
    <mergeCell ref="C135:J135"/>
    <mergeCell ref="C115:E115"/>
    <mergeCell ref="C116:E116"/>
    <mergeCell ref="C117:E117"/>
    <mergeCell ref="C118:E118"/>
    <mergeCell ref="C119:E119"/>
    <mergeCell ref="C120:E120"/>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161"/>
  <sheetViews>
    <sheetView showGridLines="0" zoomScaleNormal="100" workbookViewId="0">
      <selection activeCell="H129" sqref="H129"/>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475</v>
      </c>
      <c r="B1" s="1062" t="s">
        <v>464</v>
      </c>
      <c r="C1" s="1063"/>
      <c r="D1" s="338"/>
      <c r="J1" s="24"/>
    </row>
    <row r="2" spans="1:13" x14ac:dyDescent="0.3">
      <c r="I2" s="168"/>
      <c r="J2" s="168"/>
    </row>
    <row r="3" spans="1:13" x14ac:dyDescent="0.3">
      <c r="A3" s="2"/>
      <c r="I3" s="323"/>
      <c r="J3" s="323"/>
    </row>
    <row r="4" spans="1:13" x14ac:dyDescent="0.3">
      <c r="D4" s="314"/>
      <c r="I4" s="323"/>
      <c r="J4" s="323"/>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294</v>
      </c>
      <c r="F9" s="949"/>
      <c r="G9" s="949"/>
      <c r="H9" s="949"/>
      <c r="I9" s="949"/>
      <c r="J9" s="949"/>
      <c r="K9" s="949"/>
      <c r="L9" s="949"/>
      <c r="M9" s="950"/>
    </row>
    <row r="10" spans="1:13" x14ac:dyDescent="0.2">
      <c r="G10" s="70"/>
      <c r="H10" s="70"/>
      <c r="I10" s="70"/>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408</v>
      </c>
    </row>
    <row r="15" spans="1:13" s="35" customFormat="1" ht="18.75" customHeight="1" x14ac:dyDescent="0.3">
      <c r="A15" s="25" t="s">
        <v>177</v>
      </c>
      <c r="B15" s="246" t="s">
        <v>7</v>
      </c>
      <c r="C15" s="246"/>
      <c r="D15" s="246"/>
      <c r="E15" s="246"/>
      <c r="F15" s="576"/>
      <c r="G15" s="576"/>
      <c r="H15" s="246"/>
      <c r="I15" s="951" t="s">
        <v>418</v>
      </c>
      <c r="J15" s="1061"/>
    </row>
    <row r="16" spans="1:13" s="35" customFormat="1" ht="26.25" customHeight="1" x14ac:dyDescent="0.2">
      <c r="B16" s="1046"/>
      <c r="C16" s="1047"/>
      <c r="D16" s="1047"/>
      <c r="E16" s="1047"/>
      <c r="F16" s="1047"/>
      <c r="G16" s="1048"/>
      <c r="H16" s="201" t="s">
        <v>8</v>
      </c>
      <c r="I16" s="55" t="s">
        <v>9</v>
      </c>
      <c r="J16" s="55" t="s">
        <v>10</v>
      </c>
    </row>
    <row r="17" spans="2:17" s="342" customFormat="1" ht="50.1" customHeight="1" x14ac:dyDescent="0.2">
      <c r="B17" s="121" t="s">
        <v>227</v>
      </c>
      <c r="C17" s="1020" t="s">
        <v>288</v>
      </c>
      <c r="D17" s="1057"/>
      <c r="E17" s="1045"/>
      <c r="F17" s="1058"/>
      <c r="G17" s="1009"/>
      <c r="H17" s="202"/>
      <c r="I17" s="203">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343" t="s">
        <v>177</v>
      </c>
      <c r="D21" s="320" t="s">
        <v>289</v>
      </c>
      <c r="E21" s="29"/>
      <c r="F21" s="320"/>
      <c r="G21" s="312"/>
      <c r="H21" s="202"/>
      <c r="I21" s="205">
        <v>1.6E-2</v>
      </c>
      <c r="J21" s="453">
        <f>H21*I21</f>
        <v>0</v>
      </c>
    </row>
    <row r="22" spans="2:17" ht="15.75" customHeight="1" x14ac:dyDescent="0.2">
      <c r="B22" s="113"/>
      <c r="C22" s="344" t="s">
        <v>178</v>
      </c>
      <c r="D22" s="309" t="s">
        <v>290</v>
      </c>
      <c r="E22" s="309"/>
      <c r="F22" s="309"/>
      <c r="G22" s="345"/>
      <c r="H22" s="202"/>
      <c r="I22" s="205">
        <v>2.8000000000000001E-2</v>
      </c>
      <c r="J22" s="453">
        <f t="shared" ref="J22:J33" si="0">H22*I22</f>
        <v>0</v>
      </c>
    </row>
    <row r="23" spans="2:17" ht="15.75" customHeight="1" x14ac:dyDescent="0.2">
      <c r="B23" s="113"/>
      <c r="C23" s="343" t="s">
        <v>179</v>
      </c>
      <c r="D23" s="320" t="s">
        <v>291</v>
      </c>
      <c r="E23" s="320"/>
      <c r="F23" s="320"/>
      <c r="G23" s="312"/>
      <c r="H23" s="202"/>
      <c r="I23" s="207">
        <v>0.04</v>
      </c>
      <c r="J23" s="453">
        <f t="shared" si="0"/>
        <v>0</v>
      </c>
    </row>
    <row r="24" spans="2:17" ht="15.75" customHeight="1" x14ac:dyDescent="0.2">
      <c r="B24" s="113"/>
      <c r="C24" s="344" t="s">
        <v>180</v>
      </c>
      <c r="D24" s="309" t="s">
        <v>292</v>
      </c>
      <c r="E24" s="309"/>
      <c r="F24" s="309"/>
      <c r="G24" s="345"/>
      <c r="H24" s="202"/>
      <c r="I24" s="207">
        <v>0.06</v>
      </c>
      <c r="J24" s="453">
        <f t="shared" si="0"/>
        <v>0</v>
      </c>
    </row>
    <row r="25" spans="2:17" ht="15.75" customHeight="1" x14ac:dyDescent="0.2">
      <c r="B25" s="116"/>
      <c r="C25" s="343" t="s">
        <v>191</v>
      </c>
      <c r="D25" s="1043" t="s">
        <v>293</v>
      </c>
      <c r="E25" s="1043"/>
      <c r="F25" s="1043"/>
      <c r="G25" s="312"/>
      <c r="H25" s="202"/>
      <c r="I25" s="207">
        <v>0.12</v>
      </c>
      <c r="J25" s="453">
        <f t="shared" si="0"/>
        <v>0</v>
      </c>
    </row>
    <row r="26" spans="2:17" ht="15.75" customHeight="1" x14ac:dyDescent="0.2">
      <c r="B26" s="45" t="s">
        <v>232</v>
      </c>
      <c r="C26" s="1010" t="s">
        <v>153</v>
      </c>
      <c r="D26" s="1045"/>
      <c r="E26" s="1055"/>
      <c r="F26" s="1055"/>
      <c r="G26" s="1055"/>
      <c r="H26" s="1055"/>
      <c r="I26" s="208"/>
      <c r="J26" s="454"/>
    </row>
    <row r="27" spans="2:17" ht="15.75" customHeight="1" x14ac:dyDescent="0.2">
      <c r="B27" s="113"/>
      <c r="C27" s="343" t="s">
        <v>177</v>
      </c>
      <c r="D27" s="320" t="s">
        <v>289</v>
      </c>
      <c r="E27" s="320"/>
      <c r="F27" s="320"/>
      <c r="G27" s="312"/>
      <c r="H27" s="202"/>
      <c r="I27" s="205">
        <v>1.6E-2</v>
      </c>
      <c r="J27" s="454">
        <f>H27*I27</f>
        <v>0</v>
      </c>
    </row>
    <row r="28" spans="2:17" ht="15.75" customHeight="1" x14ac:dyDescent="0.2">
      <c r="B28" s="113"/>
      <c r="C28" s="343" t="s">
        <v>178</v>
      </c>
      <c r="D28" s="320" t="s">
        <v>290</v>
      </c>
      <c r="E28" s="320"/>
      <c r="F28" s="320"/>
      <c r="G28" s="312"/>
      <c r="H28" s="202"/>
      <c r="I28" s="207">
        <v>0.04</v>
      </c>
      <c r="J28" s="454">
        <f>H28*I28</f>
        <v>0</v>
      </c>
    </row>
    <row r="29" spans="2:17" ht="15.75" customHeight="1" x14ac:dyDescent="0.2">
      <c r="B29" s="113"/>
      <c r="C29" s="343" t="s">
        <v>179</v>
      </c>
      <c r="D29" s="320" t="s">
        <v>291</v>
      </c>
      <c r="E29" s="320"/>
      <c r="F29" s="320"/>
      <c r="G29" s="320"/>
      <c r="H29" s="202"/>
      <c r="I29" s="207">
        <v>0.08</v>
      </c>
      <c r="J29" s="454">
        <f>H29*I29</f>
        <v>0</v>
      </c>
    </row>
    <row r="30" spans="2:17" ht="15.75" customHeight="1" x14ac:dyDescent="0.2">
      <c r="B30" s="116"/>
      <c r="C30" s="343" t="s">
        <v>180</v>
      </c>
      <c r="D30" s="1043" t="s">
        <v>292</v>
      </c>
      <c r="E30" s="1043"/>
      <c r="F30" s="1043"/>
      <c r="G30" s="312"/>
      <c r="H30" s="202"/>
      <c r="I30" s="207">
        <v>0.12</v>
      </c>
      <c r="J30" s="454">
        <f>H30*I30</f>
        <v>0</v>
      </c>
    </row>
    <row r="31" spans="2:17" ht="15" customHeight="1" x14ac:dyDescent="0.2">
      <c r="B31" s="113" t="s">
        <v>233</v>
      </c>
      <c r="C31" s="1056" t="s">
        <v>11</v>
      </c>
      <c r="D31" s="987"/>
      <c r="E31" s="987"/>
      <c r="F31" s="1043"/>
      <c r="G31" s="320"/>
      <c r="H31" s="209"/>
      <c r="I31" s="206"/>
      <c r="J31" s="449"/>
    </row>
    <row r="32" spans="2:17" ht="15" customHeight="1" x14ac:dyDescent="0.2">
      <c r="B32" s="113"/>
      <c r="C32" s="343" t="s">
        <v>177</v>
      </c>
      <c r="D32" s="1043" t="s">
        <v>12</v>
      </c>
      <c r="E32" s="1043"/>
      <c r="F32" s="1043"/>
      <c r="G32" s="312"/>
      <c r="H32" s="202"/>
      <c r="I32" s="207">
        <v>0.04</v>
      </c>
      <c r="J32" s="453">
        <f t="shared" si="0"/>
        <v>0</v>
      </c>
    </row>
    <row r="33" spans="1:10" ht="15" customHeight="1" x14ac:dyDescent="0.2">
      <c r="B33" s="116"/>
      <c r="C33" s="343" t="s">
        <v>178</v>
      </c>
      <c r="D33" s="1043" t="s">
        <v>13</v>
      </c>
      <c r="E33" s="1043"/>
      <c r="F33" s="1043"/>
      <c r="G33" s="443"/>
      <c r="H33" s="202"/>
      <c r="I33" s="207">
        <v>0.12</v>
      </c>
      <c r="J33" s="453">
        <f t="shared" si="0"/>
        <v>0</v>
      </c>
    </row>
    <row r="34" spans="1:10" ht="15" customHeight="1" x14ac:dyDescent="0.2">
      <c r="B34" s="117" t="s">
        <v>262</v>
      </c>
      <c r="C34" s="1022" t="s">
        <v>86</v>
      </c>
      <c r="D34" s="1052"/>
      <c r="E34" s="1052"/>
      <c r="F34" s="1052"/>
      <c r="G34" s="1053"/>
      <c r="H34" s="202"/>
      <c r="I34" s="210">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212"/>
      <c r="I36" s="213"/>
      <c r="J36" s="416"/>
    </row>
    <row r="37" spans="1:10" s="35" customFormat="1" x14ac:dyDescent="0.2">
      <c r="B37" s="1046"/>
      <c r="C37" s="1047"/>
      <c r="D37" s="1047"/>
      <c r="E37" s="1047"/>
      <c r="F37" s="1047"/>
      <c r="G37" s="1048"/>
      <c r="H37" s="201" t="s">
        <v>8</v>
      </c>
      <c r="I37" s="55"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350"/>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55" t="s">
        <v>9</v>
      </c>
      <c r="J49" s="417" t="s">
        <v>10</v>
      </c>
    </row>
    <row r="50" spans="2:10" ht="50.1" customHeight="1" x14ac:dyDescent="0.2">
      <c r="B50" s="40" t="s">
        <v>227</v>
      </c>
      <c r="C50" s="1049" t="s">
        <v>504</v>
      </c>
      <c r="D50" s="1050"/>
      <c r="E50" s="1050"/>
      <c r="F50" s="1050"/>
      <c r="G50" s="1051"/>
      <c r="H50" s="202"/>
      <c r="I50" s="216">
        <v>0</v>
      </c>
      <c r="J50" s="453">
        <f>H50*I50</f>
        <v>0</v>
      </c>
    </row>
    <row r="51" spans="2:10" x14ac:dyDescent="0.2">
      <c r="B51" s="117" t="s">
        <v>228</v>
      </c>
      <c r="C51" s="117" t="s">
        <v>154</v>
      </c>
      <c r="D51" s="28"/>
      <c r="E51" s="321"/>
      <c r="F51" s="322"/>
      <c r="G51" s="322"/>
      <c r="H51" s="322"/>
      <c r="I51" s="353"/>
      <c r="J51" s="466"/>
    </row>
    <row r="52" spans="2:10" x14ac:dyDescent="0.2">
      <c r="B52" s="113"/>
      <c r="C52" s="28" t="s">
        <v>177</v>
      </c>
      <c r="D52" s="320" t="s">
        <v>289</v>
      </c>
      <c r="E52" s="29"/>
      <c r="F52" s="320"/>
      <c r="G52" s="346"/>
      <c r="H52" s="202"/>
      <c r="I52" s="214">
        <v>1.6E-2</v>
      </c>
      <c r="J52" s="453">
        <f>H52*I52</f>
        <v>0</v>
      </c>
    </row>
    <row r="53" spans="2:10" x14ac:dyDescent="0.2">
      <c r="B53" s="113"/>
      <c r="C53" s="28" t="s">
        <v>178</v>
      </c>
      <c r="D53" s="309" t="s">
        <v>290</v>
      </c>
      <c r="E53" s="309"/>
      <c r="F53" s="309"/>
      <c r="G53" s="346"/>
      <c r="H53" s="202"/>
      <c r="I53" s="214">
        <v>2.8000000000000001E-2</v>
      </c>
      <c r="J53" s="453">
        <f t="shared" ref="J53:J67" si="1">H53*I53</f>
        <v>0</v>
      </c>
    </row>
    <row r="54" spans="2:10" x14ac:dyDescent="0.2">
      <c r="B54" s="113"/>
      <c r="C54" s="28" t="s">
        <v>179</v>
      </c>
      <c r="D54" s="320" t="s">
        <v>291</v>
      </c>
      <c r="E54" s="320"/>
      <c r="F54" s="320"/>
      <c r="G54" s="346"/>
      <c r="H54" s="202"/>
      <c r="I54" s="216">
        <v>0.04</v>
      </c>
      <c r="J54" s="453">
        <f t="shared" si="1"/>
        <v>0</v>
      </c>
    </row>
    <row r="55" spans="2:10" x14ac:dyDescent="0.2">
      <c r="B55" s="113"/>
      <c r="C55" s="28" t="s">
        <v>180</v>
      </c>
      <c r="D55" s="309" t="s">
        <v>292</v>
      </c>
      <c r="E55" s="309"/>
      <c r="F55" s="309"/>
      <c r="G55" s="346"/>
      <c r="H55" s="202"/>
      <c r="I55" s="216">
        <v>0.06</v>
      </c>
      <c r="J55" s="453">
        <f t="shared" si="1"/>
        <v>0</v>
      </c>
    </row>
    <row r="56" spans="2:10" ht="15" customHeight="1" x14ac:dyDescent="0.2">
      <c r="B56" s="116"/>
      <c r="C56" s="28" t="s">
        <v>191</v>
      </c>
      <c r="D56" s="1043" t="s">
        <v>293</v>
      </c>
      <c r="E56" s="1043"/>
      <c r="F56" s="1043"/>
      <c r="G56" s="346"/>
      <c r="H56" s="202"/>
      <c r="I56" s="216">
        <v>0.12</v>
      </c>
      <c r="J56" s="453">
        <f t="shared" si="1"/>
        <v>0</v>
      </c>
    </row>
    <row r="57" spans="2:10" ht="33" customHeight="1" x14ac:dyDescent="0.2">
      <c r="B57" s="117" t="s">
        <v>229</v>
      </c>
      <c r="C57" s="1022" t="s">
        <v>599</v>
      </c>
      <c r="D57" s="1041"/>
      <c r="E57" s="1041"/>
      <c r="F57" s="1041"/>
      <c r="G57" s="1042"/>
      <c r="H57" s="202"/>
      <c r="I57" s="214">
        <v>1.6E-2</v>
      </c>
      <c r="J57" s="453">
        <f t="shared" si="1"/>
        <v>0</v>
      </c>
    </row>
    <row r="58" spans="2:10" ht="33" customHeight="1" x14ac:dyDescent="0.2">
      <c r="B58" s="118" t="s">
        <v>186</v>
      </c>
      <c r="C58" s="1024" t="s">
        <v>600</v>
      </c>
      <c r="D58" s="1041"/>
      <c r="E58" s="1041"/>
      <c r="F58" s="1041"/>
      <c r="G58" s="1041"/>
      <c r="H58" s="322"/>
      <c r="I58" s="322"/>
      <c r="J58" s="420"/>
    </row>
    <row r="59" spans="2:10" x14ac:dyDescent="0.2">
      <c r="B59" s="113"/>
      <c r="C59" s="28" t="s">
        <v>177</v>
      </c>
      <c r="D59" s="320" t="s">
        <v>289</v>
      </c>
      <c r="E59" s="29"/>
      <c r="F59" s="320"/>
      <c r="G59" s="346"/>
      <c r="H59" s="202"/>
      <c r="I59" s="214">
        <v>1.6E-2</v>
      </c>
      <c r="J59" s="453">
        <f t="shared" si="1"/>
        <v>0</v>
      </c>
    </row>
    <row r="60" spans="2:10" x14ac:dyDescent="0.2">
      <c r="B60" s="113"/>
      <c r="C60" s="28" t="s">
        <v>178</v>
      </c>
      <c r="D60" s="309" t="s">
        <v>290</v>
      </c>
      <c r="E60" s="309"/>
      <c r="F60" s="309"/>
      <c r="G60" s="346"/>
      <c r="H60" s="202"/>
      <c r="I60" s="214">
        <v>2.8000000000000001E-2</v>
      </c>
      <c r="J60" s="453">
        <f t="shared" si="1"/>
        <v>0</v>
      </c>
    </row>
    <row r="61" spans="2:10" x14ac:dyDescent="0.2">
      <c r="B61" s="113"/>
      <c r="C61" s="28" t="s">
        <v>179</v>
      </c>
      <c r="D61" s="320" t="s">
        <v>291</v>
      </c>
      <c r="E61" s="320"/>
      <c r="F61" s="320"/>
      <c r="G61" s="346"/>
      <c r="H61" s="202"/>
      <c r="I61" s="216">
        <v>0.04</v>
      </c>
      <c r="J61" s="453">
        <f t="shared" si="1"/>
        <v>0</v>
      </c>
    </row>
    <row r="62" spans="2:10" x14ac:dyDescent="0.2">
      <c r="B62" s="113"/>
      <c r="C62" s="28" t="s">
        <v>180</v>
      </c>
      <c r="D62" s="309" t="s">
        <v>292</v>
      </c>
      <c r="E62" s="309"/>
      <c r="F62" s="309"/>
      <c r="G62" s="115"/>
      <c r="H62" s="202"/>
      <c r="I62" s="216">
        <v>0.06</v>
      </c>
      <c r="J62" s="453">
        <f t="shared" si="1"/>
        <v>0</v>
      </c>
    </row>
    <row r="63" spans="2:10" ht="15" customHeight="1" x14ac:dyDescent="0.2">
      <c r="B63" s="116"/>
      <c r="C63" s="28" t="s">
        <v>191</v>
      </c>
      <c r="D63" s="1043" t="s">
        <v>293</v>
      </c>
      <c r="E63" s="1043"/>
      <c r="F63" s="1043"/>
      <c r="G63" s="346"/>
      <c r="H63" s="202"/>
      <c r="I63" s="216">
        <v>0.12</v>
      </c>
      <c r="J63" s="453">
        <f t="shared" si="1"/>
        <v>0</v>
      </c>
    </row>
    <row r="64" spans="2:10" ht="15" customHeight="1" x14ac:dyDescent="0.2">
      <c r="B64" s="117" t="s">
        <v>232</v>
      </c>
      <c r="C64" s="321" t="s">
        <v>25</v>
      </c>
      <c r="D64" s="322"/>
      <c r="E64" s="322"/>
      <c r="F64" s="322"/>
      <c r="G64" s="322"/>
      <c r="H64" s="72"/>
      <c r="I64" s="211"/>
      <c r="J64" s="421"/>
    </row>
    <row r="65" spans="1:10" ht="42" customHeight="1" x14ac:dyDescent="0.2">
      <c r="B65" s="113"/>
      <c r="C65" s="28" t="s">
        <v>177</v>
      </c>
      <c r="D65" s="1045" t="s">
        <v>503</v>
      </c>
      <c r="E65" s="1045"/>
      <c r="F65" s="1045"/>
      <c r="G65" s="1011"/>
      <c r="H65" s="202"/>
      <c r="I65" s="667">
        <v>0.04</v>
      </c>
      <c r="J65" s="453">
        <f t="shared" si="1"/>
        <v>0</v>
      </c>
    </row>
    <row r="66" spans="1:10" x14ac:dyDescent="0.2">
      <c r="B66" s="116"/>
      <c r="C66" s="28" t="s">
        <v>178</v>
      </c>
      <c r="D66" s="29" t="s">
        <v>93</v>
      </c>
      <c r="E66" s="29"/>
      <c r="F66" s="29"/>
      <c r="G66" s="115"/>
      <c r="H66" s="202"/>
      <c r="I66" s="216">
        <v>0.06</v>
      </c>
      <c r="J66" s="453">
        <f t="shared" si="1"/>
        <v>0</v>
      </c>
    </row>
    <row r="67" spans="1:10" x14ac:dyDescent="0.2">
      <c r="B67" s="117" t="s">
        <v>233</v>
      </c>
      <c r="C67" s="28" t="s">
        <v>226</v>
      </c>
      <c r="D67" s="29"/>
      <c r="E67" s="29"/>
      <c r="F67" s="29"/>
      <c r="G67" s="115"/>
      <c r="H67" s="202"/>
      <c r="I67" s="216">
        <v>0.08</v>
      </c>
      <c r="J67" s="453">
        <f t="shared" si="1"/>
        <v>0</v>
      </c>
    </row>
    <row r="68" spans="1:10" ht="15.75" thickBot="1" x14ac:dyDescent="0.35">
      <c r="B68" s="34" t="s">
        <v>26</v>
      </c>
      <c r="J68" s="493">
        <f>SUM(J50,J52:J57,J59:J63,J65:J67)</f>
        <v>0</v>
      </c>
    </row>
    <row r="69" spans="1:10" ht="16.5" thickTop="1" thickBot="1" x14ac:dyDescent="0.35">
      <c r="I69" s="34" t="s">
        <v>215</v>
      </c>
      <c r="J69" s="496">
        <f>J46+J68</f>
        <v>0</v>
      </c>
    </row>
    <row r="70" spans="1:10" ht="63.2" customHeight="1" thickTop="1" x14ac:dyDescent="0.2">
      <c r="B70" s="1044" t="s">
        <v>601</v>
      </c>
      <c r="C70" s="1044"/>
      <c r="D70" s="1044"/>
      <c r="E70" s="1044"/>
      <c r="F70" s="1044"/>
      <c r="G70" s="1044"/>
      <c r="H70" s="1044"/>
      <c r="I70" s="1044"/>
      <c r="J70" s="510"/>
    </row>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93" t="s">
        <v>324</v>
      </c>
      <c r="G101" s="93" t="s">
        <v>166</v>
      </c>
      <c r="H101" s="93"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50" t="s">
        <v>221</v>
      </c>
      <c r="C128" s="697" t="s">
        <v>607</v>
      </c>
      <c r="D128" s="697"/>
      <c r="E128" s="697"/>
      <c r="F128" s="697"/>
      <c r="G128" s="697"/>
      <c r="H128" s="697"/>
      <c r="I128" s="355"/>
      <c r="J128" s="355"/>
    </row>
    <row r="129" spans="1:10" ht="18.75" customHeight="1" x14ac:dyDescent="0.2">
      <c r="B129" s="50" t="s">
        <v>222</v>
      </c>
      <c r="C129" s="697" t="s">
        <v>608</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313"/>
      <c r="D134" s="313"/>
      <c r="E134" s="313"/>
      <c r="F134" s="313"/>
      <c r="G134" s="313"/>
      <c r="H134" s="313"/>
      <c r="I134" s="313"/>
      <c r="J134" s="313"/>
    </row>
    <row r="135" spans="1:10" s="50" customFormat="1" ht="31.5" customHeight="1" x14ac:dyDescent="0.2">
      <c r="B135" s="698" t="s">
        <v>30</v>
      </c>
      <c r="C135" s="1066" t="s">
        <v>439</v>
      </c>
      <c r="D135" s="1066"/>
      <c r="E135" s="1066"/>
      <c r="F135" s="1066"/>
      <c r="G135" s="1066"/>
      <c r="H135" s="1066"/>
      <c r="I135" s="1066"/>
      <c r="J135" s="1066"/>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247</v>
      </c>
      <c r="D138" s="93" t="s">
        <v>31</v>
      </c>
      <c r="E138" s="93" t="s">
        <v>32</v>
      </c>
      <c r="F138" s="93" t="s">
        <v>305</v>
      </c>
      <c r="G138" s="93" t="s">
        <v>279</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161"/>
  <sheetViews>
    <sheetView showGridLines="0" zoomScaleNormal="100" workbookViewId="0">
      <selection activeCell="H130" sqref="H130"/>
    </sheetView>
  </sheetViews>
  <sheetFormatPr defaultColWidth="9.140625" defaultRowHeight="15" x14ac:dyDescent="0.2"/>
  <cols>
    <col min="1" max="1" width="4" style="21" customWidth="1"/>
    <col min="2" max="3" width="4.7109375" style="21" customWidth="1"/>
    <col min="4" max="4" width="23.7109375" style="21" customWidth="1"/>
    <col min="5" max="5" width="21.85546875" style="21" customWidth="1"/>
    <col min="6" max="6" width="33.2851562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474</v>
      </c>
      <c r="B1" s="1064" t="s">
        <v>464</v>
      </c>
      <c r="C1" s="1065"/>
      <c r="D1" s="338"/>
      <c r="J1" s="24"/>
    </row>
    <row r="2" spans="1:13" x14ac:dyDescent="0.3">
      <c r="I2" s="168"/>
      <c r="J2" s="168"/>
    </row>
    <row r="3" spans="1:13" x14ac:dyDescent="0.3">
      <c r="I3" s="323"/>
      <c r="J3" s="323"/>
    </row>
    <row r="4" spans="1:13" x14ac:dyDescent="0.3">
      <c r="I4" s="323"/>
      <c r="J4" s="323"/>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4</v>
      </c>
      <c r="F9" s="949"/>
      <c r="G9" s="949"/>
      <c r="H9" s="949"/>
      <c r="I9" s="949"/>
      <c r="J9" s="949"/>
      <c r="K9" s="949"/>
      <c r="L9" s="949"/>
      <c r="M9" s="950"/>
    </row>
    <row r="10" spans="1:13" x14ac:dyDescent="0.2">
      <c r="G10" s="70"/>
      <c r="H10" s="70"/>
      <c r="I10" s="70"/>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408</v>
      </c>
    </row>
    <row r="15" spans="1:13" s="35" customFormat="1" ht="18.75" customHeight="1" x14ac:dyDescent="0.3">
      <c r="A15" s="25" t="s">
        <v>177</v>
      </c>
      <c r="B15" s="246" t="s">
        <v>7</v>
      </c>
      <c r="C15" s="246"/>
      <c r="D15" s="246"/>
      <c r="E15" s="246"/>
      <c r="F15" s="246"/>
      <c r="G15" s="246"/>
      <c r="H15" s="246"/>
      <c r="I15" s="951" t="s">
        <v>418</v>
      </c>
      <c r="J15" s="1061"/>
    </row>
    <row r="16" spans="1:13" s="35" customFormat="1" ht="26.25" customHeight="1" x14ac:dyDescent="0.2">
      <c r="B16" s="1046"/>
      <c r="C16" s="1047"/>
      <c r="D16" s="1047"/>
      <c r="E16" s="1047"/>
      <c r="F16" s="1047"/>
      <c r="G16" s="1048"/>
      <c r="H16" s="201" t="s">
        <v>8</v>
      </c>
      <c r="I16" s="55" t="s">
        <v>9</v>
      </c>
      <c r="J16" s="55" t="s">
        <v>10</v>
      </c>
    </row>
    <row r="17" spans="2:17" s="342" customFormat="1" ht="50.1" customHeight="1" x14ac:dyDescent="0.2">
      <c r="B17" s="121" t="s">
        <v>227</v>
      </c>
      <c r="C17" s="1020" t="s">
        <v>288</v>
      </c>
      <c r="D17" s="1057"/>
      <c r="E17" s="1045"/>
      <c r="F17" s="1058"/>
      <c r="G17" s="1009"/>
      <c r="H17" s="202"/>
      <c r="I17" s="203">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343" t="s">
        <v>177</v>
      </c>
      <c r="D21" s="320" t="s">
        <v>289</v>
      </c>
      <c r="E21" s="29"/>
      <c r="F21" s="320"/>
      <c r="G21" s="312"/>
      <c r="H21" s="202"/>
      <c r="I21" s="205">
        <v>1.6E-2</v>
      </c>
      <c r="J21" s="453">
        <f>H21*I21</f>
        <v>0</v>
      </c>
    </row>
    <row r="22" spans="2:17" ht="15.75" customHeight="1" x14ac:dyDescent="0.2">
      <c r="B22" s="113"/>
      <c r="C22" s="344" t="s">
        <v>178</v>
      </c>
      <c r="D22" s="309" t="s">
        <v>290</v>
      </c>
      <c r="E22" s="309"/>
      <c r="F22" s="309"/>
      <c r="G22" s="345"/>
      <c r="H22" s="202"/>
      <c r="I22" s="205">
        <v>2.8000000000000001E-2</v>
      </c>
      <c r="J22" s="453">
        <f t="shared" ref="J22:J33" si="0">H22*I22</f>
        <v>0</v>
      </c>
    </row>
    <row r="23" spans="2:17" ht="15.75" customHeight="1" x14ac:dyDescent="0.2">
      <c r="B23" s="113"/>
      <c r="C23" s="343" t="s">
        <v>179</v>
      </c>
      <c r="D23" s="320" t="s">
        <v>291</v>
      </c>
      <c r="E23" s="320"/>
      <c r="F23" s="320"/>
      <c r="G23" s="312"/>
      <c r="H23" s="202"/>
      <c r="I23" s="207">
        <v>0.04</v>
      </c>
      <c r="J23" s="453">
        <f t="shared" si="0"/>
        <v>0</v>
      </c>
    </row>
    <row r="24" spans="2:17" ht="15.75" customHeight="1" x14ac:dyDescent="0.2">
      <c r="B24" s="113"/>
      <c r="C24" s="344" t="s">
        <v>180</v>
      </c>
      <c r="D24" s="309" t="s">
        <v>292</v>
      </c>
      <c r="E24" s="309"/>
      <c r="F24" s="309"/>
      <c r="G24" s="345"/>
      <c r="H24" s="202"/>
      <c r="I24" s="207">
        <v>0.06</v>
      </c>
      <c r="J24" s="453">
        <f t="shared" si="0"/>
        <v>0</v>
      </c>
    </row>
    <row r="25" spans="2:17" ht="15.75" customHeight="1" x14ac:dyDescent="0.2">
      <c r="B25" s="116"/>
      <c r="C25" s="343" t="s">
        <v>191</v>
      </c>
      <c r="D25" s="1043" t="s">
        <v>293</v>
      </c>
      <c r="E25" s="1043"/>
      <c r="F25" s="1043"/>
      <c r="G25" s="312"/>
      <c r="H25" s="202"/>
      <c r="I25" s="207">
        <v>0.12</v>
      </c>
      <c r="J25" s="453">
        <f t="shared" si="0"/>
        <v>0</v>
      </c>
    </row>
    <row r="26" spans="2:17" ht="15.75" customHeight="1" x14ac:dyDescent="0.2">
      <c r="B26" s="45" t="s">
        <v>232</v>
      </c>
      <c r="C26" s="1010" t="s">
        <v>153</v>
      </c>
      <c r="D26" s="1045"/>
      <c r="E26" s="1055"/>
      <c r="F26" s="1055"/>
      <c r="G26" s="1055"/>
      <c r="H26" s="1055"/>
      <c r="I26" s="208"/>
      <c r="J26" s="454"/>
    </row>
    <row r="27" spans="2:17" ht="15.75" customHeight="1" x14ac:dyDescent="0.2">
      <c r="B27" s="113"/>
      <c r="C27" s="343" t="s">
        <v>177</v>
      </c>
      <c r="D27" s="320" t="s">
        <v>289</v>
      </c>
      <c r="E27" s="320"/>
      <c r="F27" s="320"/>
      <c r="G27" s="312"/>
      <c r="H27" s="202"/>
      <c r="I27" s="205">
        <v>1.6E-2</v>
      </c>
      <c r="J27" s="454">
        <f>H27*I27</f>
        <v>0</v>
      </c>
    </row>
    <row r="28" spans="2:17" ht="15.75" customHeight="1" x14ac:dyDescent="0.2">
      <c r="B28" s="113"/>
      <c r="C28" s="343" t="s">
        <v>178</v>
      </c>
      <c r="D28" s="320" t="s">
        <v>290</v>
      </c>
      <c r="E28" s="320"/>
      <c r="F28" s="320"/>
      <c r="G28" s="312"/>
      <c r="H28" s="202"/>
      <c r="I28" s="207">
        <v>0.04</v>
      </c>
      <c r="J28" s="454">
        <f>H28*I28</f>
        <v>0</v>
      </c>
    </row>
    <row r="29" spans="2:17" ht="15.75" customHeight="1" x14ac:dyDescent="0.2">
      <c r="B29" s="113"/>
      <c r="C29" s="343" t="s">
        <v>179</v>
      </c>
      <c r="D29" s="320" t="s">
        <v>291</v>
      </c>
      <c r="E29" s="320"/>
      <c r="F29" s="320"/>
      <c r="G29" s="320"/>
      <c r="H29" s="202"/>
      <c r="I29" s="207">
        <v>0.08</v>
      </c>
      <c r="J29" s="454">
        <f>H29*I29</f>
        <v>0</v>
      </c>
    </row>
    <row r="30" spans="2:17" ht="15.75" customHeight="1" x14ac:dyDescent="0.2">
      <c r="B30" s="116"/>
      <c r="C30" s="343" t="s">
        <v>180</v>
      </c>
      <c r="D30" s="1043" t="s">
        <v>292</v>
      </c>
      <c r="E30" s="1043"/>
      <c r="F30" s="1043"/>
      <c r="G30" s="312"/>
      <c r="H30" s="202"/>
      <c r="I30" s="207">
        <v>0.12</v>
      </c>
      <c r="J30" s="454">
        <f>H30*I30</f>
        <v>0</v>
      </c>
    </row>
    <row r="31" spans="2:17" ht="15" customHeight="1" x14ac:dyDescent="0.2">
      <c r="B31" s="113" t="s">
        <v>233</v>
      </c>
      <c r="C31" s="1056" t="s">
        <v>11</v>
      </c>
      <c r="D31" s="987"/>
      <c r="E31" s="987"/>
      <c r="F31" s="1043"/>
      <c r="G31" s="320"/>
      <c r="H31" s="209"/>
      <c r="I31" s="206"/>
      <c r="J31" s="449"/>
    </row>
    <row r="32" spans="2:17" ht="15" customHeight="1" x14ac:dyDescent="0.2">
      <c r="B32" s="113"/>
      <c r="C32" s="343" t="s">
        <v>177</v>
      </c>
      <c r="D32" s="1043" t="s">
        <v>12</v>
      </c>
      <c r="E32" s="1043"/>
      <c r="F32" s="1043"/>
      <c r="G32" s="312"/>
      <c r="H32" s="202"/>
      <c r="I32" s="207">
        <v>0.04</v>
      </c>
      <c r="J32" s="453">
        <f t="shared" si="0"/>
        <v>0</v>
      </c>
    </row>
    <row r="33" spans="1:10" ht="15" customHeight="1" x14ac:dyDescent="0.2">
      <c r="B33" s="116"/>
      <c r="C33" s="343" t="s">
        <v>178</v>
      </c>
      <c r="D33" s="1043" t="s">
        <v>13</v>
      </c>
      <c r="E33" s="1043"/>
      <c r="F33" s="1043"/>
      <c r="G33" s="443"/>
      <c r="H33" s="202"/>
      <c r="I33" s="207">
        <v>0.12</v>
      </c>
      <c r="J33" s="453">
        <f t="shared" si="0"/>
        <v>0</v>
      </c>
    </row>
    <row r="34" spans="1:10" ht="15" customHeight="1" x14ac:dyDescent="0.2">
      <c r="B34" s="117" t="s">
        <v>262</v>
      </c>
      <c r="C34" s="1022" t="s">
        <v>86</v>
      </c>
      <c r="D34" s="1052"/>
      <c r="E34" s="1052"/>
      <c r="F34" s="1052"/>
      <c r="G34" s="1053"/>
      <c r="H34" s="202"/>
      <c r="I34" s="210">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212"/>
      <c r="I36" s="213"/>
      <c r="J36" s="416"/>
    </row>
    <row r="37" spans="1:10" s="35" customFormat="1" x14ac:dyDescent="0.2">
      <c r="B37" s="1046"/>
      <c r="C37" s="1047"/>
      <c r="D37" s="1047"/>
      <c r="E37" s="1047"/>
      <c r="F37" s="1047"/>
      <c r="G37" s="1048"/>
      <c r="H37" s="201" t="s">
        <v>8</v>
      </c>
      <c r="I37" s="55"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350"/>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55" t="s">
        <v>9</v>
      </c>
      <c r="J49" s="417" t="s">
        <v>10</v>
      </c>
    </row>
    <row r="50" spans="2:10" ht="50.1" customHeight="1" x14ac:dyDescent="0.2">
      <c r="B50" s="40" t="s">
        <v>227</v>
      </c>
      <c r="C50" s="1049" t="s">
        <v>504</v>
      </c>
      <c r="D50" s="1050"/>
      <c r="E50" s="1050"/>
      <c r="F50" s="1050"/>
      <c r="G50" s="1051"/>
      <c r="H50" s="202"/>
      <c r="I50" s="216">
        <v>0</v>
      </c>
      <c r="J50" s="453">
        <f>H50*I50</f>
        <v>0</v>
      </c>
    </row>
    <row r="51" spans="2:10" x14ac:dyDescent="0.2">
      <c r="B51" s="117" t="s">
        <v>228</v>
      </c>
      <c r="C51" s="117" t="s">
        <v>154</v>
      </c>
      <c r="D51" s="28"/>
      <c r="E51" s="321"/>
      <c r="F51" s="322"/>
      <c r="G51" s="322"/>
      <c r="H51" s="322"/>
      <c r="I51" s="353"/>
      <c r="J51" s="420"/>
    </row>
    <row r="52" spans="2:10" x14ac:dyDescent="0.2">
      <c r="B52" s="113"/>
      <c r="C52" s="28" t="s">
        <v>177</v>
      </c>
      <c r="D52" s="320" t="s">
        <v>289</v>
      </c>
      <c r="E52" s="29"/>
      <c r="F52" s="320"/>
      <c r="G52" s="346"/>
      <c r="H52" s="202"/>
      <c r="I52" s="214">
        <v>1.6E-2</v>
      </c>
      <c r="J52" s="453">
        <f>H52*I52</f>
        <v>0</v>
      </c>
    </row>
    <row r="53" spans="2:10" x14ac:dyDescent="0.2">
      <c r="B53" s="113"/>
      <c r="C53" s="28" t="s">
        <v>178</v>
      </c>
      <c r="D53" s="309" t="s">
        <v>290</v>
      </c>
      <c r="E53" s="309"/>
      <c r="F53" s="309"/>
      <c r="G53" s="346"/>
      <c r="H53" s="202"/>
      <c r="I53" s="214">
        <v>2.8000000000000001E-2</v>
      </c>
      <c r="J53" s="453">
        <f t="shared" ref="J53:J67" si="1">H53*I53</f>
        <v>0</v>
      </c>
    </row>
    <row r="54" spans="2:10" x14ac:dyDescent="0.2">
      <c r="B54" s="113"/>
      <c r="C54" s="28" t="s">
        <v>179</v>
      </c>
      <c r="D54" s="320" t="s">
        <v>291</v>
      </c>
      <c r="E54" s="320"/>
      <c r="F54" s="320"/>
      <c r="G54" s="346"/>
      <c r="H54" s="202"/>
      <c r="I54" s="216">
        <v>0.04</v>
      </c>
      <c r="J54" s="453">
        <f t="shared" si="1"/>
        <v>0</v>
      </c>
    </row>
    <row r="55" spans="2:10" x14ac:dyDescent="0.2">
      <c r="B55" s="113"/>
      <c r="C55" s="28" t="s">
        <v>180</v>
      </c>
      <c r="D55" s="309" t="s">
        <v>292</v>
      </c>
      <c r="E55" s="309"/>
      <c r="F55" s="309"/>
      <c r="G55" s="346"/>
      <c r="H55" s="202"/>
      <c r="I55" s="216">
        <v>0.06</v>
      </c>
      <c r="J55" s="453">
        <f t="shared" si="1"/>
        <v>0</v>
      </c>
    </row>
    <row r="56" spans="2:10" ht="15" customHeight="1" x14ac:dyDescent="0.2">
      <c r="B56" s="116"/>
      <c r="C56" s="28" t="s">
        <v>191</v>
      </c>
      <c r="D56" s="1043" t="s">
        <v>293</v>
      </c>
      <c r="E56" s="1043"/>
      <c r="F56" s="1043"/>
      <c r="G56" s="346"/>
      <c r="H56" s="202"/>
      <c r="I56" s="216">
        <v>0.12</v>
      </c>
      <c r="J56" s="453">
        <f t="shared" si="1"/>
        <v>0</v>
      </c>
    </row>
    <row r="57" spans="2:10" ht="28.5" customHeight="1" x14ac:dyDescent="0.2">
      <c r="B57" s="117" t="s">
        <v>229</v>
      </c>
      <c r="C57" s="1022" t="s">
        <v>599</v>
      </c>
      <c r="D57" s="1041"/>
      <c r="E57" s="1041"/>
      <c r="F57" s="1041"/>
      <c r="G57" s="1042"/>
      <c r="H57" s="202"/>
      <c r="I57" s="214">
        <v>1.6E-2</v>
      </c>
      <c r="J57" s="453">
        <f t="shared" si="1"/>
        <v>0</v>
      </c>
    </row>
    <row r="58" spans="2:10" ht="47.25" customHeight="1" x14ac:dyDescent="0.2">
      <c r="B58" s="118" t="s">
        <v>186</v>
      </c>
      <c r="C58" s="1024" t="s">
        <v>600</v>
      </c>
      <c r="D58" s="1041"/>
      <c r="E58" s="1041"/>
      <c r="F58" s="1041"/>
      <c r="G58" s="1041"/>
      <c r="H58" s="322"/>
      <c r="I58" s="322"/>
      <c r="J58" s="466"/>
    </row>
    <row r="59" spans="2:10" x14ac:dyDescent="0.2">
      <c r="B59" s="113"/>
      <c r="C59" s="28" t="s">
        <v>177</v>
      </c>
      <c r="D59" s="320" t="s">
        <v>289</v>
      </c>
      <c r="E59" s="29"/>
      <c r="F59" s="320"/>
      <c r="G59" s="346"/>
      <c r="H59" s="202"/>
      <c r="I59" s="214">
        <v>1.6E-2</v>
      </c>
      <c r="J59" s="453">
        <f t="shared" si="1"/>
        <v>0</v>
      </c>
    </row>
    <row r="60" spans="2:10" x14ac:dyDescent="0.2">
      <c r="B60" s="113"/>
      <c r="C60" s="28" t="s">
        <v>178</v>
      </c>
      <c r="D60" s="309" t="s">
        <v>290</v>
      </c>
      <c r="E60" s="309"/>
      <c r="F60" s="309"/>
      <c r="G60" s="346"/>
      <c r="H60" s="202"/>
      <c r="I60" s="214">
        <v>2.8000000000000001E-2</v>
      </c>
      <c r="J60" s="453">
        <f t="shared" si="1"/>
        <v>0</v>
      </c>
    </row>
    <row r="61" spans="2:10" x14ac:dyDescent="0.2">
      <c r="B61" s="113"/>
      <c r="C61" s="28" t="s">
        <v>179</v>
      </c>
      <c r="D61" s="320" t="s">
        <v>291</v>
      </c>
      <c r="E61" s="320"/>
      <c r="F61" s="320"/>
      <c r="G61" s="346"/>
      <c r="H61" s="202"/>
      <c r="I61" s="216">
        <v>0.04</v>
      </c>
      <c r="J61" s="453">
        <f t="shared" si="1"/>
        <v>0</v>
      </c>
    </row>
    <row r="62" spans="2:10" x14ac:dyDescent="0.2">
      <c r="B62" s="113"/>
      <c r="C62" s="28" t="s">
        <v>180</v>
      </c>
      <c r="D62" s="309" t="s">
        <v>292</v>
      </c>
      <c r="E62" s="309"/>
      <c r="F62" s="309"/>
      <c r="G62" s="115"/>
      <c r="H62" s="202"/>
      <c r="I62" s="216">
        <v>0.06</v>
      </c>
      <c r="J62" s="453">
        <f t="shared" si="1"/>
        <v>0</v>
      </c>
    </row>
    <row r="63" spans="2:10" ht="15" customHeight="1" x14ac:dyDescent="0.2">
      <c r="B63" s="116"/>
      <c r="C63" s="28" t="s">
        <v>191</v>
      </c>
      <c r="D63" s="1043" t="s">
        <v>293</v>
      </c>
      <c r="E63" s="1043"/>
      <c r="F63" s="1043"/>
      <c r="G63" s="346"/>
      <c r="H63" s="202"/>
      <c r="I63" s="216">
        <v>0.12</v>
      </c>
      <c r="J63" s="453">
        <f t="shared" si="1"/>
        <v>0</v>
      </c>
    </row>
    <row r="64" spans="2:10" ht="15" customHeight="1" x14ac:dyDescent="0.2">
      <c r="B64" s="117" t="s">
        <v>232</v>
      </c>
      <c r="C64" s="321" t="s">
        <v>25</v>
      </c>
      <c r="D64" s="322"/>
      <c r="E64" s="322"/>
      <c r="F64" s="322"/>
      <c r="G64" s="322"/>
      <c r="H64" s="72"/>
      <c r="I64" s="211"/>
      <c r="J64" s="478"/>
    </row>
    <row r="65" spans="1:10" ht="42" customHeight="1" x14ac:dyDescent="0.2">
      <c r="B65" s="113"/>
      <c r="C65" s="28" t="s">
        <v>177</v>
      </c>
      <c r="D65" s="1045" t="s">
        <v>503</v>
      </c>
      <c r="E65" s="1045"/>
      <c r="F65" s="1045"/>
      <c r="G65" s="1011"/>
      <c r="H65" s="202"/>
      <c r="I65" s="667">
        <v>0.04</v>
      </c>
      <c r="J65" s="453">
        <f t="shared" si="1"/>
        <v>0</v>
      </c>
    </row>
    <row r="66" spans="1:10" x14ac:dyDescent="0.2">
      <c r="B66" s="116"/>
      <c r="C66" s="28" t="s">
        <v>178</v>
      </c>
      <c r="D66" s="29" t="s">
        <v>93</v>
      </c>
      <c r="E66" s="29"/>
      <c r="F66" s="29"/>
      <c r="G66" s="115"/>
      <c r="H66" s="202"/>
      <c r="I66" s="216">
        <v>0.06</v>
      </c>
      <c r="J66" s="453">
        <f t="shared" si="1"/>
        <v>0</v>
      </c>
    </row>
    <row r="67" spans="1:10" x14ac:dyDescent="0.2">
      <c r="B67" s="117" t="s">
        <v>233</v>
      </c>
      <c r="C67" s="28" t="s">
        <v>226</v>
      </c>
      <c r="D67" s="29"/>
      <c r="E67" s="29"/>
      <c r="F67" s="29"/>
      <c r="G67" s="115"/>
      <c r="H67" s="202"/>
      <c r="I67" s="216">
        <v>0.08</v>
      </c>
      <c r="J67" s="453">
        <f t="shared" si="1"/>
        <v>0</v>
      </c>
    </row>
    <row r="68" spans="1:10" ht="15.75" thickBot="1" x14ac:dyDescent="0.35">
      <c r="B68" s="34" t="s">
        <v>26</v>
      </c>
      <c r="J68" s="493">
        <f>SUM(J50,J52:J57,J59:J63,J65:J67)</f>
        <v>0</v>
      </c>
    </row>
    <row r="69" spans="1:10" ht="16.5" thickTop="1" thickBot="1" x14ac:dyDescent="0.35">
      <c r="I69" s="34" t="s">
        <v>215</v>
      </c>
      <c r="J69" s="496">
        <f>J46+J68</f>
        <v>0</v>
      </c>
    </row>
    <row r="70" spans="1:10" ht="63.2" customHeight="1" thickTop="1" x14ac:dyDescent="0.2">
      <c r="B70" s="1044" t="s">
        <v>601</v>
      </c>
      <c r="C70" s="1044"/>
      <c r="D70" s="1044"/>
      <c r="E70" s="1044"/>
      <c r="F70" s="1044"/>
      <c r="G70" s="1044"/>
      <c r="H70" s="1044"/>
      <c r="I70" s="1044"/>
      <c r="J70" s="510"/>
    </row>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93" t="s">
        <v>324</v>
      </c>
      <c r="G101" s="93" t="s">
        <v>166</v>
      </c>
      <c r="H101" s="93"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50" t="s">
        <v>221</v>
      </c>
      <c r="C128" s="697" t="s">
        <v>607</v>
      </c>
      <c r="D128" s="697"/>
      <c r="E128" s="697"/>
      <c r="F128" s="697"/>
      <c r="G128" s="697"/>
      <c r="H128" s="697"/>
      <c r="I128" s="355"/>
      <c r="J128" s="355"/>
    </row>
    <row r="129" spans="1:10" ht="18.75" customHeight="1" x14ac:dyDescent="0.2">
      <c r="B129" s="50" t="s">
        <v>222</v>
      </c>
      <c r="C129" s="697" t="s">
        <v>608</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313"/>
      <c r="D134" s="313"/>
      <c r="E134" s="313"/>
      <c r="F134" s="313"/>
      <c r="G134" s="313"/>
      <c r="H134" s="313"/>
      <c r="I134" s="313"/>
      <c r="J134" s="313"/>
    </row>
    <row r="135" spans="1:10" s="50" customFormat="1" ht="34.5" customHeight="1" x14ac:dyDescent="0.2">
      <c r="B135" s="698" t="s">
        <v>30</v>
      </c>
      <c r="C135" s="1066" t="s">
        <v>439</v>
      </c>
      <c r="D135" s="1066"/>
      <c r="E135" s="1066"/>
      <c r="F135" s="1066"/>
      <c r="G135" s="1066"/>
      <c r="H135" s="1066"/>
      <c r="I135" s="1066"/>
      <c r="J135" s="1066"/>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247</v>
      </c>
      <c r="D138" s="93" t="s">
        <v>31</v>
      </c>
      <c r="E138" s="93" t="s">
        <v>32</v>
      </c>
      <c r="F138" s="93" t="s">
        <v>305</v>
      </c>
      <c r="G138" s="93" t="s">
        <v>279</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71" max="9" man="1"/>
    <brk id="96" max="9" man="1"/>
    <brk id="129"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161"/>
  <sheetViews>
    <sheetView showGridLines="0" zoomScaleNormal="100" workbookViewId="0">
      <selection activeCell="H129" sqref="H129"/>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618" t="s">
        <v>367</v>
      </c>
      <c r="B1" s="1064" t="s">
        <v>464</v>
      </c>
      <c r="C1" s="1065"/>
      <c r="D1" s="338"/>
      <c r="J1" s="24"/>
    </row>
    <row r="2" spans="1:13" x14ac:dyDescent="0.3">
      <c r="I2" s="168"/>
      <c r="J2" s="168"/>
    </row>
    <row r="3" spans="1:13" x14ac:dyDescent="0.3">
      <c r="I3" s="323"/>
      <c r="J3" s="323"/>
    </row>
    <row r="4" spans="1:13" x14ac:dyDescent="0.3">
      <c r="I4" s="661"/>
      <c r="J4" s="661"/>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85</v>
      </c>
      <c r="F9" s="949"/>
      <c r="G9" s="949"/>
      <c r="H9" s="949"/>
      <c r="I9" s="949"/>
      <c r="J9" s="949"/>
      <c r="K9" s="949"/>
      <c r="L9" s="949"/>
      <c r="M9" s="950"/>
    </row>
    <row r="10" spans="1:13" x14ac:dyDescent="0.2">
      <c r="G10" s="70"/>
      <c r="H10" s="70"/>
      <c r="I10" s="70"/>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row>
    <row r="15" spans="1:13" s="35" customFormat="1" ht="18.75" customHeight="1" x14ac:dyDescent="0.3">
      <c r="A15" s="25" t="s">
        <v>177</v>
      </c>
      <c r="B15" s="246" t="s">
        <v>7</v>
      </c>
      <c r="C15" s="246"/>
      <c r="D15" s="246"/>
      <c r="E15" s="246"/>
      <c r="F15" s="246"/>
      <c r="G15" s="246"/>
      <c r="H15" s="246"/>
      <c r="I15" s="951" t="s">
        <v>418</v>
      </c>
      <c r="J15" s="1061"/>
    </row>
    <row r="16" spans="1:13" s="35" customFormat="1" ht="26.25" customHeight="1" x14ac:dyDescent="0.2">
      <c r="B16" s="1046"/>
      <c r="C16" s="1047"/>
      <c r="D16" s="1047"/>
      <c r="E16" s="1047"/>
      <c r="F16" s="1047"/>
      <c r="G16" s="1048"/>
      <c r="H16" s="201" t="s">
        <v>8</v>
      </c>
      <c r="I16" s="55" t="s">
        <v>9</v>
      </c>
      <c r="J16" s="55" t="s">
        <v>10</v>
      </c>
    </row>
    <row r="17" spans="2:17" s="342" customFormat="1" ht="50.1" customHeight="1" x14ac:dyDescent="0.2">
      <c r="B17" s="121" t="s">
        <v>227</v>
      </c>
      <c r="C17" s="1020" t="s">
        <v>288</v>
      </c>
      <c r="D17" s="1057"/>
      <c r="E17" s="1045"/>
      <c r="F17" s="1058"/>
      <c r="G17" s="1009"/>
      <c r="H17" s="202"/>
      <c r="I17" s="205">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343" t="s">
        <v>177</v>
      </c>
      <c r="D21" s="320" t="s">
        <v>289</v>
      </c>
      <c r="E21" s="29"/>
      <c r="F21" s="320"/>
      <c r="G21" s="312"/>
      <c r="H21" s="202"/>
      <c r="I21" s="205">
        <v>1.6E-2</v>
      </c>
      <c r="J21" s="453">
        <f>H21*I21</f>
        <v>0</v>
      </c>
    </row>
    <row r="22" spans="2:17" ht="15.75" customHeight="1" x14ac:dyDescent="0.2">
      <c r="B22" s="113"/>
      <c r="C22" s="344" t="s">
        <v>178</v>
      </c>
      <c r="D22" s="309" t="s">
        <v>290</v>
      </c>
      <c r="E22" s="309"/>
      <c r="F22" s="309"/>
      <c r="G22" s="345"/>
      <c r="H22" s="202"/>
      <c r="I22" s="205">
        <v>2.8000000000000001E-2</v>
      </c>
      <c r="J22" s="453">
        <f t="shared" ref="J22:J33" si="0">H22*I22</f>
        <v>0</v>
      </c>
    </row>
    <row r="23" spans="2:17" ht="15.75" customHeight="1" x14ac:dyDescent="0.2">
      <c r="B23" s="113"/>
      <c r="C23" s="343" t="s">
        <v>179</v>
      </c>
      <c r="D23" s="320" t="s">
        <v>291</v>
      </c>
      <c r="E23" s="320"/>
      <c r="F23" s="320"/>
      <c r="G23" s="312"/>
      <c r="H23" s="202"/>
      <c r="I23" s="205">
        <v>0.04</v>
      </c>
      <c r="J23" s="453">
        <f t="shared" si="0"/>
        <v>0</v>
      </c>
    </row>
    <row r="24" spans="2:17" ht="15.75" customHeight="1" x14ac:dyDescent="0.2">
      <c r="B24" s="113"/>
      <c r="C24" s="344" t="s">
        <v>180</v>
      </c>
      <c r="D24" s="309" t="s">
        <v>292</v>
      </c>
      <c r="E24" s="309"/>
      <c r="F24" s="309"/>
      <c r="G24" s="345"/>
      <c r="H24" s="202"/>
      <c r="I24" s="205">
        <v>0.06</v>
      </c>
      <c r="J24" s="453">
        <f t="shared" si="0"/>
        <v>0</v>
      </c>
    </row>
    <row r="25" spans="2:17" ht="15.75" customHeight="1" x14ac:dyDescent="0.2">
      <c r="B25" s="116"/>
      <c r="C25" s="343" t="s">
        <v>191</v>
      </c>
      <c r="D25" s="1043" t="s">
        <v>293</v>
      </c>
      <c r="E25" s="1043"/>
      <c r="F25" s="1043"/>
      <c r="G25" s="312"/>
      <c r="H25" s="202"/>
      <c r="I25" s="205">
        <v>0.12</v>
      </c>
      <c r="J25" s="453">
        <f t="shared" si="0"/>
        <v>0</v>
      </c>
    </row>
    <row r="26" spans="2:17" ht="15.75" customHeight="1" x14ac:dyDescent="0.2">
      <c r="B26" s="45" t="s">
        <v>232</v>
      </c>
      <c r="C26" s="1010" t="s">
        <v>153</v>
      </c>
      <c r="D26" s="1045"/>
      <c r="E26" s="1055"/>
      <c r="F26" s="1055"/>
      <c r="G26" s="1055"/>
      <c r="H26" s="1055"/>
      <c r="I26" s="471"/>
      <c r="J26" s="454"/>
    </row>
    <row r="27" spans="2:17" ht="15.75" customHeight="1" x14ac:dyDescent="0.2">
      <c r="B27" s="113"/>
      <c r="C27" s="343" t="s">
        <v>177</v>
      </c>
      <c r="D27" s="320" t="s">
        <v>289</v>
      </c>
      <c r="E27" s="320"/>
      <c r="F27" s="320"/>
      <c r="G27" s="312"/>
      <c r="H27" s="202"/>
      <c r="I27" s="205">
        <v>1.6E-2</v>
      </c>
      <c r="J27" s="454">
        <f>H27*I27</f>
        <v>0</v>
      </c>
    </row>
    <row r="28" spans="2:17" ht="15.75" customHeight="1" x14ac:dyDescent="0.2">
      <c r="B28" s="113"/>
      <c r="C28" s="343" t="s">
        <v>178</v>
      </c>
      <c r="D28" s="320" t="s">
        <v>290</v>
      </c>
      <c r="E28" s="320"/>
      <c r="F28" s="320"/>
      <c r="G28" s="312"/>
      <c r="H28" s="202"/>
      <c r="I28" s="205">
        <v>0.04</v>
      </c>
      <c r="J28" s="454">
        <f>H28*I28</f>
        <v>0</v>
      </c>
    </row>
    <row r="29" spans="2:17" ht="15.75" customHeight="1" x14ac:dyDescent="0.2">
      <c r="B29" s="113"/>
      <c r="C29" s="343" t="s">
        <v>179</v>
      </c>
      <c r="D29" s="320" t="s">
        <v>291</v>
      </c>
      <c r="E29" s="320"/>
      <c r="F29" s="320"/>
      <c r="G29" s="320"/>
      <c r="H29" s="202"/>
      <c r="I29" s="205">
        <v>0.08</v>
      </c>
      <c r="J29" s="454">
        <f>H29*I29</f>
        <v>0</v>
      </c>
    </row>
    <row r="30" spans="2:17" ht="15.75" customHeight="1" x14ac:dyDescent="0.2">
      <c r="B30" s="116"/>
      <c r="C30" s="343" t="s">
        <v>180</v>
      </c>
      <c r="D30" s="1043" t="s">
        <v>292</v>
      </c>
      <c r="E30" s="1043"/>
      <c r="F30" s="1043"/>
      <c r="G30" s="312"/>
      <c r="H30" s="202"/>
      <c r="I30" s="205">
        <v>0.12</v>
      </c>
      <c r="J30" s="454">
        <f>H30*I30</f>
        <v>0</v>
      </c>
    </row>
    <row r="31" spans="2:17" ht="15" customHeight="1" x14ac:dyDescent="0.2">
      <c r="B31" s="113" t="s">
        <v>233</v>
      </c>
      <c r="C31" s="1056" t="s">
        <v>11</v>
      </c>
      <c r="D31" s="987"/>
      <c r="E31" s="987"/>
      <c r="F31" s="1043"/>
      <c r="G31" s="320"/>
      <c r="H31" s="209"/>
      <c r="I31" s="206"/>
      <c r="J31" s="449"/>
    </row>
    <row r="32" spans="2:17" ht="15" customHeight="1" x14ac:dyDescent="0.2">
      <c r="B32" s="113"/>
      <c r="C32" s="343" t="s">
        <v>177</v>
      </c>
      <c r="D32" s="1043" t="s">
        <v>12</v>
      </c>
      <c r="E32" s="1043"/>
      <c r="F32" s="1043"/>
      <c r="G32" s="312"/>
      <c r="H32" s="202"/>
      <c r="I32" s="205">
        <v>0.04</v>
      </c>
      <c r="J32" s="453">
        <f t="shared" si="0"/>
        <v>0</v>
      </c>
    </row>
    <row r="33" spans="1:10" ht="15" customHeight="1" x14ac:dyDescent="0.2">
      <c r="B33" s="116"/>
      <c r="C33" s="343" t="s">
        <v>178</v>
      </c>
      <c r="D33" s="1043" t="s">
        <v>13</v>
      </c>
      <c r="E33" s="1043"/>
      <c r="F33" s="1043"/>
      <c r="G33" s="443"/>
      <c r="H33" s="202"/>
      <c r="I33" s="205">
        <v>0.12</v>
      </c>
      <c r="J33" s="453">
        <f t="shared" si="0"/>
        <v>0</v>
      </c>
    </row>
    <row r="34" spans="1:10" ht="15" customHeight="1" x14ac:dyDescent="0.2">
      <c r="B34" s="117" t="s">
        <v>262</v>
      </c>
      <c r="C34" s="1022" t="s">
        <v>86</v>
      </c>
      <c r="D34" s="1052"/>
      <c r="E34" s="1052"/>
      <c r="F34" s="1052"/>
      <c r="G34" s="1053"/>
      <c r="H34" s="202"/>
      <c r="I34" s="472">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212"/>
      <c r="I36" s="213"/>
      <c r="J36" s="416"/>
    </row>
    <row r="37" spans="1:10" s="35" customFormat="1" x14ac:dyDescent="0.2">
      <c r="B37" s="1046"/>
      <c r="C37" s="1047"/>
      <c r="D37" s="1047"/>
      <c r="E37" s="1047"/>
      <c r="F37" s="1047"/>
      <c r="G37" s="1048"/>
      <c r="H37" s="201" t="s">
        <v>8</v>
      </c>
      <c r="I37" s="55"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473"/>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55" t="s">
        <v>9</v>
      </c>
      <c r="J49" s="417" t="s">
        <v>10</v>
      </c>
    </row>
    <row r="50" spans="2:10" ht="50.1" customHeight="1" x14ac:dyDescent="0.2">
      <c r="B50" s="40" t="s">
        <v>227</v>
      </c>
      <c r="C50" s="1049" t="s">
        <v>504</v>
      </c>
      <c r="D50" s="1050"/>
      <c r="E50" s="1050"/>
      <c r="F50" s="1050"/>
      <c r="G50" s="1051"/>
      <c r="H50" s="202"/>
      <c r="I50" s="214">
        <v>0</v>
      </c>
      <c r="J50" s="453">
        <f>H50*I50</f>
        <v>0</v>
      </c>
    </row>
    <row r="51" spans="2:10" x14ac:dyDescent="0.2">
      <c r="B51" s="117" t="s">
        <v>228</v>
      </c>
      <c r="C51" s="117" t="s">
        <v>154</v>
      </c>
      <c r="D51" s="28"/>
      <c r="E51" s="321"/>
      <c r="F51" s="322"/>
      <c r="G51" s="322"/>
      <c r="H51" s="322"/>
      <c r="I51" s="474"/>
      <c r="J51" s="466"/>
    </row>
    <row r="52" spans="2:10" x14ac:dyDescent="0.2">
      <c r="B52" s="113"/>
      <c r="C52" s="28" t="s">
        <v>177</v>
      </c>
      <c r="D52" s="320" t="s">
        <v>289</v>
      </c>
      <c r="E52" s="29"/>
      <c r="F52" s="320"/>
      <c r="G52" s="346"/>
      <c r="H52" s="202"/>
      <c r="I52" s="214">
        <v>1.6E-2</v>
      </c>
      <c r="J52" s="453">
        <f>H52*I52</f>
        <v>0</v>
      </c>
    </row>
    <row r="53" spans="2:10" x14ac:dyDescent="0.2">
      <c r="B53" s="113"/>
      <c r="C53" s="28" t="s">
        <v>178</v>
      </c>
      <c r="D53" s="309" t="s">
        <v>290</v>
      </c>
      <c r="E53" s="309"/>
      <c r="F53" s="309"/>
      <c r="G53" s="346"/>
      <c r="H53" s="202"/>
      <c r="I53" s="214">
        <v>2.8000000000000001E-2</v>
      </c>
      <c r="J53" s="453">
        <f t="shared" ref="J53:J67" si="1">H53*I53</f>
        <v>0</v>
      </c>
    </row>
    <row r="54" spans="2:10" x14ac:dyDescent="0.2">
      <c r="B54" s="113"/>
      <c r="C54" s="28" t="s">
        <v>179</v>
      </c>
      <c r="D54" s="320" t="s">
        <v>291</v>
      </c>
      <c r="E54" s="320"/>
      <c r="F54" s="320"/>
      <c r="G54" s="346"/>
      <c r="H54" s="202"/>
      <c r="I54" s="214">
        <v>0.04</v>
      </c>
      <c r="J54" s="453">
        <f t="shared" si="1"/>
        <v>0</v>
      </c>
    </row>
    <row r="55" spans="2:10" x14ac:dyDescent="0.2">
      <c r="B55" s="113"/>
      <c r="C55" s="28" t="s">
        <v>180</v>
      </c>
      <c r="D55" s="309" t="s">
        <v>292</v>
      </c>
      <c r="E55" s="309"/>
      <c r="F55" s="309"/>
      <c r="G55" s="346"/>
      <c r="H55" s="202"/>
      <c r="I55" s="214">
        <v>0.06</v>
      </c>
      <c r="J55" s="453">
        <f t="shared" si="1"/>
        <v>0</v>
      </c>
    </row>
    <row r="56" spans="2:10" ht="15" customHeight="1" x14ac:dyDescent="0.2">
      <c r="B56" s="116"/>
      <c r="C56" s="28" t="s">
        <v>191</v>
      </c>
      <c r="D56" s="1043" t="s">
        <v>293</v>
      </c>
      <c r="E56" s="1043"/>
      <c r="F56" s="1043"/>
      <c r="G56" s="346"/>
      <c r="H56" s="202"/>
      <c r="I56" s="214">
        <v>0.12</v>
      </c>
      <c r="J56" s="453">
        <f t="shared" si="1"/>
        <v>0</v>
      </c>
    </row>
    <row r="57" spans="2:10" ht="27.75" customHeight="1" x14ac:dyDescent="0.2">
      <c r="B57" s="117" t="s">
        <v>229</v>
      </c>
      <c r="C57" s="1022" t="s">
        <v>599</v>
      </c>
      <c r="D57" s="1041"/>
      <c r="E57" s="1041"/>
      <c r="F57" s="1041"/>
      <c r="G57" s="1042"/>
      <c r="H57" s="202"/>
      <c r="I57" s="214">
        <v>1.6E-2</v>
      </c>
      <c r="J57" s="453">
        <f t="shared" si="1"/>
        <v>0</v>
      </c>
    </row>
    <row r="58" spans="2:10" ht="33" customHeight="1" x14ac:dyDescent="0.2">
      <c r="B58" s="118" t="s">
        <v>186</v>
      </c>
      <c r="C58" s="1024" t="s">
        <v>600</v>
      </c>
      <c r="D58" s="1041"/>
      <c r="E58" s="1041"/>
      <c r="F58" s="1041"/>
      <c r="G58" s="1041"/>
      <c r="H58" s="322"/>
      <c r="I58" s="475"/>
      <c r="J58" s="466"/>
    </row>
    <row r="59" spans="2:10" x14ac:dyDescent="0.2">
      <c r="B59" s="113"/>
      <c r="C59" s="28" t="s">
        <v>177</v>
      </c>
      <c r="D59" s="320" t="s">
        <v>289</v>
      </c>
      <c r="E59" s="29"/>
      <c r="F59" s="320"/>
      <c r="G59" s="346"/>
      <c r="H59" s="202"/>
      <c r="I59" s="214">
        <v>1.6E-2</v>
      </c>
      <c r="J59" s="453">
        <f t="shared" si="1"/>
        <v>0</v>
      </c>
    </row>
    <row r="60" spans="2:10" x14ac:dyDescent="0.2">
      <c r="B60" s="113"/>
      <c r="C60" s="28" t="s">
        <v>178</v>
      </c>
      <c r="D60" s="309" t="s">
        <v>290</v>
      </c>
      <c r="E60" s="309"/>
      <c r="F60" s="309"/>
      <c r="G60" s="346"/>
      <c r="H60" s="202"/>
      <c r="I60" s="214">
        <v>2.8000000000000001E-2</v>
      </c>
      <c r="J60" s="453">
        <f t="shared" si="1"/>
        <v>0</v>
      </c>
    </row>
    <row r="61" spans="2:10" x14ac:dyDescent="0.2">
      <c r="B61" s="113"/>
      <c r="C61" s="28" t="s">
        <v>179</v>
      </c>
      <c r="D61" s="320" t="s">
        <v>291</v>
      </c>
      <c r="E61" s="320"/>
      <c r="F61" s="320"/>
      <c r="G61" s="346"/>
      <c r="H61" s="202"/>
      <c r="I61" s="214">
        <v>0.04</v>
      </c>
      <c r="J61" s="453">
        <f t="shared" si="1"/>
        <v>0</v>
      </c>
    </row>
    <row r="62" spans="2:10" x14ac:dyDescent="0.2">
      <c r="B62" s="113"/>
      <c r="C62" s="28" t="s">
        <v>180</v>
      </c>
      <c r="D62" s="309" t="s">
        <v>292</v>
      </c>
      <c r="E62" s="309"/>
      <c r="F62" s="309"/>
      <c r="G62" s="115"/>
      <c r="H62" s="202"/>
      <c r="I62" s="214">
        <v>0.06</v>
      </c>
      <c r="J62" s="453">
        <f t="shared" si="1"/>
        <v>0</v>
      </c>
    </row>
    <row r="63" spans="2:10" ht="15" customHeight="1" x14ac:dyDescent="0.2">
      <c r="B63" s="116"/>
      <c r="C63" s="28" t="s">
        <v>191</v>
      </c>
      <c r="D63" s="1043" t="s">
        <v>293</v>
      </c>
      <c r="E63" s="1043"/>
      <c r="F63" s="1043"/>
      <c r="G63" s="346"/>
      <c r="H63" s="202"/>
      <c r="I63" s="214">
        <v>0.12</v>
      </c>
      <c r="J63" s="453">
        <f t="shared" si="1"/>
        <v>0</v>
      </c>
    </row>
    <row r="64" spans="2:10" ht="15" customHeight="1" x14ac:dyDescent="0.2">
      <c r="B64" s="117" t="s">
        <v>232</v>
      </c>
      <c r="C64" s="321" t="s">
        <v>25</v>
      </c>
      <c r="D64" s="322"/>
      <c r="E64" s="322"/>
      <c r="F64" s="322"/>
      <c r="G64" s="322"/>
      <c r="H64" s="72"/>
      <c r="I64" s="476"/>
      <c r="J64" s="478"/>
    </row>
    <row r="65" spans="1:10" ht="43.5" customHeight="1" x14ac:dyDescent="0.2">
      <c r="B65" s="113"/>
      <c r="C65" s="58" t="s">
        <v>177</v>
      </c>
      <c r="D65" s="1045" t="s">
        <v>503</v>
      </c>
      <c r="E65" s="1045"/>
      <c r="F65" s="1045"/>
      <c r="G65" s="1011"/>
      <c r="H65" s="202"/>
      <c r="I65" s="666">
        <v>0.04</v>
      </c>
      <c r="J65" s="453">
        <f t="shared" si="1"/>
        <v>0</v>
      </c>
    </row>
    <row r="66" spans="1:10" x14ac:dyDescent="0.2">
      <c r="B66" s="116"/>
      <c r="C66" s="28" t="s">
        <v>178</v>
      </c>
      <c r="D66" s="29" t="s">
        <v>93</v>
      </c>
      <c r="E66" s="29"/>
      <c r="F66" s="29"/>
      <c r="G66" s="115"/>
      <c r="H66" s="202"/>
      <c r="I66" s="214">
        <v>0.06</v>
      </c>
      <c r="J66" s="453">
        <f t="shared" si="1"/>
        <v>0</v>
      </c>
    </row>
    <row r="67" spans="1:10" x14ac:dyDescent="0.2">
      <c r="B67" s="117" t="s">
        <v>233</v>
      </c>
      <c r="C67" s="28" t="s">
        <v>226</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215</v>
      </c>
      <c r="J69" s="494">
        <f>J46+J68</f>
        <v>0</v>
      </c>
    </row>
    <row r="70" spans="1:10" ht="63.2" customHeight="1" thickTop="1" x14ac:dyDescent="0.2">
      <c r="B70" s="1044" t="s">
        <v>601</v>
      </c>
      <c r="C70" s="1044"/>
      <c r="D70" s="1044"/>
      <c r="E70" s="1044"/>
      <c r="F70" s="1044"/>
      <c r="G70" s="1044"/>
      <c r="H70" s="1044"/>
      <c r="I70" s="1044"/>
      <c r="J70" s="510"/>
    </row>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93" t="s">
        <v>324</v>
      </c>
      <c r="G101" s="93" t="s">
        <v>166</v>
      </c>
      <c r="H101" s="93"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s="50" customFormat="1" ht="27.95" customHeight="1" x14ac:dyDescent="0.2">
      <c r="B125" s="50" t="s">
        <v>218</v>
      </c>
      <c r="C125" s="697" t="s">
        <v>275</v>
      </c>
      <c r="D125" s="697"/>
      <c r="E125" s="697"/>
      <c r="F125" s="697"/>
      <c r="G125" s="697"/>
      <c r="H125" s="697"/>
      <c r="I125" s="697"/>
      <c r="J125" s="697"/>
    </row>
    <row r="126" spans="2:10" ht="30"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ht="15" customHeight="1" x14ac:dyDescent="0.2">
      <c r="B128" s="21" t="s">
        <v>221</v>
      </c>
      <c r="C128" s="697" t="s">
        <v>607</v>
      </c>
      <c r="D128" s="697"/>
      <c r="E128" s="697"/>
      <c r="F128" s="697"/>
      <c r="G128" s="697"/>
      <c r="H128" s="697"/>
      <c r="I128" s="355"/>
      <c r="J128" s="355"/>
    </row>
    <row r="129" spans="1:10" ht="31.5" customHeight="1" x14ac:dyDescent="0.2">
      <c r="B129" s="21" t="s">
        <v>222</v>
      </c>
      <c r="C129" s="697" t="s">
        <v>608</v>
      </c>
      <c r="D129" s="697"/>
      <c r="E129" s="697"/>
      <c r="F129" s="697"/>
      <c r="G129" s="697"/>
      <c r="H129" s="697"/>
      <c r="I129" s="355"/>
      <c r="J129" s="355"/>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313"/>
      <c r="D134" s="313"/>
      <c r="E134" s="313"/>
      <c r="F134" s="313"/>
      <c r="G134" s="313"/>
      <c r="H134" s="313"/>
      <c r="I134" s="313"/>
      <c r="J134" s="313"/>
    </row>
    <row r="135" spans="1:10" s="50" customFormat="1" ht="32.25" customHeight="1" x14ac:dyDescent="0.2">
      <c r="B135" s="698" t="s">
        <v>30</v>
      </c>
      <c r="C135" s="1066" t="s">
        <v>439</v>
      </c>
      <c r="D135" s="1066"/>
      <c r="E135" s="1066"/>
      <c r="F135" s="1066"/>
      <c r="G135" s="1066"/>
      <c r="H135" s="1066"/>
      <c r="I135" s="1066"/>
      <c r="J135" s="1066"/>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247</v>
      </c>
      <c r="D138" s="93" t="s">
        <v>31</v>
      </c>
      <c r="E138" s="93" t="s">
        <v>32</v>
      </c>
      <c r="F138" s="93" t="s">
        <v>305</v>
      </c>
      <c r="G138" s="93" t="s">
        <v>279</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7:J127"/>
    <mergeCell ref="C126:H126"/>
  </mergeCells>
  <phoneticPr fontId="12"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71" max="9" man="1"/>
    <brk id="96" max="9" man="1"/>
    <brk id="129"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143"/>
  <sheetViews>
    <sheetView showGridLines="0" zoomScaleNormal="100" workbookViewId="0">
      <selection activeCell="C111" sqref="C111:I111"/>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473</v>
      </c>
      <c r="B1" s="1062" t="s">
        <v>464</v>
      </c>
      <c r="C1" s="1063"/>
      <c r="I1" s="24"/>
    </row>
    <row r="2" spans="1:13" x14ac:dyDescent="0.3">
      <c r="H2" s="1039"/>
      <c r="I2" s="1039"/>
    </row>
    <row r="3" spans="1:13" x14ac:dyDescent="0.3">
      <c r="B3" s="557"/>
      <c r="C3" s="338"/>
      <c r="H3" s="323"/>
      <c r="I3" s="323"/>
    </row>
    <row r="4" spans="1:13" x14ac:dyDescent="0.3">
      <c r="B4" s="557"/>
      <c r="C4" s="338"/>
      <c r="H4" s="323"/>
      <c r="I4" s="323"/>
    </row>
    <row r="5" spans="1:13" x14ac:dyDescent="0.3">
      <c r="B5" s="119" t="s">
        <v>433</v>
      </c>
      <c r="D5" s="356"/>
      <c r="E5" s="948" t="str">
        <f>IF('Form A'!D5=0,"",'Form A'!D5)</f>
        <v/>
      </c>
      <c r="F5" s="949"/>
      <c r="G5" s="949"/>
      <c r="H5" s="949"/>
      <c r="I5" s="949"/>
      <c r="J5" s="949"/>
      <c r="K5" s="949"/>
      <c r="L5" s="949"/>
      <c r="M5" s="950"/>
    </row>
    <row r="6" spans="1:13" x14ac:dyDescent="0.2">
      <c r="B6" s="27" t="s">
        <v>435</v>
      </c>
      <c r="D6" s="356"/>
      <c r="E6" s="948" t="str">
        <f>IF('Form A'!D6=0,"",'Form A'!D6)</f>
        <v/>
      </c>
      <c r="F6" s="949"/>
      <c r="G6" s="949"/>
      <c r="H6" s="949"/>
      <c r="I6" s="949"/>
      <c r="J6" s="949"/>
      <c r="K6" s="949"/>
      <c r="L6" s="949"/>
      <c r="M6" s="950"/>
    </row>
    <row r="7" spans="1:13" x14ac:dyDescent="0.2">
      <c r="B7" s="27" t="s">
        <v>297</v>
      </c>
      <c r="D7" s="356"/>
      <c r="E7" s="948" t="str">
        <f>IF('Form A'!D7=0,"",'Form A'!D7)</f>
        <v/>
      </c>
      <c r="F7" s="949"/>
      <c r="G7" s="949"/>
      <c r="H7" s="949"/>
      <c r="I7" s="949"/>
      <c r="J7" s="949"/>
      <c r="K7" s="949"/>
      <c r="L7" s="949"/>
      <c r="M7" s="950"/>
    </row>
    <row r="8" spans="1:13" x14ac:dyDescent="0.2">
      <c r="B8" s="120" t="s">
        <v>259</v>
      </c>
      <c r="D8" s="356"/>
      <c r="E8" s="940">
        <f>'Form A'!D8</f>
        <v>0</v>
      </c>
      <c r="F8" s="941"/>
      <c r="G8" s="941"/>
      <c r="H8" s="941"/>
      <c r="I8" s="941"/>
      <c r="J8" s="941"/>
      <c r="K8" s="941"/>
      <c r="L8" s="941"/>
      <c r="M8" s="942"/>
    </row>
    <row r="9" spans="1:13" x14ac:dyDescent="0.2">
      <c r="B9" s="21" t="s">
        <v>5</v>
      </c>
      <c r="E9" s="948" t="s">
        <v>512</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25"/>
      <c r="C14" s="25"/>
      <c r="D14" s="25"/>
      <c r="E14" s="25"/>
      <c r="F14" s="25"/>
      <c r="G14" s="25"/>
      <c r="H14" s="25"/>
      <c r="I14" s="24" t="s">
        <v>407</v>
      </c>
    </row>
    <row r="15" spans="1:13" x14ac:dyDescent="0.3">
      <c r="A15" s="34" t="s">
        <v>177</v>
      </c>
      <c r="B15" s="341" t="s">
        <v>39</v>
      </c>
      <c r="C15" s="341"/>
      <c r="I15" s="323" t="s">
        <v>418</v>
      </c>
    </row>
    <row r="16" spans="1:13" s="35" customFormat="1" ht="16.7" customHeight="1" x14ac:dyDescent="0.2">
      <c r="B16" s="1087" t="s">
        <v>40</v>
      </c>
      <c r="C16" s="1088"/>
      <c r="D16" s="1088"/>
      <c r="E16" s="1088"/>
      <c r="F16" s="1089"/>
      <c r="G16" s="201" t="s">
        <v>8</v>
      </c>
      <c r="H16" s="55" t="s">
        <v>9</v>
      </c>
      <c r="I16" s="55" t="s">
        <v>10</v>
      </c>
    </row>
    <row r="17" spans="1:9" s="342" customFormat="1" ht="35.1" customHeight="1" x14ac:dyDescent="0.2">
      <c r="B17" s="1000" t="s">
        <v>156</v>
      </c>
      <c r="C17" s="1085"/>
      <c r="D17" s="1085"/>
      <c r="E17" s="1085"/>
      <c r="F17" s="1086"/>
      <c r="G17" s="202"/>
      <c r="H17" s="224" t="s">
        <v>41</v>
      </c>
      <c r="I17" s="217">
        <f>G17*H17</f>
        <v>0</v>
      </c>
    </row>
    <row r="18" spans="1:9" ht="27.95" customHeight="1" x14ac:dyDescent="0.2">
      <c r="B18" s="997" t="s">
        <v>157</v>
      </c>
      <c r="C18" s="998"/>
      <c r="D18" s="998"/>
      <c r="E18" s="998"/>
      <c r="F18" s="1099"/>
      <c r="G18" s="202"/>
      <c r="H18" s="203">
        <v>0.3</v>
      </c>
      <c r="I18" s="217">
        <f>G18*H18</f>
        <v>0</v>
      </c>
    </row>
    <row r="19" spans="1:9" ht="45.2" customHeight="1" x14ac:dyDescent="0.2">
      <c r="B19" s="997" t="s">
        <v>158</v>
      </c>
      <c r="C19" s="998"/>
      <c r="D19" s="998"/>
      <c r="E19" s="998"/>
      <c r="F19" s="1099"/>
      <c r="G19" s="202"/>
      <c r="H19" s="203">
        <v>0.16</v>
      </c>
      <c r="I19" s="217">
        <f>G19*H19</f>
        <v>0</v>
      </c>
    </row>
    <row r="20" spans="1:9" ht="20.25" customHeight="1" x14ac:dyDescent="0.2">
      <c r="B20" s="997" t="s">
        <v>159</v>
      </c>
      <c r="C20" s="998"/>
      <c r="D20" s="998"/>
      <c r="E20" s="998"/>
      <c r="F20" s="1099"/>
      <c r="G20" s="202"/>
      <c r="H20" s="203">
        <v>0.25</v>
      </c>
      <c r="I20" s="217">
        <f>G20*H20</f>
        <v>0</v>
      </c>
    </row>
    <row r="21" spans="1:9" ht="20.25" customHeight="1" x14ac:dyDescent="0.2">
      <c r="B21" s="1000" t="s">
        <v>375</v>
      </c>
      <c r="C21" s="1085"/>
      <c r="D21" s="1085"/>
      <c r="E21" s="1085"/>
      <c r="F21" s="1086"/>
      <c r="G21" s="202"/>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55" t="s">
        <v>9</v>
      </c>
      <c r="I24" s="55" t="s">
        <v>10</v>
      </c>
    </row>
    <row r="25" spans="1:9" s="342" customFormat="1" ht="20.25" customHeight="1" x14ac:dyDescent="0.2">
      <c r="B25" s="1101" t="s">
        <v>224</v>
      </c>
      <c r="C25" s="1102"/>
      <c r="D25" s="1102"/>
      <c r="E25" s="1102"/>
      <c r="F25" s="1103"/>
      <c r="G25" s="202"/>
      <c r="H25" s="203">
        <v>0.08</v>
      </c>
      <c r="I25" s="217">
        <f>G25*H25</f>
        <v>0</v>
      </c>
    </row>
    <row r="26" spans="1:9" ht="20.25" customHeight="1" x14ac:dyDescent="0.2">
      <c r="B26" s="997" t="s">
        <v>225</v>
      </c>
      <c r="C26" s="998"/>
      <c r="D26" s="998"/>
      <c r="E26" s="998"/>
      <c r="F26" s="1099"/>
      <c r="G26" s="202"/>
      <c r="H26" s="203">
        <v>0.16</v>
      </c>
      <c r="I26" s="217">
        <f>G26*H26</f>
        <v>0</v>
      </c>
    </row>
    <row r="27" spans="1:9" ht="20.25" customHeight="1" thickBot="1" x14ac:dyDescent="0.25">
      <c r="I27" s="354">
        <f>SUM(I25:I26)</f>
        <v>0</v>
      </c>
    </row>
    <row r="28" spans="1:9" ht="15.75" thickTop="1" x14ac:dyDescent="0.2">
      <c r="A28" s="34" t="s">
        <v>179</v>
      </c>
      <c r="B28" s="34" t="s">
        <v>44</v>
      </c>
      <c r="C28" s="34"/>
    </row>
    <row r="29" spans="1:9" x14ac:dyDescent="0.2">
      <c r="B29" s="34" t="s">
        <v>45</v>
      </c>
      <c r="C29" s="34"/>
      <c r="E29" s="34"/>
    </row>
    <row r="30" spans="1:9" ht="16.5" x14ac:dyDescent="0.2">
      <c r="B30" s="1077" t="s">
        <v>46</v>
      </c>
      <c r="C30" s="1100"/>
      <c r="D30" s="1100"/>
      <c r="E30" s="1100"/>
      <c r="F30" s="1078"/>
      <c r="G30" s="699" t="s">
        <v>445</v>
      </c>
      <c r="H30" s="699" t="s">
        <v>446</v>
      </c>
      <c r="I30" s="63" t="s">
        <v>47</v>
      </c>
    </row>
    <row r="31" spans="1:9" ht="20.25" customHeight="1" x14ac:dyDescent="0.2">
      <c r="B31" s="996" t="s">
        <v>448</v>
      </c>
      <c r="C31" s="991"/>
      <c r="D31" s="991"/>
      <c r="E31" s="991"/>
      <c r="F31" s="992"/>
      <c r="G31" s="202"/>
      <c r="H31" s="223"/>
      <c r="I31" s="217">
        <f>G31-H31</f>
        <v>0</v>
      </c>
    </row>
    <row r="32" spans="1:9" ht="20.25" customHeight="1" x14ac:dyDescent="0.2">
      <c r="B32" s="1091" t="s">
        <v>48</v>
      </c>
      <c r="C32" s="1092"/>
      <c r="D32" s="1092"/>
      <c r="E32" s="1092"/>
      <c r="F32" s="1093"/>
      <c r="G32" s="202"/>
      <c r="H32" s="223"/>
      <c r="I32" s="217">
        <f>G32-H32</f>
        <v>0</v>
      </c>
    </row>
    <row r="33" spans="1:11" ht="20.25" customHeight="1" x14ac:dyDescent="0.2">
      <c r="B33" s="1094" t="s">
        <v>49</v>
      </c>
      <c r="C33" s="1095"/>
      <c r="D33" s="1095"/>
      <c r="E33" s="1095"/>
      <c r="F33" s="1096"/>
      <c r="G33" s="202"/>
      <c r="H33" s="223"/>
      <c r="I33" s="217">
        <f>G33-H33</f>
        <v>0</v>
      </c>
    </row>
    <row r="34" spans="1:11" ht="20.25" customHeight="1" x14ac:dyDescent="0.2">
      <c r="B34" s="359"/>
      <c r="C34" s="359"/>
      <c r="D34" s="359"/>
      <c r="E34" s="359"/>
      <c r="F34" s="359"/>
      <c r="G34" s="1082" t="s">
        <v>447</v>
      </c>
      <c r="H34" s="1082"/>
      <c r="I34" s="223"/>
    </row>
    <row r="35" spans="1:11" x14ac:dyDescent="0.2">
      <c r="B35" s="120" t="s">
        <v>216</v>
      </c>
      <c r="C35" s="120"/>
      <c r="F35" s="355"/>
      <c r="G35" s="355"/>
      <c r="H35" s="355"/>
    </row>
    <row r="36" spans="1:11" ht="31.5" customHeight="1" x14ac:dyDescent="0.2">
      <c r="B36" s="355" t="s">
        <v>217</v>
      </c>
      <c r="C36" s="1029" t="s">
        <v>282</v>
      </c>
      <c r="D36" s="1029"/>
      <c r="E36" s="1029"/>
      <c r="F36" s="1029"/>
      <c r="G36" s="1029"/>
      <c r="H36" s="1029"/>
      <c r="I36" s="1029"/>
    </row>
    <row r="37" spans="1:11" ht="30.95" customHeight="1" x14ac:dyDescent="0.2">
      <c r="B37" s="355" t="s">
        <v>218</v>
      </c>
      <c r="C37" s="1029" t="s">
        <v>283</v>
      </c>
      <c r="D37" s="1029"/>
      <c r="E37" s="1029"/>
      <c r="F37" s="1029"/>
      <c r="G37" s="1029"/>
      <c r="H37" s="1029"/>
      <c r="I37" s="1029"/>
    </row>
    <row r="38" spans="1:11" ht="17.25" customHeight="1" x14ac:dyDescent="0.2">
      <c r="B38" s="21" t="s">
        <v>219</v>
      </c>
      <c r="C38" s="1029" t="s">
        <v>505</v>
      </c>
      <c r="D38" s="1029"/>
      <c r="E38" s="1029"/>
      <c r="F38" s="1029"/>
      <c r="G38" s="1029"/>
      <c r="H38" s="1029"/>
      <c r="I38" s="1029"/>
    </row>
    <row r="39" spans="1:11" ht="18.75" customHeight="1" x14ac:dyDescent="0.2">
      <c r="C39" s="1029"/>
      <c r="D39" s="1029"/>
      <c r="E39" s="1029"/>
      <c r="F39" s="1029"/>
      <c r="G39" s="1029"/>
      <c r="H39" s="1029"/>
      <c r="I39" s="1029"/>
    </row>
    <row r="40" spans="1:11" ht="36" customHeight="1" x14ac:dyDescent="0.2">
      <c r="B40" s="21" t="s">
        <v>220</v>
      </c>
      <c r="C40" s="1081" t="s">
        <v>609</v>
      </c>
      <c r="D40" s="1081"/>
      <c r="E40" s="1081"/>
      <c r="F40" s="1081"/>
      <c r="G40" s="1081"/>
      <c r="H40" s="1081"/>
      <c r="I40" s="1081"/>
    </row>
    <row r="41" spans="1:11" ht="20.25" customHeight="1" x14ac:dyDescent="0.2">
      <c r="I41" s="27"/>
    </row>
    <row r="42" spans="1:11" x14ac:dyDescent="0.2">
      <c r="A42" s="34" t="s">
        <v>180</v>
      </c>
      <c r="B42" s="34" t="s">
        <v>66</v>
      </c>
      <c r="C42" s="34"/>
    </row>
    <row r="43" spans="1:11" x14ac:dyDescent="0.3">
      <c r="H43" s="1076"/>
      <c r="I43" s="1076"/>
      <c r="J43" s="357"/>
      <c r="K43" s="27"/>
    </row>
    <row r="44" spans="1:11" ht="48.95" customHeight="1" x14ac:dyDescent="0.2">
      <c r="B44" s="236"/>
      <c r="C44" s="1077" t="s">
        <v>67</v>
      </c>
      <c r="D44" s="1078"/>
      <c r="E44" s="68" t="s">
        <v>68</v>
      </c>
      <c r="F44" s="68" t="s">
        <v>69</v>
      </c>
      <c r="G44" s="63" t="s">
        <v>70</v>
      </c>
      <c r="H44" s="63" t="s">
        <v>71</v>
      </c>
      <c r="J44" s="27"/>
      <c r="K44" s="27"/>
    </row>
    <row r="45" spans="1:11" ht="17.25" customHeight="1" x14ac:dyDescent="0.2">
      <c r="B45" s="40"/>
      <c r="C45" s="1079" t="s">
        <v>230</v>
      </c>
      <c r="D45" s="1080"/>
      <c r="E45" s="89" t="s">
        <v>234</v>
      </c>
      <c r="F45" s="64" t="s">
        <v>235</v>
      </c>
      <c r="G45" s="64" t="s">
        <v>236</v>
      </c>
      <c r="H45" s="64" t="s">
        <v>237</v>
      </c>
      <c r="J45" s="27"/>
      <c r="K45" s="27"/>
    </row>
    <row r="46" spans="1:11" ht="16.7" customHeight="1" x14ac:dyDescent="0.2">
      <c r="B46" s="237"/>
      <c r="C46" s="1097"/>
      <c r="D46" s="1098"/>
      <c r="E46" s="239"/>
      <c r="F46" s="239"/>
      <c r="G46" s="239"/>
      <c r="H46" s="239"/>
      <c r="J46" s="358"/>
      <c r="K46" s="358"/>
    </row>
    <row r="47" spans="1:11" ht="30" customHeight="1" x14ac:dyDescent="0.3">
      <c r="B47" s="503"/>
      <c r="C47" s="1083"/>
      <c r="D47" s="1084"/>
      <c r="E47" s="499"/>
      <c r="F47" s="499"/>
      <c r="G47" s="499"/>
      <c r="H47" s="499"/>
      <c r="J47" s="358"/>
      <c r="K47" s="358"/>
    </row>
    <row r="48" spans="1:11" ht="30" customHeight="1" x14ac:dyDescent="0.3">
      <c r="B48" s="503"/>
      <c r="C48" s="1083"/>
      <c r="D48" s="1084"/>
      <c r="E48" s="499"/>
      <c r="F48" s="499"/>
      <c r="G48" s="499"/>
      <c r="H48" s="499"/>
      <c r="J48" s="358"/>
      <c r="K48" s="358"/>
    </row>
    <row r="49" spans="2:11" ht="30" customHeight="1" x14ac:dyDescent="0.3">
      <c r="B49" s="503"/>
      <c r="C49" s="1083"/>
      <c r="D49" s="1084"/>
      <c r="E49" s="499"/>
      <c r="F49" s="499"/>
      <c r="G49" s="499"/>
      <c r="H49" s="499"/>
      <c r="J49" s="358"/>
      <c r="K49" s="358"/>
    </row>
    <row r="50" spans="2:11" ht="30" customHeight="1" x14ac:dyDescent="0.3">
      <c r="B50" s="503"/>
      <c r="C50" s="1083"/>
      <c r="D50" s="1084"/>
      <c r="E50" s="499"/>
      <c r="F50" s="499"/>
      <c r="G50" s="499"/>
      <c r="H50" s="499"/>
      <c r="J50" s="358"/>
      <c r="K50" s="358"/>
    </row>
    <row r="51" spans="2:11" ht="30" customHeight="1" x14ac:dyDescent="0.3">
      <c r="B51" s="503"/>
      <c r="C51" s="1083"/>
      <c r="D51" s="1084"/>
      <c r="E51" s="499"/>
      <c r="F51" s="499"/>
      <c r="G51" s="499"/>
      <c r="H51" s="499"/>
      <c r="J51" s="358"/>
      <c r="K51" s="358"/>
    </row>
    <row r="52" spans="2:11" ht="30" customHeight="1" x14ac:dyDescent="0.3">
      <c r="B52" s="503"/>
      <c r="C52" s="1083"/>
      <c r="D52" s="1084"/>
      <c r="E52" s="499"/>
      <c r="F52" s="499"/>
      <c r="G52" s="499"/>
      <c r="H52" s="499"/>
      <c r="J52" s="358"/>
      <c r="K52" s="358"/>
    </row>
    <row r="53" spans="2:11" ht="30" customHeight="1" x14ac:dyDescent="0.3">
      <c r="B53" s="503"/>
      <c r="C53" s="1083"/>
      <c r="D53" s="1084"/>
      <c r="E53" s="499"/>
      <c r="F53" s="499"/>
      <c r="G53" s="499"/>
      <c r="H53" s="499"/>
      <c r="J53" s="358"/>
      <c r="K53" s="358"/>
    </row>
    <row r="54" spans="2:11" ht="30" customHeight="1" x14ac:dyDescent="0.3">
      <c r="B54" s="503"/>
      <c r="C54" s="1083"/>
      <c r="D54" s="1084"/>
      <c r="E54" s="499"/>
      <c r="F54" s="499"/>
      <c r="G54" s="499"/>
      <c r="H54" s="499"/>
      <c r="J54" s="358"/>
      <c r="K54" s="358"/>
    </row>
    <row r="55" spans="2:11" ht="30" customHeight="1" x14ac:dyDescent="0.3">
      <c r="B55" s="503"/>
      <c r="C55" s="1083"/>
      <c r="D55" s="1084"/>
      <c r="E55" s="499"/>
      <c r="F55" s="499"/>
      <c r="G55" s="499"/>
      <c r="H55" s="499"/>
      <c r="J55" s="358"/>
      <c r="K55" s="358"/>
    </row>
    <row r="56" spans="2:11" ht="30" customHeight="1" x14ac:dyDescent="0.3">
      <c r="B56" s="503"/>
      <c r="C56" s="1083"/>
      <c r="D56" s="1084"/>
      <c r="E56" s="499"/>
      <c r="F56" s="499"/>
      <c r="G56" s="499"/>
      <c r="H56" s="499"/>
      <c r="J56" s="358"/>
      <c r="K56" s="358"/>
    </row>
    <row r="57" spans="2:11" ht="30" customHeight="1" x14ac:dyDescent="0.3">
      <c r="B57" s="503"/>
      <c r="C57" s="1083"/>
      <c r="D57" s="1084"/>
      <c r="E57" s="499"/>
      <c r="F57" s="499"/>
      <c r="G57" s="499"/>
      <c r="H57" s="499"/>
      <c r="J57" s="358"/>
      <c r="K57" s="358"/>
    </row>
    <row r="58" spans="2:11" ht="30" customHeight="1" x14ac:dyDescent="0.3">
      <c r="B58" s="503"/>
      <c r="C58" s="1083"/>
      <c r="D58" s="1084"/>
      <c r="E58" s="499"/>
      <c r="F58" s="499"/>
      <c r="G58" s="499"/>
      <c r="H58" s="499"/>
      <c r="J58" s="358"/>
      <c r="K58" s="358"/>
    </row>
    <row r="59" spans="2:11" ht="30" customHeight="1" x14ac:dyDescent="0.3">
      <c r="B59" s="503"/>
      <c r="C59" s="1083"/>
      <c r="D59" s="1084"/>
      <c r="E59" s="499"/>
      <c r="F59" s="499"/>
      <c r="G59" s="499"/>
      <c r="H59" s="499"/>
    </row>
    <row r="60" spans="2:11" ht="30" customHeight="1" x14ac:dyDescent="0.3">
      <c r="B60" s="503"/>
      <c r="C60" s="1083"/>
      <c r="D60" s="1084"/>
      <c r="E60" s="499"/>
      <c r="F60" s="499"/>
      <c r="G60" s="499"/>
      <c r="H60" s="499"/>
    </row>
    <row r="61" spans="2:11" ht="30" customHeight="1" x14ac:dyDescent="0.3">
      <c r="B61" s="503"/>
      <c r="C61" s="1083"/>
      <c r="D61" s="1084"/>
      <c r="E61" s="499"/>
      <c r="F61" s="499"/>
      <c r="G61" s="499"/>
      <c r="H61" s="499"/>
    </row>
    <row r="62" spans="2:11" ht="30" customHeight="1" x14ac:dyDescent="0.3">
      <c r="B62" s="503"/>
      <c r="C62" s="1083"/>
      <c r="D62" s="1084"/>
      <c r="E62" s="499"/>
      <c r="F62" s="499"/>
      <c r="G62" s="499"/>
      <c r="H62" s="499"/>
    </row>
    <row r="63" spans="2:11" ht="30" customHeight="1" x14ac:dyDescent="0.3">
      <c r="B63" s="503"/>
      <c r="C63" s="1083"/>
      <c r="D63" s="1084"/>
      <c r="E63" s="499"/>
      <c r="F63" s="499"/>
      <c r="G63" s="499"/>
      <c r="H63" s="499"/>
    </row>
    <row r="64" spans="2:11" ht="30" customHeight="1" x14ac:dyDescent="0.3">
      <c r="B64" s="503"/>
      <c r="C64" s="1083"/>
      <c r="D64" s="1084"/>
      <c r="E64" s="499"/>
      <c r="F64" s="499"/>
      <c r="G64" s="499"/>
      <c r="H64" s="499"/>
    </row>
    <row r="65" spans="1:9" ht="30" customHeight="1" x14ac:dyDescent="0.3">
      <c r="B65" s="503"/>
      <c r="C65" s="1083"/>
      <c r="D65" s="1084"/>
      <c r="E65" s="499"/>
      <c r="F65" s="499"/>
      <c r="G65" s="499"/>
      <c r="H65" s="499"/>
    </row>
    <row r="66" spans="1:9" ht="30" customHeight="1" x14ac:dyDescent="0.3">
      <c r="B66" s="503"/>
      <c r="C66" s="1083"/>
      <c r="D66" s="1084"/>
      <c r="E66" s="499"/>
      <c r="F66" s="499"/>
      <c r="G66" s="499"/>
      <c r="H66" s="499"/>
    </row>
    <row r="67" spans="1:9" x14ac:dyDescent="0.2">
      <c r="B67" s="237"/>
      <c r="C67" s="1097"/>
      <c r="D67" s="1098"/>
      <c r="E67" s="239"/>
      <c r="F67" s="239"/>
      <c r="G67" s="239"/>
      <c r="H67" s="239"/>
    </row>
    <row r="68" spans="1:9" x14ac:dyDescent="0.2">
      <c r="B68" s="40"/>
      <c r="C68" s="996" t="s">
        <v>72</v>
      </c>
      <c r="D68" s="992"/>
      <c r="E68" s="236"/>
      <c r="F68" s="486"/>
      <c r="G68" s="445">
        <f>SUM(G46:G67)</f>
        <v>0</v>
      </c>
      <c r="H68" s="445">
        <f>SUM(H46:H67)</f>
        <v>0</v>
      </c>
    </row>
    <row r="69" spans="1:9" ht="15" customHeight="1" x14ac:dyDescent="0.2">
      <c r="B69" s="27"/>
      <c r="C69" s="27"/>
      <c r="D69" s="27"/>
      <c r="E69" s="27"/>
      <c r="F69" s="1104" t="s">
        <v>73</v>
      </c>
      <c r="G69" s="1105"/>
      <c r="H69" s="1071">
        <f>MAX(ABS(G68),ABS(H68))</f>
        <v>0</v>
      </c>
    </row>
    <row r="70" spans="1:9" x14ac:dyDescent="0.2">
      <c r="B70" s="27"/>
      <c r="C70" s="27"/>
      <c r="D70" s="27"/>
      <c r="E70" s="27"/>
      <c r="F70" s="1056"/>
      <c r="G70" s="1106"/>
      <c r="H70" s="1072"/>
    </row>
    <row r="71" spans="1:9" x14ac:dyDescent="0.2">
      <c r="B71" s="27"/>
      <c r="C71" s="27"/>
      <c r="D71" s="27"/>
      <c r="E71" s="27"/>
      <c r="F71" s="321" t="s">
        <v>74</v>
      </c>
      <c r="G71" s="326"/>
      <c r="H71" s="360">
        <v>0.08</v>
      </c>
    </row>
    <row r="72" spans="1:9" ht="15.75" thickBot="1" x14ac:dyDescent="0.25">
      <c r="B72" s="34"/>
      <c r="C72" s="34"/>
      <c r="F72" s="321" t="s">
        <v>29</v>
      </c>
      <c r="G72" s="326"/>
      <c r="H72" s="361">
        <f>H71*H69</f>
        <v>0</v>
      </c>
    </row>
    <row r="73" spans="1:9" ht="15.75" thickTop="1" x14ac:dyDescent="0.2">
      <c r="B73" s="21" t="s">
        <v>216</v>
      </c>
      <c r="I73" s="27"/>
    </row>
    <row r="74" spans="1:9" ht="15" customHeight="1" x14ac:dyDescent="0.2">
      <c r="B74" s="21" t="s">
        <v>217</v>
      </c>
      <c r="C74" s="1029" t="s">
        <v>419</v>
      </c>
      <c r="D74" s="1029"/>
      <c r="E74" s="1029"/>
      <c r="F74" s="1029"/>
      <c r="G74" s="1029"/>
      <c r="H74" s="1029"/>
      <c r="I74" s="1029"/>
    </row>
    <row r="75" spans="1:9" ht="15" customHeight="1" x14ac:dyDescent="0.2">
      <c r="B75" s="21" t="s">
        <v>218</v>
      </c>
      <c r="C75" s="1028" t="s">
        <v>420</v>
      </c>
      <c r="D75" s="1028"/>
      <c r="E75" s="1028"/>
      <c r="F75" s="1028"/>
      <c r="G75" s="1028"/>
      <c r="H75" s="1028"/>
      <c r="I75" s="1028"/>
    </row>
    <row r="76" spans="1:9" x14ac:dyDescent="0.2">
      <c r="B76" s="34"/>
      <c r="C76" s="1028"/>
      <c r="D76" s="1028"/>
      <c r="E76" s="1028"/>
      <c r="F76" s="1028"/>
      <c r="G76" s="1028"/>
      <c r="H76" s="1028"/>
      <c r="I76" s="1028"/>
    </row>
    <row r="77" spans="1:9" x14ac:dyDescent="0.2">
      <c r="B77" s="34"/>
      <c r="C77" s="1028"/>
      <c r="D77" s="1028"/>
      <c r="E77" s="1028"/>
      <c r="F77" s="1028"/>
      <c r="G77" s="1028"/>
      <c r="H77" s="1028"/>
      <c r="I77" s="1028"/>
    </row>
    <row r="80" spans="1:9" x14ac:dyDescent="0.2">
      <c r="A80" s="34" t="s">
        <v>191</v>
      </c>
      <c r="B80" s="34" t="s">
        <v>75</v>
      </c>
      <c r="C80" s="34"/>
    </row>
    <row r="81" spans="2:9" ht="15" customHeight="1" x14ac:dyDescent="0.2">
      <c r="B81" s="1044" t="s">
        <v>379</v>
      </c>
      <c r="C81" s="1044"/>
      <c r="D81" s="1044"/>
      <c r="E81" s="1044"/>
      <c r="F81" s="1044"/>
      <c r="G81" s="1044"/>
      <c r="H81" s="1044"/>
      <c r="I81" s="1044"/>
    </row>
    <row r="82" spans="2:9" x14ac:dyDescent="0.2">
      <c r="B82" s="1044"/>
      <c r="C82" s="1044"/>
      <c r="D82" s="1044"/>
      <c r="E82" s="1044"/>
      <c r="F82" s="1044"/>
      <c r="G82" s="1044"/>
      <c r="H82" s="1044"/>
      <c r="I82" s="1044"/>
    </row>
    <row r="83" spans="2:9" x14ac:dyDescent="0.2">
      <c r="B83" s="1044"/>
      <c r="C83" s="1044"/>
      <c r="D83" s="1044"/>
      <c r="E83" s="1044"/>
      <c r="F83" s="1044"/>
      <c r="G83" s="1044"/>
      <c r="H83" s="1044"/>
      <c r="I83" s="1044"/>
    </row>
    <row r="84" spans="2:9" ht="9.75" customHeight="1" x14ac:dyDescent="0.2">
      <c r="B84" s="1044"/>
      <c r="C84" s="1044"/>
      <c r="D84" s="1044"/>
      <c r="E84" s="1044"/>
      <c r="F84" s="1044"/>
      <c r="G84" s="1044"/>
      <c r="H84" s="1044"/>
      <c r="I84" s="1044"/>
    </row>
    <row r="85" spans="2:9" x14ac:dyDescent="0.2">
      <c r="B85" s="314"/>
      <c r="C85" s="314"/>
      <c r="D85" s="314"/>
      <c r="E85" s="314"/>
      <c r="F85" s="314"/>
      <c r="G85" s="314"/>
      <c r="H85" s="314"/>
      <c r="I85" s="314"/>
    </row>
    <row r="86" spans="2:9" ht="49.5" customHeight="1" x14ac:dyDescent="0.2">
      <c r="B86" s="236" t="s">
        <v>247</v>
      </c>
      <c r="C86" s="1040" t="s">
        <v>78</v>
      </c>
      <c r="D86" s="1005"/>
      <c r="E86" s="55" t="s">
        <v>79</v>
      </c>
      <c r="F86" s="1067" t="s">
        <v>76</v>
      </c>
      <c r="G86" s="1067"/>
      <c r="H86" s="1067"/>
      <c r="I86" s="63" t="s">
        <v>77</v>
      </c>
    </row>
    <row r="87" spans="2:9" ht="38.25" customHeight="1" x14ac:dyDescent="0.2">
      <c r="B87" s="238"/>
      <c r="C87" s="1036"/>
      <c r="D87" s="1073"/>
      <c r="E87" s="241"/>
      <c r="F87" s="1068"/>
      <c r="G87" s="1074"/>
      <c r="H87" s="1075"/>
      <c r="I87" s="250"/>
    </row>
    <row r="88" spans="2:9" ht="59.1" customHeight="1" x14ac:dyDescent="0.2">
      <c r="B88" s="530"/>
      <c r="C88" s="1068"/>
      <c r="D88" s="1070"/>
      <c r="E88" s="452"/>
      <c r="F88" s="1068"/>
      <c r="G88" s="1069"/>
      <c r="H88" s="1070"/>
      <c r="I88" s="446"/>
    </row>
    <row r="89" spans="2:9" ht="59.1" customHeight="1" x14ac:dyDescent="0.2">
      <c r="B89" s="530"/>
      <c r="C89" s="1068"/>
      <c r="D89" s="1070"/>
      <c r="E89" s="452"/>
      <c r="F89" s="1068"/>
      <c r="G89" s="1069"/>
      <c r="H89" s="1070"/>
      <c r="I89" s="446"/>
    </row>
    <row r="90" spans="2:9" ht="59.1" customHeight="1" x14ac:dyDescent="0.2">
      <c r="B90" s="530"/>
      <c r="C90" s="1068"/>
      <c r="D90" s="1070"/>
      <c r="E90" s="452"/>
      <c r="F90" s="1068"/>
      <c r="G90" s="1069"/>
      <c r="H90" s="1070"/>
      <c r="I90" s="446"/>
    </row>
    <row r="91" spans="2:9" ht="59.1" customHeight="1" x14ac:dyDescent="0.2">
      <c r="B91" s="530"/>
      <c r="C91" s="1068"/>
      <c r="D91" s="1070"/>
      <c r="E91" s="452"/>
      <c r="F91" s="1068"/>
      <c r="G91" s="1069"/>
      <c r="H91" s="1070"/>
      <c r="I91" s="446"/>
    </row>
    <row r="92" spans="2:9" ht="59.1" customHeight="1" x14ac:dyDescent="0.2">
      <c r="B92" s="530"/>
      <c r="C92" s="1068"/>
      <c r="D92" s="1070"/>
      <c r="E92" s="452"/>
      <c r="F92" s="1068"/>
      <c r="G92" s="1069"/>
      <c r="H92" s="1070"/>
      <c r="I92" s="446"/>
    </row>
    <row r="93" spans="2:9" ht="59.1" customHeight="1" x14ac:dyDescent="0.2">
      <c r="B93" s="530"/>
      <c r="C93" s="1068"/>
      <c r="D93" s="1070"/>
      <c r="E93" s="452"/>
      <c r="F93" s="1068"/>
      <c r="G93" s="1069"/>
      <c r="H93" s="1070"/>
      <c r="I93" s="446"/>
    </row>
    <row r="94" spans="2:9" ht="59.1" customHeight="1" x14ac:dyDescent="0.2">
      <c r="B94" s="530"/>
      <c r="C94" s="1068"/>
      <c r="D94" s="1070"/>
      <c r="E94" s="452"/>
      <c r="F94" s="1068"/>
      <c r="G94" s="1069"/>
      <c r="H94" s="1070"/>
      <c r="I94" s="446"/>
    </row>
    <row r="95" spans="2:9" ht="59.1" customHeight="1" x14ac:dyDescent="0.2">
      <c r="B95" s="530"/>
      <c r="C95" s="1068"/>
      <c r="D95" s="1070"/>
      <c r="E95" s="452"/>
      <c r="F95" s="1068"/>
      <c r="G95" s="1069"/>
      <c r="H95" s="1070"/>
      <c r="I95" s="446"/>
    </row>
    <row r="96" spans="2:9" ht="59.1" customHeight="1" x14ac:dyDescent="0.2">
      <c r="B96" s="530"/>
      <c r="C96" s="1068"/>
      <c r="D96" s="1070"/>
      <c r="E96" s="452"/>
      <c r="F96" s="1068"/>
      <c r="G96" s="1069"/>
      <c r="H96" s="1070"/>
      <c r="I96" s="446"/>
    </row>
    <row r="97" spans="2:9" ht="59.1" customHeight="1" x14ac:dyDescent="0.2">
      <c r="B97" s="530"/>
      <c r="C97" s="1068"/>
      <c r="D97" s="1070"/>
      <c r="E97" s="452"/>
      <c r="F97" s="1068"/>
      <c r="G97" s="1069"/>
      <c r="H97" s="1070"/>
      <c r="I97" s="446"/>
    </row>
    <row r="98" spans="2:9" ht="59.1" customHeight="1" x14ac:dyDescent="0.2">
      <c r="B98" s="530"/>
      <c r="C98" s="1068"/>
      <c r="D98" s="1070"/>
      <c r="E98" s="452"/>
      <c r="F98" s="1068"/>
      <c r="G98" s="1069"/>
      <c r="H98" s="1070"/>
      <c r="I98" s="446"/>
    </row>
    <row r="99" spans="2:9" ht="59.1" customHeight="1" x14ac:dyDescent="0.2">
      <c r="B99" s="530"/>
      <c r="C99" s="1068"/>
      <c r="D99" s="1070"/>
      <c r="E99" s="452"/>
      <c r="F99" s="1068"/>
      <c r="G99" s="1069"/>
      <c r="H99" s="1070"/>
      <c r="I99" s="446"/>
    </row>
    <row r="100" spans="2:9" ht="59.1" customHeight="1" x14ac:dyDescent="0.2">
      <c r="B100" s="530"/>
      <c r="C100" s="1068"/>
      <c r="D100" s="1070"/>
      <c r="E100" s="452"/>
      <c r="F100" s="1068"/>
      <c r="G100" s="1069"/>
      <c r="H100" s="1070"/>
      <c r="I100" s="446"/>
    </row>
    <row r="101" spans="2:9" ht="59.1" customHeight="1" x14ac:dyDescent="0.2">
      <c r="B101" s="530"/>
      <c r="C101" s="1068"/>
      <c r="D101" s="1070"/>
      <c r="E101" s="452"/>
      <c r="F101" s="1068"/>
      <c r="G101" s="1069"/>
      <c r="H101" s="1070"/>
      <c r="I101" s="446"/>
    </row>
    <row r="102" spans="2:9" ht="59.1" customHeight="1" x14ac:dyDescent="0.2">
      <c r="B102" s="530"/>
      <c r="C102" s="1068"/>
      <c r="D102" s="1070"/>
      <c r="E102" s="452"/>
      <c r="F102" s="1068"/>
      <c r="G102" s="1069"/>
      <c r="H102" s="1070"/>
      <c r="I102" s="446"/>
    </row>
    <row r="103" spans="2:9" ht="59.1" customHeight="1" x14ac:dyDescent="0.2">
      <c r="B103" s="530"/>
      <c r="C103" s="1068"/>
      <c r="D103" s="1070"/>
      <c r="E103" s="452"/>
      <c r="F103" s="1068"/>
      <c r="G103" s="1069"/>
      <c r="H103" s="1070"/>
      <c r="I103" s="446"/>
    </row>
    <row r="104" spans="2:9" ht="59.1" customHeight="1" x14ac:dyDescent="0.2">
      <c r="B104" s="530"/>
      <c r="C104" s="1068"/>
      <c r="D104" s="1070"/>
      <c r="E104" s="452"/>
      <c r="F104" s="1068"/>
      <c r="G104" s="1069"/>
      <c r="H104" s="1070"/>
      <c r="I104" s="446"/>
    </row>
    <row r="105" spans="2:9" ht="59.1" customHeight="1" x14ac:dyDescent="0.2">
      <c r="B105" s="530"/>
      <c r="C105" s="1068"/>
      <c r="D105" s="1070"/>
      <c r="E105" s="452"/>
      <c r="F105" s="1068"/>
      <c r="G105" s="1069"/>
      <c r="H105" s="1070"/>
      <c r="I105" s="446"/>
    </row>
    <row r="106" spans="2:9" ht="59.1" customHeight="1" x14ac:dyDescent="0.2">
      <c r="B106" s="530"/>
      <c r="C106" s="1068"/>
      <c r="D106" s="1070"/>
      <c r="E106" s="452"/>
      <c r="F106" s="1068"/>
      <c r="G106" s="1069"/>
      <c r="H106" s="1070"/>
      <c r="I106" s="446"/>
    </row>
    <row r="107" spans="2:9" ht="59.1" customHeight="1" x14ac:dyDescent="0.2">
      <c r="B107" s="530"/>
      <c r="C107" s="1068"/>
      <c r="D107" s="1070"/>
      <c r="E107" s="452"/>
      <c r="F107" s="1068"/>
      <c r="G107" s="1069"/>
      <c r="H107" s="1070"/>
      <c r="I107" s="446"/>
    </row>
    <row r="108" spans="2:9" ht="38.25" customHeight="1" x14ac:dyDescent="0.2">
      <c r="B108" s="238"/>
      <c r="C108" s="1036"/>
      <c r="D108" s="1073"/>
      <c r="E108" s="241"/>
      <c r="F108" s="1068"/>
      <c r="G108" s="1074"/>
      <c r="H108" s="1075"/>
      <c r="I108" s="479"/>
    </row>
    <row r="109" spans="2:9" ht="15.75" thickBot="1" x14ac:dyDescent="0.25">
      <c r="B109" s="27"/>
      <c r="C109" s="27"/>
      <c r="D109" s="27"/>
      <c r="E109" s="467">
        <f>SUM(E87:E108)</f>
        <v>0</v>
      </c>
      <c r="F109" s="27"/>
      <c r="G109" s="347"/>
      <c r="H109" s="347"/>
      <c r="I109" s="480">
        <f>SUM(I87:I108)</f>
        <v>0</v>
      </c>
    </row>
    <row r="110" spans="2:9" ht="15.75" thickTop="1" x14ac:dyDescent="0.3">
      <c r="B110" s="27"/>
      <c r="C110" s="27"/>
      <c r="D110" s="27"/>
      <c r="E110" s="27"/>
      <c r="F110" s="27"/>
      <c r="G110" s="27"/>
      <c r="H110" s="1039"/>
      <c r="I110" s="1039"/>
    </row>
    <row r="111" spans="2:9" ht="39.75" customHeight="1" x14ac:dyDescent="0.2">
      <c r="B111" s="27" t="s">
        <v>65</v>
      </c>
      <c r="C111" s="928" t="s">
        <v>610</v>
      </c>
      <c r="D111" s="928"/>
      <c r="E111" s="928"/>
      <c r="F111" s="928"/>
      <c r="G111" s="928"/>
      <c r="H111" s="928"/>
      <c r="I111" s="928"/>
    </row>
    <row r="114" spans="1:12" x14ac:dyDescent="0.2">
      <c r="A114" s="34" t="s">
        <v>192</v>
      </c>
      <c r="B114" s="34" t="s">
        <v>377</v>
      </c>
      <c r="C114" s="34"/>
    </row>
    <row r="115" spans="1:12" x14ac:dyDescent="0.2">
      <c r="B115" s="314"/>
      <c r="C115" s="314"/>
      <c r="D115" s="314"/>
      <c r="E115" s="314"/>
      <c r="F115" s="314"/>
      <c r="G115" s="314"/>
      <c r="H115" s="314"/>
      <c r="I115" s="314"/>
    </row>
    <row r="116" spans="1:12" ht="48" customHeight="1" x14ac:dyDescent="0.2">
      <c r="B116" s="236"/>
      <c r="C116" s="1040" t="s">
        <v>102</v>
      </c>
      <c r="D116" s="1005"/>
      <c r="E116" s="1067" t="s">
        <v>380</v>
      </c>
      <c r="F116" s="1067"/>
      <c r="G116" s="1067"/>
      <c r="H116" s="55" t="s">
        <v>103</v>
      </c>
      <c r="I116" s="68" t="s">
        <v>106</v>
      </c>
      <c r="J116" s="68" t="s">
        <v>107</v>
      </c>
      <c r="K116" s="63" t="s">
        <v>108</v>
      </c>
      <c r="L116" s="63" t="s">
        <v>109</v>
      </c>
    </row>
    <row r="117" spans="1:12" ht="59.1" customHeight="1" x14ac:dyDescent="0.2">
      <c r="B117" s="238"/>
      <c r="C117" s="1036"/>
      <c r="D117" s="1107"/>
      <c r="E117" s="1068"/>
      <c r="F117" s="1108"/>
      <c r="G117" s="1109"/>
      <c r="H117" s="241"/>
      <c r="I117" s="507"/>
      <c r="J117" s="507"/>
      <c r="K117" s="506"/>
      <c r="L117" s="526">
        <f>MAX((I117-J117),0)*K117</f>
        <v>0</v>
      </c>
    </row>
    <row r="118" spans="1:12" ht="59.1" customHeight="1" x14ac:dyDescent="0.2">
      <c r="B118" s="238"/>
      <c r="C118" s="1036"/>
      <c r="D118" s="1109"/>
      <c r="E118" s="1068"/>
      <c r="F118" s="1108"/>
      <c r="G118" s="1109"/>
      <c r="H118" s="241"/>
      <c r="I118" s="619"/>
      <c r="J118" s="619"/>
      <c r="K118" s="620"/>
      <c r="L118" s="526">
        <f t="shared" ref="L118:L138" si="0">MAX((I118-J118),0)*K118</f>
        <v>0</v>
      </c>
    </row>
    <row r="119" spans="1:12" ht="59.1" customHeight="1" x14ac:dyDescent="0.2">
      <c r="B119" s="238"/>
      <c r="C119" s="1036"/>
      <c r="D119" s="1109"/>
      <c r="E119" s="1068"/>
      <c r="F119" s="1108"/>
      <c r="G119" s="1109"/>
      <c r="H119" s="241"/>
      <c r="I119" s="619"/>
      <c r="J119" s="619"/>
      <c r="K119" s="620"/>
      <c r="L119" s="526">
        <f t="shared" si="0"/>
        <v>0</v>
      </c>
    </row>
    <row r="120" spans="1:12" ht="59.1" customHeight="1" x14ac:dyDescent="0.2">
      <c r="B120" s="238"/>
      <c r="C120" s="1036"/>
      <c r="D120" s="1109"/>
      <c r="E120" s="1068"/>
      <c r="F120" s="1108"/>
      <c r="G120" s="1109"/>
      <c r="H120" s="241"/>
      <c r="I120" s="619"/>
      <c r="J120" s="619"/>
      <c r="K120" s="620"/>
      <c r="L120" s="526">
        <f t="shared" si="0"/>
        <v>0</v>
      </c>
    </row>
    <row r="121" spans="1:12" ht="59.1" customHeight="1" x14ac:dyDescent="0.2">
      <c r="B121" s="238"/>
      <c r="C121" s="1036"/>
      <c r="D121" s="1109"/>
      <c r="E121" s="1068"/>
      <c r="F121" s="1108"/>
      <c r="G121" s="1109"/>
      <c r="H121" s="241"/>
      <c r="I121" s="619"/>
      <c r="J121" s="619"/>
      <c r="K121" s="620"/>
      <c r="L121" s="526">
        <f t="shared" si="0"/>
        <v>0</v>
      </c>
    </row>
    <row r="122" spans="1:12" ht="59.1" customHeight="1" x14ac:dyDescent="0.2">
      <c r="B122" s="238"/>
      <c r="C122" s="1036"/>
      <c r="D122" s="1109"/>
      <c r="E122" s="1068"/>
      <c r="F122" s="1108"/>
      <c r="G122" s="1109"/>
      <c r="H122" s="241"/>
      <c r="I122" s="619"/>
      <c r="J122" s="619"/>
      <c r="K122" s="620"/>
      <c r="L122" s="526">
        <f t="shared" si="0"/>
        <v>0</v>
      </c>
    </row>
    <row r="123" spans="1:12" ht="59.1" customHeight="1" x14ac:dyDescent="0.2">
      <c r="B123" s="238"/>
      <c r="C123" s="1036"/>
      <c r="D123" s="1107"/>
      <c r="E123" s="1068"/>
      <c r="F123" s="1108"/>
      <c r="G123" s="1109"/>
      <c r="H123" s="241"/>
      <c r="I123" s="619"/>
      <c r="J123" s="619"/>
      <c r="K123" s="620"/>
      <c r="L123" s="526">
        <f t="shared" si="0"/>
        <v>0</v>
      </c>
    </row>
    <row r="124" spans="1:12" ht="59.1" customHeight="1" x14ac:dyDescent="0.2">
      <c r="B124" s="238"/>
      <c r="C124" s="1036"/>
      <c r="D124" s="1109"/>
      <c r="E124" s="1068"/>
      <c r="F124" s="1108"/>
      <c r="G124" s="1109"/>
      <c r="H124" s="241"/>
      <c r="I124" s="619"/>
      <c r="J124" s="619"/>
      <c r="K124" s="620"/>
      <c r="L124" s="526">
        <f t="shared" si="0"/>
        <v>0</v>
      </c>
    </row>
    <row r="125" spans="1:12" ht="59.1" customHeight="1" x14ac:dyDescent="0.2">
      <c r="B125" s="238"/>
      <c r="C125" s="1036"/>
      <c r="D125" s="1109"/>
      <c r="E125" s="1068"/>
      <c r="F125" s="1108"/>
      <c r="G125" s="1109"/>
      <c r="H125" s="241"/>
      <c r="I125" s="619"/>
      <c r="J125" s="619"/>
      <c r="K125" s="620"/>
      <c r="L125" s="526">
        <f t="shared" si="0"/>
        <v>0</v>
      </c>
    </row>
    <row r="126" spans="1:12" ht="59.1" customHeight="1" x14ac:dyDescent="0.2">
      <c r="B126" s="238"/>
      <c r="C126" s="1036"/>
      <c r="D126" s="1109"/>
      <c r="E126" s="1068"/>
      <c r="F126" s="1108"/>
      <c r="G126" s="1109"/>
      <c r="H126" s="241"/>
      <c r="I126" s="619"/>
      <c r="J126" s="619"/>
      <c r="K126" s="620"/>
      <c r="L126" s="526">
        <f t="shared" si="0"/>
        <v>0</v>
      </c>
    </row>
    <row r="127" spans="1:12" ht="59.1" customHeight="1" x14ac:dyDescent="0.2">
      <c r="B127" s="238"/>
      <c r="C127" s="1036"/>
      <c r="D127" s="1109"/>
      <c r="E127" s="1068"/>
      <c r="F127" s="1108"/>
      <c r="G127" s="1109"/>
      <c r="H127" s="241"/>
      <c r="I127" s="619"/>
      <c r="J127" s="619"/>
      <c r="K127" s="620"/>
      <c r="L127" s="526">
        <f t="shared" si="0"/>
        <v>0</v>
      </c>
    </row>
    <row r="128" spans="1:12" ht="59.1" customHeight="1" x14ac:dyDescent="0.2">
      <c r="B128" s="238"/>
      <c r="C128" s="1036"/>
      <c r="D128" s="1109"/>
      <c r="E128" s="1068"/>
      <c r="F128" s="1108"/>
      <c r="G128" s="1109"/>
      <c r="H128" s="241"/>
      <c r="I128" s="619"/>
      <c r="J128" s="619"/>
      <c r="K128" s="620"/>
      <c r="L128" s="526">
        <f t="shared" si="0"/>
        <v>0</v>
      </c>
    </row>
    <row r="129" spans="2:12" ht="59.1" customHeight="1" x14ac:dyDescent="0.2">
      <c r="B129" s="238"/>
      <c r="C129" s="1036"/>
      <c r="D129" s="1109"/>
      <c r="E129" s="1068"/>
      <c r="F129" s="1108"/>
      <c r="G129" s="1109"/>
      <c r="H129" s="241"/>
      <c r="I129" s="619"/>
      <c r="J129" s="619"/>
      <c r="K129" s="620"/>
      <c r="L129" s="526">
        <f t="shared" si="0"/>
        <v>0</v>
      </c>
    </row>
    <row r="130" spans="2:12" ht="59.1" customHeight="1" x14ac:dyDescent="0.2">
      <c r="B130" s="238"/>
      <c r="C130" s="1036"/>
      <c r="D130" s="1109"/>
      <c r="E130" s="1068"/>
      <c r="F130" s="1108"/>
      <c r="G130" s="1109"/>
      <c r="H130" s="241"/>
      <c r="I130" s="619"/>
      <c r="J130" s="619"/>
      <c r="K130" s="620"/>
      <c r="L130" s="526">
        <f t="shared" si="0"/>
        <v>0</v>
      </c>
    </row>
    <row r="131" spans="2:12" ht="59.1" customHeight="1" x14ac:dyDescent="0.2">
      <c r="B131" s="238"/>
      <c r="C131" s="1036"/>
      <c r="D131" s="1109"/>
      <c r="E131" s="1068"/>
      <c r="F131" s="1108"/>
      <c r="G131" s="1109"/>
      <c r="H131" s="241"/>
      <c r="I131" s="619"/>
      <c r="J131" s="619"/>
      <c r="K131" s="620"/>
      <c r="L131" s="526">
        <f t="shared" si="0"/>
        <v>0</v>
      </c>
    </row>
    <row r="132" spans="2:12" ht="59.1" customHeight="1" x14ac:dyDescent="0.2">
      <c r="B132" s="238"/>
      <c r="C132" s="1036"/>
      <c r="D132" s="1109"/>
      <c r="E132" s="1068"/>
      <c r="F132" s="1108"/>
      <c r="G132" s="1109"/>
      <c r="H132" s="241"/>
      <c r="I132" s="619"/>
      <c r="J132" s="619"/>
      <c r="K132" s="620"/>
      <c r="L132" s="526">
        <f t="shared" si="0"/>
        <v>0</v>
      </c>
    </row>
    <row r="133" spans="2:12" ht="59.1" customHeight="1" x14ac:dyDescent="0.2">
      <c r="B133" s="238"/>
      <c r="C133" s="1036"/>
      <c r="D133" s="1109"/>
      <c r="E133" s="1068"/>
      <c r="F133" s="1108"/>
      <c r="G133" s="1109"/>
      <c r="H133" s="241"/>
      <c r="I133" s="619"/>
      <c r="J133" s="619"/>
      <c r="K133" s="620"/>
      <c r="L133" s="526">
        <f t="shared" si="0"/>
        <v>0</v>
      </c>
    </row>
    <row r="134" spans="2:12" ht="59.1" customHeight="1" x14ac:dyDescent="0.2">
      <c r="B134" s="238"/>
      <c r="C134" s="1036"/>
      <c r="D134" s="1109"/>
      <c r="E134" s="1068"/>
      <c r="F134" s="1108"/>
      <c r="G134" s="1109"/>
      <c r="H134" s="241"/>
      <c r="I134" s="619"/>
      <c r="J134" s="619"/>
      <c r="K134" s="620"/>
      <c r="L134" s="526">
        <f t="shared" si="0"/>
        <v>0</v>
      </c>
    </row>
    <row r="135" spans="2:12" ht="59.1" customHeight="1" x14ac:dyDescent="0.2">
      <c r="B135" s="238"/>
      <c r="C135" s="1036"/>
      <c r="D135" s="1109"/>
      <c r="E135" s="1068"/>
      <c r="F135" s="1108"/>
      <c r="G135" s="1109"/>
      <c r="H135" s="241"/>
      <c r="I135" s="619"/>
      <c r="J135" s="619"/>
      <c r="K135" s="620"/>
      <c r="L135" s="526">
        <f t="shared" si="0"/>
        <v>0</v>
      </c>
    </row>
    <row r="136" spans="2:12" ht="59.1" customHeight="1" x14ac:dyDescent="0.2">
      <c r="B136" s="238"/>
      <c r="C136" s="1036"/>
      <c r="D136" s="1109"/>
      <c r="E136" s="1068"/>
      <c r="F136" s="1108"/>
      <c r="G136" s="1109"/>
      <c r="H136" s="241"/>
      <c r="I136" s="619"/>
      <c r="J136" s="619"/>
      <c r="K136" s="620"/>
      <c r="L136" s="526">
        <f t="shared" si="0"/>
        <v>0</v>
      </c>
    </row>
    <row r="137" spans="2:12" ht="59.1" customHeight="1" x14ac:dyDescent="0.2">
      <c r="B137" s="238"/>
      <c r="C137" s="1036"/>
      <c r="D137" s="1109"/>
      <c r="E137" s="1068"/>
      <c r="F137" s="1108"/>
      <c r="G137" s="1109"/>
      <c r="H137" s="241"/>
      <c r="I137" s="619"/>
      <c r="J137" s="619"/>
      <c r="K137" s="620"/>
      <c r="L137" s="526">
        <f t="shared" si="0"/>
        <v>0</v>
      </c>
    </row>
    <row r="138" spans="2:12" ht="59.1" customHeight="1" x14ac:dyDescent="0.2">
      <c r="B138" s="238"/>
      <c r="C138" s="1036"/>
      <c r="D138" s="1109"/>
      <c r="E138" s="1068"/>
      <c r="F138" s="1108"/>
      <c r="G138" s="1109"/>
      <c r="H138" s="241"/>
      <c r="I138" s="507"/>
      <c r="J138" s="507"/>
      <c r="K138" s="506"/>
      <c r="L138" s="526">
        <f t="shared" si="0"/>
        <v>0</v>
      </c>
    </row>
    <row r="139" spans="2:12" ht="15.75" thickBot="1" x14ac:dyDescent="0.25">
      <c r="B139" s="27"/>
      <c r="C139" s="27"/>
      <c r="D139" s="27"/>
      <c r="E139" s="27"/>
      <c r="F139" s="347"/>
      <c r="G139" s="347"/>
      <c r="H139" s="467">
        <f>SUM(H117:H138)</f>
        <v>0</v>
      </c>
      <c r="I139" s="467">
        <f>SUM(I117:I138)</f>
        <v>0</v>
      </c>
      <c r="J139" s="467">
        <f>SUM(J117:J138)</f>
        <v>0</v>
      </c>
      <c r="K139" s="347"/>
      <c r="L139" s="447">
        <f>SUM(L117:L138)</f>
        <v>0</v>
      </c>
    </row>
    <row r="140" spans="2:12" ht="9.1999999999999993" customHeight="1" thickTop="1" x14ac:dyDescent="0.3">
      <c r="B140" s="27"/>
      <c r="C140" s="27"/>
      <c r="D140" s="27"/>
      <c r="E140" s="27"/>
      <c r="F140" s="27"/>
      <c r="G140" s="27"/>
      <c r="H140" s="323"/>
    </row>
    <row r="141" spans="2:12" x14ac:dyDescent="0.2">
      <c r="B141" s="27" t="s">
        <v>65</v>
      </c>
      <c r="C141" s="1110" t="s">
        <v>284</v>
      </c>
      <c r="D141" s="1110"/>
      <c r="E141" s="1110"/>
      <c r="F141" s="1110"/>
      <c r="G141" s="1110"/>
      <c r="H141" s="1110"/>
      <c r="I141" s="1110"/>
      <c r="J141" s="1110"/>
      <c r="K141" s="1110"/>
    </row>
    <row r="142" spans="2:12" ht="30" customHeight="1" x14ac:dyDescent="0.2">
      <c r="C142" s="1044" t="s">
        <v>285</v>
      </c>
      <c r="D142" s="1044"/>
      <c r="E142" s="1044"/>
      <c r="F142" s="1044"/>
      <c r="G142" s="1044"/>
      <c r="H142" s="1044"/>
      <c r="I142" s="1044"/>
      <c r="J142" s="1044"/>
      <c r="K142" s="1044"/>
    </row>
    <row r="143" spans="2:12" ht="15" customHeight="1" x14ac:dyDescent="0.2">
      <c r="C143" s="928" t="s">
        <v>451</v>
      </c>
      <c r="D143" s="928"/>
      <c r="E143" s="928"/>
      <c r="F143" s="928"/>
      <c r="G143" s="928"/>
      <c r="H143" s="928"/>
      <c r="I143" s="928"/>
    </row>
  </sheetData>
  <sheetProtection insertRows="0"/>
  <mergeCells count="154">
    <mergeCell ref="E136:G136"/>
    <mergeCell ref="C137:D137"/>
    <mergeCell ref="C143:I143"/>
    <mergeCell ref="C138:D138"/>
    <mergeCell ref="E138:G138"/>
    <mergeCell ref="C141:K141"/>
    <mergeCell ref="C142:K142"/>
    <mergeCell ref="E137:G137"/>
    <mergeCell ref="C136:D136"/>
    <mergeCell ref="C135:D135"/>
    <mergeCell ref="E135:G135"/>
    <mergeCell ref="C132:D132"/>
    <mergeCell ref="E132:G132"/>
    <mergeCell ref="C133:D133"/>
    <mergeCell ref="E133:G133"/>
    <mergeCell ref="C130:D130"/>
    <mergeCell ref="E130:G130"/>
    <mergeCell ref="C131:D131"/>
    <mergeCell ref="E131:G131"/>
    <mergeCell ref="C134:D134"/>
    <mergeCell ref="E134:G134"/>
    <mergeCell ref="C127:D127"/>
    <mergeCell ref="E127:G127"/>
    <mergeCell ref="C128:D128"/>
    <mergeCell ref="E128:G128"/>
    <mergeCell ref="C129:D129"/>
    <mergeCell ref="E129:G129"/>
    <mergeCell ref="C124:D124"/>
    <mergeCell ref="E124:G124"/>
    <mergeCell ref="C125:D125"/>
    <mergeCell ref="E125:G125"/>
    <mergeCell ref="C126:D126"/>
    <mergeCell ref="E126:G126"/>
    <mergeCell ref="C121:D121"/>
    <mergeCell ref="E121:G121"/>
    <mergeCell ref="C122:D122"/>
    <mergeCell ref="E122:G122"/>
    <mergeCell ref="C123:D123"/>
    <mergeCell ref="E123:G123"/>
    <mergeCell ref="C118:D118"/>
    <mergeCell ref="E118:G118"/>
    <mergeCell ref="C119:D119"/>
    <mergeCell ref="E119:G119"/>
    <mergeCell ref="C120:D120"/>
    <mergeCell ref="E120:G120"/>
    <mergeCell ref="F93:H93"/>
    <mergeCell ref="F94:H94"/>
    <mergeCell ref="C99:D99"/>
    <mergeCell ref="C91:D91"/>
    <mergeCell ref="C92:D92"/>
    <mergeCell ref="C93:D93"/>
    <mergeCell ref="C117:D117"/>
    <mergeCell ref="C104:D104"/>
    <mergeCell ref="E117:G117"/>
    <mergeCell ref="F105:H105"/>
    <mergeCell ref="F106:H106"/>
    <mergeCell ref="C116:D116"/>
    <mergeCell ref="E116:G116"/>
    <mergeCell ref="H110:I110"/>
    <mergeCell ref="C111:I111"/>
    <mergeCell ref="C106:D106"/>
    <mergeCell ref="F108:H108"/>
    <mergeCell ref="C108:D108"/>
    <mergeCell ref="C67:D67"/>
    <mergeCell ref="C68:D68"/>
    <mergeCell ref="B81:I84"/>
    <mergeCell ref="F88:H88"/>
    <mergeCell ref="F101:H101"/>
    <mergeCell ref="C96:D96"/>
    <mergeCell ref="C97:D97"/>
    <mergeCell ref="C98:D98"/>
    <mergeCell ref="C60:D60"/>
    <mergeCell ref="C61:D61"/>
    <mergeCell ref="C74:I74"/>
    <mergeCell ref="C75:I77"/>
    <mergeCell ref="F95:H95"/>
    <mergeCell ref="C62:D62"/>
    <mergeCell ref="C63:D63"/>
    <mergeCell ref="C88:D88"/>
    <mergeCell ref="C89:D89"/>
    <mergeCell ref="C66:D66"/>
    <mergeCell ref="C64:D64"/>
    <mergeCell ref="C65:D65"/>
    <mergeCell ref="C94:D94"/>
    <mergeCell ref="C95:D95"/>
    <mergeCell ref="F69:G70"/>
    <mergeCell ref="C86:D86"/>
    <mergeCell ref="B32:F32"/>
    <mergeCell ref="B33:F33"/>
    <mergeCell ref="C46:D46"/>
    <mergeCell ref="C54:D54"/>
    <mergeCell ref="B17:F17"/>
    <mergeCell ref="B18:F18"/>
    <mergeCell ref="B19:F19"/>
    <mergeCell ref="B20:F20"/>
    <mergeCell ref="B30:F30"/>
    <mergeCell ref="B31:F31"/>
    <mergeCell ref="B25:F25"/>
    <mergeCell ref="B26:F26"/>
    <mergeCell ref="B1:C1"/>
    <mergeCell ref="H2:I2"/>
    <mergeCell ref="B21:F21"/>
    <mergeCell ref="B24:F24"/>
    <mergeCell ref="B13:I13"/>
    <mergeCell ref="B16:F16"/>
    <mergeCell ref="E5:M5"/>
    <mergeCell ref="E6:M6"/>
    <mergeCell ref="E7:M7"/>
    <mergeCell ref="E8:M8"/>
    <mergeCell ref="E9:M9"/>
    <mergeCell ref="H43:I43"/>
    <mergeCell ref="C44:D44"/>
    <mergeCell ref="C45:D45"/>
    <mergeCell ref="C40:I40"/>
    <mergeCell ref="G34:H34"/>
    <mergeCell ref="C36:I36"/>
    <mergeCell ref="C37:I37"/>
    <mergeCell ref="C38:I39"/>
    <mergeCell ref="C59:D59"/>
    <mergeCell ref="C47:D47"/>
    <mergeCell ref="C48:D48"/>
    <mergeCell ref="C49:D49"/>
    <mergeCell ref="C50:D50"/>
    <mergeCell ref="C51:D51"/>
    <mergeCell ref="C52:D52"/>
    <mergeCell ref="C53:D53"/>
    <mergeCell ref="C55:D55"/>
    <mergeCell ref="C56:D56"/>
    <mergeCell ref="C57:D57"/>
    <mergeCell ref="C58:D58"/>
    <mergeCell ref="F86:H86"/>
    <mergeCell ref="F89:H89"/>
    <mergeCell ref="H69:H70"/>
    <mergeCell ref="F90:H90"/>
    <mergeCell ref="C101:D101"/>
    <mergeCell ref="F104:H104"/>
    <mergeCell ref="C107:D107"/>
    <mergeCell ref="F107:H107"/>
    <mergeCell ref="C105:D105"/>
    <mergeCell ref="C87:D87"/>
    <mergeCell ref="F87:H87"/>
    <mergeCell ref="C100:D100"/>
    <mergeCell ref="F100:H100"/>
    <mergeCell ref="C90:D90"/>
    <mergeCell ref="F96:H96"/>
    <mergeCell ref="F97:H97"/>
    <mergeCell ref="F98:H98"/>
    <mergeCell ref="F99:H99"/>
    <mergeCell ref="F102:H102"/>
    <mergeCell ref="F103:H103"/>
    <mergeCell ref="C102:D102"/>
    <mergeCell ref="C103:D103"/>
    <mergeCell ref="F91:H91"/>
    <mergeCell ref="F92:H92"/>
  </mergeCells>
  <phoneticPr fontId="12" type="noConversion"/>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8" max="11" man="1"/>
    <brk id="11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130"/>
  <sheetViews>
    <sheetView showGridLines="0" zoomScale="85" zoomScaleNormal="85" workbookViewId="0">
      <selection activeCell="D7" sqref="D7:G7"/>
    </sheetView>
  </sheetViews>
  <sheetFormatPr defaultColWidth="9.140625" defaultRowHeight="15" x14ac:dyDescent="0.2"/>
  <cols>
    <col min="1" max="1" width="1.28515625" style="21" customWidth="1"/>
    <col min="2" max="2" width="5.28515625" style="21" customWidth="1"/>
    <col min="3" max="3" width="14" style="21" customWidth="1"/>
    <col min="4" max="4" width="19" style="21" customWidth="1"/>
    <col min="5" max="5" width="22.42578125" style="21" customWidth="1"/>
    <col min="6" max="6" width="25.7109375" style="21" customWidth="1"/>
    <col min="7" max="7" width="39.28515625" style="21" customWidth="1"/>
    <col min="8" max="8" width="10.140625" style="21" customWidth="1"/>
    <col min="9" max="9" width="4" style="21" customWidth="1"/>
    <col min="10" max="10" width="14" style="21" bestFit="1" customWidth="1"/>
    <col min="11" max="16384" width="9.140625" style="21"/>
  </cols>
  <sheetData>
    <row r="1" spans="1:10" x14ac:dyDescent="0.3">
      <c r="A1" s="134" t="s">
        <v>363</v>
      </c>
      <c r="B1" s="913" t="s">
        <v>464</v>
      </c>
      <c r="C1" s="914"/>
    </row>
    <row r="2" spans="1:10" x14ac:dyDescent="0.3">
      <c r="A2" s="39"/>
      <c r="B2" s="133"/>
      <c r="D2" s="133"/>
      <c r="E2" s="27"/>
      <c r="F2" s="27"/>
    </row>
    <row r="3" spans="1:10" x14ac:dyDescent="0.2">
      <c r="A3" s="27"/>
      <c r="B3" s="133"/>
      <c r="C3" s="133"/>
      <c r="D3" s="133"/>
      <c r="E3" s="27"/>
      <c r="F3" s="27"/>
    </row>
    <row r="4" spans="1:10" x14ac:dyDescent="0.2">
      <c r="A4" s="27"/>
      <c r="B4" s="133"/>
      <c r="C4" s="133"/>
      <c r="D4" s="133"/>
      <c r="E4" s="27"/>
      <c r="F4" s="27"/>
    </row>
    <row r="5" spans="1:10" x14ac:dyDescent="0.2">
      <c r="A5" s="27"/>
      <c r="B5" s="27" t="s">
        <v>433</v>
      </c>
      <c r="C5" s="27"/>
      <c r="D5" s="917"/>
      <c r="E5" s="918"/>
      <c r="F5" s="918"/>
      <c r="G5" s="919"/>
    </row>
    <row r="6" spans="1:10" x14ac:dyDescent="0.2">
      <c r="A6" s="27"/>
      <c r="B6" s="27" t="s">
        <v>435</v>
      </c>
      <c r="C6" s="27"/>
      <c r="D6" s="917"/>
      <c r="E6" s="918"/>
      <c r="F6" s="918"/>
      <c r="G6" s="919"/>
    </row>
    <row r="7" spans="1:10" x14ac:dyDescent="0.2">
      <c r="A7" s="27"/>
      <c r="B7" s="27" t="s">
        <v>297</v>
      </c>
      <c r="C7" s="27"/>
      <c r="D7" s="917"/>
      <c r="E7" s="918"/>
      <c r="F7" s="918"/>
      <c r="G7" s="919"/>
    </row>
    <row r="8" spans="1:10" x14ac:dyDescent="0.2">
      <c r="A8" s="27"/>
      <c r="B8" s="27" t="s">
        <v>259</v>
      </c>
      <c r="C8" s="27"/>
      <c r="D8" s="920"/>
      <c r="E8" s="921"/>
      <c r="F8" s="921"/>
      <c r="G8" s="922"/>
    </row>
    <row r="9" spans="1:10" x14ac:dyDescent="0.2">
      <c r="A9" s="27"/>
      <c r="B9" s="27" t="s">
        <v>482</v>
      </c>
      <c r="C9" s="27"/>
      <c r="D9" s="924"/>
      <c r="E9" s="925"/>
      <c r="F9" s="925"/>
      <c r="G9" s="926"/>
    </row>
    <row r="10" spans="1:10" x14ac:dyDescent="0.2">
      <c r="A10" s="27"/>
      <c r="B10" s="133"/>
      <c r="C10" s="133"/>
      <c r="D10" s="133"/>
      <c r="E10" s="27"/>
      <c r="F10" s="27"/>
      <c r="J10" s="134"/>
    </row>
    <row r="11" spans="1:10" x14ac:dyDescent="0.2">
      <c r="A11" s="70"/>
      <c r="B11" s="923" t="s">
        <v>246</v>
      </c>
      <c r="C11" s="923"/>
      <c r="D11" s="923"/>
      <c r="E11" s="923"/>
      <c r="F11" s="923"/>
      <c r="G11" s="923"/>
    </row>
    <row r="12" spans="1:10" x14ac:dyDescent="0.2">
      <c r="A12" s="27"/>
      <c r="B12" s="133"/>
      <c r="C12" s="133"/>
      <c r="D12" s="133"/>
      <c r="E12" s="27"/>
      <c r="F12" s="27"/>
      <c r="G12" s="44"/>
    </row>
    <row r="13" spans="1:10" ht="45.2" customHeight="1" x14ac:dyDescent="0.2">
      <c r="A13" s="27"/>
      <c r="C13" s="60"/>
      <c r="D13" s="27"/>
      <c r="E13" s="27"/>
      <c r="F13" s="218" t="s">
        <v>245</v>
      </c>
      <c r="G13" s="574" t="s">
        <v>587</v>
      </c>
    </row>
    <row r="14" spans="1:10" ht="20.25" customHeight="1" x14ac:dyDescent="0.2">
      <c r="A14" s="27"/>
      <c r="B14" s="21" t="s">
        <v>177</v>
      </c>
      <c r="C14" s="27" t="s">
        <v>173</v>
      </c>
      <c r="D14" s="27"/>
      <c r="E14" s="27"/>
      <c r="F14" s="65">
        <f>'Form B'!G23</f>
        <v>0</v>
      </c>
      <c r="G14" s="65">
        <f>'Form B'!H23</f>
        <v>0</v>
      </c>
    </row>
    <row r="15" spans="1:10" ht="20.25" customHeight="1" x14ac:dyDescent="0.2">
      <c r="A15" s="27"/>
      <c r="B15" s="21" t="s">
        <v>178</v>
      </c>
      <c r="C15" s="27" t="s">
        <v>254</v>
      </c>
      <c r="D15" s="27"/>
      <c r="E15" s="27"/>
      <c r="F15" s="65">
        <f>'Form B'!G35</f>
        <v>0</v>
      </c>
      <c r="G15" s="65">
        <f>'Form B'!H35</f>
        <v>0</v>
      </c>
    </row>
    <row r="16" spans="1:10" ht="20.25" customHeight="1" x14ac:dyDescent="0.2">
      <c r="A16" s="27"/>
      <c r="B16" s="21" t="s">
        <v>179</v>
      </c>
      <c r="C16" s="27" t="s">
        <v>174</v>
      </c>
      <c r="D16" s="27"/>
      <c r="E16" s="27"/>
      <c r="F16" s="65">
        <f>'Form B'!G44</f>
        <v>0</v>
      </c>
      <c r="G16" s="65">
        <f>'Form B'!H44</f>
        <v>0</v>
      </c>
      <c r="I16" s="721"/>
    </row>
    <row r="17" spans="1:10" ht="20.25" customHeight="1" x14ac:dyDescent="0.2">
      <c r="A17" s="27"/>
      <c r="B17" s="27" t="s">
        <v>180</v>
      </c>
      <c r="C17" s="60" t="s">
        <v>483</v>
      </c>
      <c r="D17" s="27"/>
      <c r="E17" s="27"/>
      <c r="F17" s="135">
        <f>F14+F15-F16</f>
        <v>0</v>
      </c>
      <c r="G17" s="135">
        <f>G14+G15-G16</f>
        <v>0</v>
      </c>
    </row>
    <row r="18" spans="1:10" s="34" customFormat="1" ht="36" customHeight="1" x14ac:dyDescent="0.2">
      <c r="C18" s="33"/>
      <c r="D18" s="60"/>
      <c r="E18" s="51"/>
      <c r="F18" s="648"/>
      <c r="G18" s="648"/>
      <c r="J18" s="720"/>
    </row>
    <row r="19" spans="1:10" ht="20.25" customHeight="1" x14ac:dyDescent="0.2">
      <c r="A19" s="27"/>
      <c r="B19" s="21" t="s">
        <v>191</v>
      </c>
      <c r="C19" s="27" t="s">
        <v>416</v>
      </c>
      <c r="D19" s="27"/>
      <c r="E19" s="27"/>
      <c r="F19" s="715">
        <f>SUM('Form C'!J14,'Form C'!Q14)</f>
        <v>0</v>
      </c>
      <c r="G19" s="715">
        <f>F19</f>
        <v>0</v>
      </c>
    </row>
    <row r="20" spans="1:10" ht="20.25" customHeight="1" x14ac:dyDescent="0.2">
      <c r="A20" s="27"/>
      <c r="B20" s="21" t="s">
        <v>192</v>
      </c>
      <c r="C20" s="27" t="s">
        <v>415</v>
      </c>
      <c r="D20" s="27"/>
      <c r="E20" s="27"/>
      <c r="F20" s="715">
        <f>SUM('Form C'!D14:I14,'Form C'!K14:P14)</f>
        <v>0</v>
      </c>
      <c r="G20" s="715">
        <f>F20-'Form C'!D14-'Form C'!F14-'Form C'!K14-'Form C'!M14</f>
        <v>0</v>
      </c>
    </row>
    <row r="21" spans="1:10" ht="20.25" customHeight="1" x14ac:dyDescent="0.2">
      <c r="A21" s="27"/>
      <c r="B21" s="21" t="s">
        <v>193</v>
      </c>
      <c r="C21" s="915" t="s">
        <v>414</v>
      </c>
      <c r="D21" s="915"/>
      <c r="E21" s="916"/>
      <c r="F21" s="715">
        <f>'Form C'!R14</f>
        <v>0</v>
      </c>
      <c r="G21" s="715">
        <f>F21</f>
        <v>0</v>
      </c>
    </row>
    <row r="22" spans="1:10" ht="20.25" customHeight="1" x14ac:dyDescent="0.2">
      <c r="A22" s="27"/>
      <c r="B22" s="27" t="s">
        <v>206</v>
      </c>
      <c r="C22" s="60" t="s">
        <v>441</v>
      </c>
      <c r="D22" s="27"/>
      <c r="E22" s="27"/>
      <c r="F22" s="715">
        <f>SUM(F19:F21)</f>
        <v>0</v>
      </c>
      <c r="G22" s="715">
        <f>SUM(G19:G21)</f>
        <v>0</v>
      </c>
    </row>
    <row r="23" spans="1:10" x14ac:dyDescent="0.2">
      <c r="A23" s="27"/>
      <c r="B23" s="27"/>
      <c r="C23" s="27"/>
      <c r="D23" s="27"/>
      <c r="E23" s="27"/>
      <c r="F23" s="27"/>
      <c r="G23" s="44"/>
    </row>
    <row r="24" spans="1:10" x14ac:dyDescent="0.2">
      <c r="A24" s="27"/>
      <c r="B24" s="865" t="s">
        <v>585</v>
      </c>
      <c r="C24" s="27"/>
      <c r="D24" s="27"/>
      <c r="E24" s="27"/>
      <c r="F24" s="575" t="str">
        <f>IF(ISERROR(F17/F22)," ",F17/F22)</f>
        <v xml:space="preserve"> </v>
      </c>
      <c r="G24" s="575" t="str">
        <f>IF(ISERROR(G17/G22)," ",G17/G22)</f>
        <v xml:space="preserve"> </v>
      </c>
    </row>
    <row r="25" spans="1:10" x14ac:dyDescent="0.2">
      <c r="A25" s="27"/>
      <c r="B25" s="27"/>
      <c r="C25" s="27"/>
      <c r="D25" s="27"/>
      <c r="E25" s="27"/>
      <c r="F25" s="27"/>
      <c r="G25" s="44"/>
    </row>
    <row r="26" spans="1:10" x14ac:dyDescent="0.2">
      <c r="A26" s="27"/>
      <c r="B26" s="27"/>
      <c r="C26" s="27"/>
      <c r="D26" s="27"/>
      <c r="E26" s="27"/>
      <c r="F26" s="27"/>
      <c r="G26" s="44"/>
    </row>
    <row r="27" spans="1:10" ht="20.25" customHeight="1" x14ac:dyDescent="0.2">
      <c r="B27" s="60" t="s">
        <v>586</v>
      </c>
      <c r="C27" s="27"/>
      <c r="D27" s="27"/>
      <c r="E27" s="27"/>
      <c r="F27" s="866">
        <f>MIN(F24,G24)</f>
        <v>0</v>
      </c>
      <c r="G27" s="649"/>
    </row>
    <row r="28" spans="1:10" x14ac:dyDescent="0.2">
      <c r="A28" s="27"/>
      <c r="B28" s="27"/>
      <c r="C28" s="27"/>
      <c r="D28" s="27"/>
      <c r="E28" s="27"/>
      <c r="F28" s="27"/>
    </row>
    <row r="29" spans="1:10" x14ac:dyDescent="0.2">
      <c r="A29" s="27"/>
      <c r="B29" s="27"/>
      <c r="C29" s="27"/>
      <c r="D29" s="27"/>
      <c r="E29" s="27"/>
      <c r="F29" s="27"/>
    </row>
    <row r="30" spans="1:10" x14ac:dyDescent="0.2">
      <c r="A30" s="27"/>
      <c r="B30" s="27"/>
      <c r="C30" s="27"/>
      <c r="D30" s="27"/>
      <c r="E30" s="27"/>
      <c r="F30" s="27"/>
    </row>
    <row r="31" spans="1:10" x14ac:dyDescent="0.2">
      <c r="A31" s="27"/>
      <c r="B31" s="27"/>
      <c r="C31" s="27"/>
      <c r="D31" s="27"/>
      <c r="E31" s="27"/>
      <c r="F31" s="27"/>
    </row>
    <row r="32" spans="1:10" x14ac:dyDescent="0.2">
      <c r="A32" s="27"/>
      <c r="B32" s="27"/>
      <c r="C32" s="27"/>
      <c r="D32" s="27"/>
      <c r="E32" s="27"/>
      <c r="F32" s="27"/>
    </row>
    <row r="33" spans="1:21" x14ac:dyDescent="0.2">
      <c r="A33" s="27"/>
      <c r="B33" s="27"/>
      <c r="C33" s="27"/>
      <c r="D33" s="27"/>
      <c r="E33" s="27"/>
      <c r="F33" s="27"/>
    </row>
    <row r="34" spans="1:21" x14ac:dyDescent="0.2">
      <c r="A34" s="27"/>
      <c r="B34" s="27"/>
      <c r="C34" s="27"/>
      <c r="D34" s="27"/>
      <c r="E34" s="27"/>
      <c r="F34" s="27"/>
    </row>
    <row r="35" spans="1:21" x14ac:dyDescent="0.2">
      <c r="A35" s="27"/>
      <c r="B35" s="27"/>
      <c r="C35" s="27"/>
      <c r="D35" s="27"/>
      <c r="E35" s="27"/>
      <c r="F35" s="27"/>
      <c r="G35" s="27"/>
      <c r="H35" s="27"/>
      <c r="I35" s="27"/>
    </row>
    <row r="36" spans="1:21" x14ac:dyDescent="0.3">
      <c r="B36" s="558" t="s">
        <v>138</v>
      </c>
      <c r="C36" s="83"/>
      <c r="D36" s="560"/>
      <c r="E36" s="284"/>
      <c r="F36" s="569"/>
      <c r="G36" s="558"/>
      <c r="H36" s="558"/>
      <c r="I36" s="559"/>
      <c r="K36" s="558"/>
      <c r="L36" s="558"/>
      <c r="M36" s="83"/>
      <c r="N36" s="83"/>
      <c r="O36" s="559"/>
      <c r="P36" s="555"/>
      <c r="Q36" s="558"/>
      <c r="R36" s="559"/>
      <c r="S36" s="83"/>
      <c r="T36" s="555"/>
      <c r="U36" s="555"/>
    </row>
    <row r="37" spans="1:21" x14ac:dyDescent="0.3">
      <c r="B37" s="119"/>
      <c r="C37" s="562"/>
      <c r="D37" s="555"/>
      <c r="F37" s="570"/>
      <c r="G37" s="27"/>
      <c r="H37" s="562"/>
      <c r="I37" s="555"/>
      <c r="M37" s="562"/>
      <c r="N37" s="562"/>
      <c r="O37" s="563"/>
      <c r="P37" s="555"/>
      <c r="Q37" s="27"/>
      <c r="R37" s="555"/>
      <c r="S37" s="555"/>
      <c r="T37" s="555"/>
      <c r="U37" s="555"/>
    </row>
    <row r="38" spans="1:21" x14ac:dyDescent="0.3">
      <c r="B38" s="558" t="s">
        <v>141</v>
      </c>
      <c r="C38" s="83"/>
      <c r="D38" s="560"/>
      <c r="E38" s="284"/>
      <c r="F38" s="569"/>
      <c r="G38" s="563"/>
      <c r="H38" s="555"/>
      <c r="I38" s="563"/>
      <c r="K38" s="558"/>
      <c r="L38" s="558"/>
      <c r="M38" s="83"/>
      <c r="N38" s="83"/>
      <c r="O38" s="563"/>
      <c r="P38" s="555"/>
      <c r="Q38" s="558"/>
      <c r="R38" s="83"/>
      <c r="S38" s="563"/>
      <c r="T38" s="555"/>
      <c r="U38" s="555"/>
    </row>
    <row r="39" spans="1:21" ht="18" customHeight="1" x14ac:dyDescent="0.3">
      <c r="B39" s="557"/>
      <c r="C39" s="119"/>
      <c r="D39" s="910" t="s">
        <v>440</v>
      </c>
      <c r="E39" s="910"/>
      <c r="F39" s="570"/>
      <c r="G39" s="909"/>
      <c r="H39" s="909"/>
      <c r="I39" s="909"/>
      <c r="K39"/>
      <c r="L39" s="498"/>
      <c r="M39" s="555"/>
      <c r="N39" s="498"/>
      <c r="O39" s="498"/>
      <c r="P39" s="498"/>
      <c r="Q39" s="555"/>
      <c r="R39" s="83"/>
      <c r="S39" s="83"/>
      <c r="T39" s="555"/>
      <c r="U39" s="555"/>
    </row>
    <row r="40" spans="1:21" x14ac:dyDescent="0.3">
      <c r="B40" s="119"/>
      <c r="C40" s="119"/>
      <c r="D40" s="247"/>
      <c r="E40" s="247"/>
      <c r="F40" s="571"/>
      <c r="G40" s="555"/>
      <c r="H40" s="27"/>
      <c r="I40" s="27"/>
      <c r="M40" s="27"/>
      <c r="N40" s="27"/>
      <c r="O40" s="27"/>
      <c r="P40" s="27"/>
      <c r="Q40" s="27"/>
      <c r="R40" s="27"/>
      <c r="S40" s="27"/>
      <c r="T40" s="27"/>
      <c r="U40" s="27"/>
    </row>
    <row r="41" spans="1:21" x14ac:dyDescent="0.3">
      <c r="B41" s="558" t="s">
        <v>142</v>
      </c>
      <c r="C41" s="83"/>
      <c r="D41" s="560"/>
      <c r="E41" s="560"/>
      <c r="F41" s="569"/>
      <c r="G41" s="558"/>
      <c r="H41" s="558"/>
      <c r="I41" s="27"/>
      <c r="K41" s="558"/>
      <c r="M41" s="558"/>
      <c r="N41" s="27"/>
      <c r="O41" s="27"/>
      <c r="P41" s="27"/>
      <c r="Q41" s="27"/>
      <c r="R41" s="27"/>
      <c r="S41" s="27"/>
      <c r="T41" s="27"/>
      <c r="U41" s="27"/>
    </row>
    <row r="42" spans="1:21" x14ac:dyDescent="0.3">
      <c r="B42" s="557"/>
      <c r="C42" s="119"/>
      <c r="D42" s="119"/>
      <c r="E42" s="247"/>
      <c r="F42" s="570"/>
      <c r="M42" s="27"/>
      <c r="N42" s="27"/>
      <c r="O42" s="27"/>
      <c r="P42" s="27"/>
    </row>
    <row r="43" spans="1:21" x14ac:dyDescent="0.3">
      <c r="B43" s="557"/>
      <c r="C43" s="119"/>
      <c r="D43" s="119"/>
      <c r="E43" s="247"/>
      <c r="F43" s="570"/>
      <c r="M43" s="27"/>
      <c r="N43" s="27"/>
      <c r="O43" s="27"/>
      <c r="P43" s="27"/>
    </row>
    <row r="44" spans="1:21" x14ac:dyDescent="0.3">
      <c r="B44" s="557"/>
      <c r="C44" s="119"/>
      <c r="D44" s="119"/>
      <c r="E44" s="247"/>
      <c r="F44" s="570"/>
      <c r="M44" s="27"/>
      <c r="N44" s="27"/>
      <c r="O44" s="27"/>
      <c r="P44" s="27"/>
    </row>
    <row r="45" spans="1:21" x14ac:dyDescent="0.3">
      <c r="B45" s="557"/>
      <c r="C45" s="119"/>
      <c r="D45" s="119"/>
      <c r="E45" s="247"/>
      <c r="F45" s="570"/>
      <c r="M45" s="27"/>
      <c r="N45" s="27"/>
      <c r="O45" s="27"/>
      <c r="P45" s="27"/>
    </row>
    <row r="46" spans="1:21" x14ac:dyDescent="0.3">
      <c r="B46" s="557"/>
      <c r="C46" s="119"/>
      <c r="D46" s="119"/>
      <c r="E46" s="247"/>
      <c r="F46" s="570"/>
      <c r="M46" s="27"/>
      <c r="N46" s="27"/>
      <c r="O46" s="27"/>
      <c r="P46" s="27"/>
    </row>
    <row r="47" spans="1:21" x14ac:dyDescent="0.3">
      <c r="B47" s="558" t="s">
        <v>138</v>
      </c>
      <c r="C47" s="83"/>
      <c r="D47" s="560"/>
      <c r="E47" s="284"/>
      <c r="F47" s="569" t="s">
        <v>270</v>
      </c>
      <c r="G47" s="561"/>
      <c r="H47" s="561"/>
      <c r="I47" s="559"/>
      <c r="M47" s="27"/>
      <c r="N47" s="27"/>
      <c r="O47" s="27"/>
      <c r="P47" s="27"/>
    </row>
    <row r="48" spans="1:21" x14ac:dyDescent="0.3">
      <c r="B48" s="119"/>
      <c r="C48" s="562"/>
      <c r="D48" s="555"/>
      <c r="F48" s="570"/>
      <c r="H48" s="119"/>
      <c r="I48" s="564"/>
      <c r="M48" s="27"/>
      <c r="N48" s="27"/>
      <c r="O48" s="27"/>
      <c r="P48" s="27"/>
    </row>
    <row r="49" spans="1:21" x14ac:dyDescent="0.3">
      <c r="B49" s="558" t="s">
        <v>141</v>
      </c>
      <c r="C49" s="83"/>
      <c r="D49" s="560"/>
      <c r="E49" s="284"/>
      <c r="F49" s="569" t="s">
        <v>141</v>
      </c>
      <c r="G49" s="565"/>
      <c r="H49" s="560"/>
      <c r="I49" s="565"/>
      <c r="M49" s="27"/>
      <c r="N49" s="27"/>
      <c r="O49" s="27"/>
      <c r="P49" s="27"/>
    </row>
    <row r="50" spans="1:21" ht="15" customHeight="1" x14ac:dyDescent="0.3">
      <c r="B50" s="557"/>
      <c r="C50" s="119"/>
      <c r="D50" s="912" t="s">
        <v>268</v>
      </c>
      <c r="E50" s="912"/>
      <c r="F50" s="570"/>
      <c r="G50" s="910" t="s">
        <v>442</v>
      </c>
      <c r="H50" s="910"/>
      <c r="I50" s="910"/>
      <c r="M50" s="27"/>
      <c r="N50" s="27"/>
      <c r="O50" s="27"/>
      <c r="P50" s="27"/>
    </row>
    <row r="51" spans="1:21" x14ac:dyDescent="0.3">
      <c r="B51" s="119"/>
      <c r="C51" s="119"/>
      <c r="D51" s="247"/>
      <c r="E51" s="247"/>
      <c r="F51" s="571"/>
      <c r="G51" s="247"/>
      <c r="M51" s="27"/>
      <c r="N51" s="27"/>
      <c r="O51" s="27"/>
      <c r="P51" s="27"/>
    </row>
    <row r="52" spans="1:21" x14ac:dyDescent="0.3">
      <c r="B52" s="558" t="s">
        <v>142</v>
      </c>
      <c r="C52" s="83"/>
      <c r="D52" s="560"/>
      <c r="E52" s="560"/>
      <c r="F52" s="569" t="s">
        <v>142</v>
      </c>
      <c r="G52" s="561"/>
      <c r="H52" s="561"/>
      <c r="I52" s="284"/>
      <c r="M52" s="27"/>
      <c r="N52" s="27"/>
      <c r="O52" s="27"/>
      <c r="P52" s="27"/>
    </row>
    <row r="53" spans="1:21" x14ac:dyDescent="0.3">
      <c r="B53" s="557"/>
      <c r="C53" s="119"/>
      <c r="D53" s="119"/>
      <c r="E53" s="247"/>
      <c r="M53" s="27"/>
      <c r="N53" s="27"/>
      <c r="O53" s="27"/>
      <c r="P53" s="27"/>
    </row>
    <row r="54" spans="1:21" x14ac:dyDescent="0.3">
      <c r="B54" s="119"/>
      <c r="C54" s="119"/>
      <c r="D54" s="566"/>
      <c r="E54" s="247"/>
      <c r="F54" s="247"/>
    </row>
    <row r="55" spans="1:21" x14ac:dyDescent="0.3">
      <c r="B55" s="558"/>
      <c r="C55" s="83"/>
      <c r="D55" s="563"/>
      <c r="E55" s="555"/>
      <c r="F55" s="247"/>
    </row>
    <row r="56" spans="1:21" x14ac:dyDescent="0.3">
      <c r="B56" s="558"/>
      <c r="C56" s="83"/>
      <c r="D56" s="563"/>
      <c r="E56" s="555"/>
      <c r="F56" s="247"/>
    </row>
    <row r="57" spans="1:21" x14ac:dyDescent="0.3">
      <c r="B57" s="558"/>
      <c r="C57" s="83"/>
      <c r="D57" s="563"/>
      <c r="E57" s="555"/>
      <c r="F57" s="555"/>
      <c r="G57" s="555"/>
      <c r="H57" s="555"/>
    </row>
    <row r="58" spans="1:21" ht="15.75" customHeight="1" x14ac:dyDescent="0.3">
      <c r="B58" s="567" t="s">
        <v>269</v>
      </c>
      <c r="C58" s="911" t="s">
        <v>605</v>
      </c>
      <c r="D58" s="911"/>
      <c r="E58" s="911"/>
      <c r="F58" s="911"/>
      <c r="G58" s="911"/>
      <c r="H58" s="911"/>
      <c r="I58" s="911"/>
      <c r="J58"/>
      <c r="K58"/>
      <c r="L58"/>
      <c r="M58" s="556"/>
      <c r="N58" s="556"/>
      <c r="O58" s="556"/>
      <c r="P58" s="556"/>
      <c r="Q58" s="556"/>
      <c r="R58" s="556"/>
      <c r="S58" s="556"/>
      <c r="T58" s="556"/>
      <c r="U58" s="556"/>
    </row>
    <row r="59" spans="1:21" x14ac:dyDescent="0.2">
      <c r="B59" s="558"/>
      <c r="C59" s="911"/>
      <c r="D59" s="911"/>
      <c r="E59" s="911"/>
      <c r="F59" s="911"/>
      <c r="G59" s="911"/>
      <c r="H59" s="911"/>
      <c r="I59" s="911"/>
      <c r="J59"/>
      <c r="K59"/>
      <c r="L59"/>
      <c r="M59" s="556"/>
      <c r="N59" s="556"/>
      <c r="O59" s="556"/>
      <c r="P59" s="556"/>
      <c r="Q59" s="556"/>
      <c r="R59" s="556"/>
      <c r="S59" s="556"/>
      <c r="T59" s="556"/>
      <c r="U59" s="556"/>
    </row>
    <row r="60" spans="1:21" ht="24.75" customHeight="1" x14ac:dyDescent="0.2">
      <c r="A60" s="737"/>
      <c r="B60" s="870"/>
      <c r="C60" s="871"/>
      <c r="D60" s="871"/>
      <c r="E60" s="744"/>
      <c r="F60" s="744"/>
      <c r="G60" s="744"/>
      <c r="H60"/>
      <c r="I60"/>
      <c r="J60"/>
      <c r="K60"/>
      <c r="L60"/>
    </row>
    <row r="61" spans="1:21" ht="24" customHeight="1" x14ac:dyDescent="0.3">
      <c r="A61" s="737"/>
      <c r="B61" s="872"/>
      <c r="C61" s="873"/>
      <c r="D61" s="874"/>
      <c r="E61" s="738"/>
      <c r="F61" s="738"/>
      <c r="G61" s="739"/>
      <c r="H61" s="247"/>
    </row>
    <row r="62" spans="1:21" x14ac:dyDescent="0.2">
      <c r="A62" s="737"/>
      <c r="B62" s="872"/>
      <c r="C62" s="872"/>
      <c r="D62" s="872"/>
      <c r="E62" s="740"/>
      <c r="F62" s="740"/>
      <c r="G62" s="737"/>
    </row>
    <row r="63" spans="1:21" x14ac:dyDescent="0.2">
      <c r="A63" s="737"/>
      <c r="B63" s="872"/>
      <c r="C63" s="872"/>
      <c r="D63" s="872"/>
      <c r="E63" s="740"/>
      <c r="F63" s="740"/>
      <c r="G63" s="737"/>
    </row>
    <row r="64" spans="1:21" x14ac:dyDescent="0.2">
      <c r="A64" s="745"/>
      <c r="B64" s="875" t="s">
        <v>297</v>
      </c>
      <c r="C64" s="875" t="s">
        <v>304</v>
      </c>
      <c r="D64" s="872"/>
      <c r="E64" s="741"/>
      <c r="F64" s="741"/>
      <c r="G64" s="741"/>
      <c r="H64" s="558"/>
      <c r="I64" s="27"/>
      <c r="J64" s="27"/>
    </row>
    <row r="65" spans="1:17" x14ac:dyDescent="0.3">
      <c r="A65" s="745"/>
      <c r="B65" s="875"/>
      <c r="C65" s="875"/>
      <c r="D65" s="872"/>
      <c r="E65" s="742"/>
      <c r="F65" s="742"/>
      <c r="G65" s="742"/>
      <c r="H65" s="562"/>
      <c r="I65" s="27"/>
      <c r="J65" s="27"/>
    </row>
    <row r="66" spans="1:17" s="134" customFormat="1" x14ac:dyDescent="0.3">
      <c r="A66" s="745"/>
      <c r="B66" s="876" t="s">
        <v>625</v>
      </c>
      <c r="C66" s="877" t="s">
        <v>298</v>
      </c>
      <c r="D66" s="872"/>
      <c r="E66" s="743"/>
      <c r="F66" s="743"/>
      <c r="G66" s="742"/>
      <c r="H66" s="562"/>
      <c r="I66" s="27"/>
      <c r="J66" s="27"/>
      <c r="K66" s="21"/>
      <c r="L66" s="21"/>
      <c r="M66" s="21"/>
      <c r="N66" s="21"/>
      <c r="O66" s="21"/>
      <c r="P66" s="21"/>
      <c r="Q66" s="21"/>
    </row>
    <row r="67" spans="1:17" s="134" customFormat="1" x14ac:dyDescent="0.3">
      <c r="A67" s="745"/>
      <c r="B67" s="876" t="s">
        <v>624</v>
      </c>
      <c r="C67" s="877" t="s">
        <v>299</v>
      </c>
      <c r="D67" s="872"/>
      <c r="E67" s="743"/>
      <c r="F67" s="743"/>
      <c r="G67" s="742"/>
      <c r="H67" s="562"/>
      <c r="I67" s="27"/>
      <c r="J67" s="27"/>
      <c r="K67" s="21"/>
      <c r="L67" s="21"/>
      <c r="M67" s="21"/>
      <c r="N67" s="21"/>
      <c r="O67" s="21"/>
      <c r="P67" s="21"/>
      <c r="Q67" s="21"/>
    </row>
    <row r="68" spans="1:17" s="134" customFormat="1" x14ac:dyDescent="0.3">
      <c r="A68" s="745"/>
      <c r="B68" s="876" t="s">
        <v>623</v>
      </c>
      <c r="C68" s="877" t="s">
        <v>300</v>
      </c>
      <c r="D68" s="872"/>
      <c r="E68" s="743"/>
      <c r="F68" s="743"/>
      <c r="G68" s="742"/>
      <c r="H68" s="562"/>
      <c r="I68" s="27"/>
      <c r="J68" s="27"/>
      <c r="K68" s="21"/>
      <c r="L68" s="21"/>
      <c r="M68" s="21"/>
      <c r="N68" s="21"/>
      <c r="O68" s="21"/>
      <c r="P68" s="21"/>
      <c r="Q68" s="21"/>
    </row>
    <row r="69" spans="1:17" s="134" customFormat="1" x14ac:dyDescent="0.3">
      <c r="A69" s="745"/>
      <c r="B69" s="876" t="s">
        <v>622</v>
      </c>
      <c r="C69" s="877" t="s">
        <v>301</v>
      </c>
      <c r="D69" s="872"/>
      <c r="E69" s="743"/>
      <c r="F69" s="743"/>
      <c r="G69" s="742"/>
      <c r="H69" s="562"/>
      <c r="I69" s="27"/>
      <c r="J69" s="27"/>
      <c r="K69" s="21"/>
      <c r="L69" s="21"/>
      <c r="M69" s="21"/>
      <c r="N69" s="21"/>
      <c r="O69" s="21"/>
      <c r="P69" s="21"/>
      <c r="Q69" s="21"/>
    </row>
    <row r="70" spans="1:17" s="134" customFormat="1" x14ac:dyDescent="0.3">
      <c r="A70" s="745"/>
      <c r="B70" s="876" t="s">
        <v>302</v>
      </c>
      <c r="C70" s="877" t="s">
        <v>303</v>
      </c>
      <c r="D70" s="872"/>
      <c r="E70" s="743"/>
      <c r="F70" s="743"/>
      <c r="G70" s="742"/>
      <c r="H70" s="562"/>
      <c r="I70" s="27"/>
      <c r="J70" s="27"/>
      <c r="K70" s="21"/>
      <c r="L70" s="21"/>
      <c r="M70" s="21"/>
      <c r="N70" s="21"/>
      <c r="O70" s="21"/>
      <c r="P70" s="21"/>
      <c r="Q70" s="21"/>
    </row>
    <row r="71" spans="1:17" s="134" customFormat="1" x14ac:dyDescent="0.3">
      <c r="A71" s="745"/>
      <c r="B71" s="872"/>
      <c r="C71" s="872"/>
      <c r="D71" s="872"/>
      <c r="E71" s="743"/>
      <c r="F71" s="743"/>
      <c r="G71" s="742"/>
      <c r="H71" s="562"/>
      <c r="I71" s="27"/>
      <c r="J71" s="27"/>
      <c r="K71" s="21"/>
      <c r="L71" s="21"/>
      <c r="M71" s="21"/>
      <c r="N71" s="21"/>
      <c r="O71" s="21"/>
      <c r="P71" s="21"/>
      <c r="Q71" s="21"/>
    </row>
    <row r="72" spans="1:17" s="134" customFormat="1" x14ac:dyDescent="0.3">
      <c r="A72" s="737"/>
      <c r="B72" s="872"/>
      <c r="C72" s="872"/>
      <c r="D72" s="872"/>
      <c r="E72" s="743"/>
      <c r="F72" s="743"/>
      <c r="G72" s="742"/>
      <c r="H72" s="562"/>
      <c r="I72" s="27"/>
      <c r="J72" s="27"/>
      <c r="K72" s="21"/>
      <c r="L72" s="21"/>
      <c r="M72" s="21"/>
      <c r="N72" s="21"/>
      <c r="O72" s="21"/>
      <c r="P72" s="21"/>
      <c r="Q72" s="21"/>
    </row>
    <row r="73" spans="1:17" s="134" customFormat="1" x14ac:dyDescent="0.3">
      <c r="A73" s="737"/>
      <c r="B73" s="872"/>
      <c r="C73" s="872"/>
      <c r="D73" s="872"/>
      <c r="E73" s="743"/>
      <c r="F73" s="743"/>
      <c r="G73" s="742"/>
      <c r="H73" s="562"/>
      <c r="I73" s="27"/>
      <c r="J73" s="27"/>
      <c r="K73" s="21"/>
      <c r="L73" s="21"/>
      <c r="M73" s="21"/>
      <c r="N73" s="21"/>
      <c r="O73" s="21"/>
      <c r="P73" s="21"/>
      <c r="Q73" s="21"/>
    </row>
    <row r="74" spans="1:17" s="134" customFormat="1" x14ac:dyDescent="0.3">
      <c r="A74" s="737"/>
      <c r="B74" s="872"/>
      <c r="C74" s="872"/>
      <c r="D74" s="872"/>
      <c r="E74" s="743"/>
      <c r="F74" s="743"/>
      <c r="G74" s="742"/>
      <c r="H74" s="562"/>
      <c r="I74" s="27"/>
      <c r="J74" s="27"/>
      <c r="K74" s="21"/>
      <c r="L74" s="21"/>
      <c r="M74" s="21"/>
      <c r="N74" s="21"/>
      <c r="O74" s="21"/>
      <c r="P74" s="21"/>
      <c r="Q74" s="21"/>
    </row>
    <row r="75" spans="1:17" s="134" customFormat="1" x14ac:dyDescent="0.3">
      <c r="A75" s="737"/>
      <c r="B75" s="872"/>
      <c r="C75" s="872"/>
      <c r="D75" s="872"/>
      <c r="E75" s="743"/>
      <c r="F75" s="743"/>
      <c r="G75" s="742"/>
      <c r="H75" s="562"/>
      <c r="I75" s="27"/>
      <c r="J75" s="27"/>
      <c r="K75" s="21"/>
      <c r="L75" s="21"/>
      <c r="M75" s="21"/>
      <c r="N75" s="21"/>
      <c r="O75" s="21"/>
      <c r="P75" s="21"/>
      <c r="Q75" s="21"/>
    </row>
    <row r="76" spans="1:17" s="134" customFormat="1" x14ac:dyDescent="0.3">
      <c r="B76" s="872"/>
      <c r="C76" s="872"/>
      <c r="D76" s="872"/>
      <c r="E76" s="668"/>
      <c r="F76" s="668"/>
      <c r="G76" s="562"/>
      <c r="H76" s="562"/>
      <c r="I76" s="27"/>
      <c r="J76" s="27"/>
      <c r="K76" s="21"/>
      <c r="L76" s="21"/>
      <c r="M76" s="21"/>
      <c r="N76" s="21"/>
      <c r="O76" s="21"/>
      <c r="P76" s="21"/>
      <c r="Q76" s="21"/>
    </row>
    <row r="77" spans="1:17" s="134" customFormat="1" x14ac:dyDescent="0.3">
      <c r="D77" s="21"/>
      <c r="E77" s="668"/>
      <c r="F77" s="668"/>
      <c r="G77" s="562"/>
      <c r="H77" s="562"/>
      <c r="I77" s="27"/>
      <c r="J77" s="27"/>
      <c r="K77" s="21"/>
      <c r="L77" s="21"/>
      <c r="M77" s="21"/>
      <c r="N77" s="21"/>
      <c r="O77" s="21"/>
      <c r="P77" s="21"/>
      <c r="Q77" s="21"/>
    </row>
    <row r="78" spans="1:17" s="134" customFormat="1" x14ac:dyDescent="0.3">
      <c r="D78" s="21"/>
      <c r="E78" s="668"/>
      <c r="F78" s="668"/>
      <c r="G78" s="562"/>
      <c r="H78" s="562"/>
      <c r="I78" s="27"/>
      <c r="J78" s="27"/>
      <c r="K78" s="21"/>
      <c r="L78" s="21"/>
      <c r="M78" s="21"/>
      <c r="N78" s="21"/>
      <c r="O78" s="21"/>
      <c r="P78" s="21"/>
      <c r="Q78" s="21"/>
    </row>
    <row r="79" spans="1:17" s="134" customFormat="1" x14ac:dyDescent="0.3">
      <c r="D79" s="21"/>
      <c r="E79" s="668"/>
      <c r="F79" s="668"/>
      <c r="G79" s="562"/>
      <c r="H79" s="562"/>
      <c r="I79" s="27"/>
      <c r="J79" s="27"/>
      <c r="K79" s="21"/>
      <c r="L79" s="21"/>
      <c r="M79" s="21"/>
      <c r="N79" s="21"/>
      <c r="O79" s="21"/>
      <c r="P79" s="21"/>
      <c r="Q79" s="21"/>
    </row>
    <row r="80" spans="1:17" s="134" customFormat="1" x14ac:dyDescent="0.3">
      <c r="D80" s="21"/>
      <c r="E80" s="668"/>
      <c r="F80" s="668"/>
      <c r="G80" s="562"/>
      <c r="H80" s="562"/>
      <c r="I80" s="27"/>
      <c r="J80" s="27"/>
      <c r="K80" s="21"/>
      <c r="L80" s="21"/>
      <c r="M80" s="21"/>
      <c r="N80" s="21"/>
      <c r="O80" s="21"/>
      <c r="P80" s="21"/>
      <c r="Q80" s="21"/>
    </row>
    <row r="81" spans="4:17" s="134" customFormat="1" x14ac:dyDescent="0.3">
      <c r="D81" s="21"/>
      <c r="E81" s="668"/>
      <c r="F81" s="668"/>
      <c r="G81" s="562"/>
      <c r="H81" s="562"/>
      <c r="I81" s="27"/>
      <c r="J81" s="27"/>
      <c r="K81" s="21"/>
      <c r="L81" s="21"/>
      <c r="M81" s="21"/>
      <c r="N81" s="21"/>
      <c r="O81" s="21"/>
      <c r="P81" s="21"/>
      <c r="Q81" s="21"/>
    </row>
    <row r="82" spans="4:17" s="134" customFormat="1" x14ac:dyDescent="0.3">
      <c r="D82" s="21"/>
      <c r="E82" s="668"/>
      <c r="F82" s="668"/>
      <c r="G82" s="562"/>
      <c r="H82" s="562"/>
      <c r="I82" s="27"/>
      <c r="J82" s="27"/>
      <c r="K82" s="21"/>
      <c r="L82" s="21"/>
      <c r="M82" s="21"/>
      <c r="N82" s="21"/>
      <c r="O82" s="21"/>
      <c r="P82" s="21"/>
      <c r="Q82" s="21"/>
    </row>
    <row r="83" spans="4:17" s="134" customFormat="1" x14ac:dyDescent="0.3">
      <c r="D83" s="21"/>
      <c r="E83" s="668"/>
      <c r="F83" s="668"/>
      <c r="G83" s="562"/>
      <c r="H83" s="562"/>
      <c r="I83" s="27"/>
      <c r="J83" s="27"/>
      <c r="K83" s="21"/>
      <c r="L83" s="21"/>
      <c r="M83" s="21"/>
      <c r="N83" s="21"/>
      <c r="O83" s="21"/>
      <c r="P83" s="21"/>
      <c r="Q83" s="21"/>
    </row>
    <row r="84" spans="4:17" s="134" customFormat="1" x14ac:dyDescent="0.3">
      <c r="D84" s="21"/>
      <c r="E84" s="668"/>
      <c r="F84" s="668"/>
      <c r="G84" s="562"/>
      <c r="H84" s="562"/>
      <c r="I84" s="27"/>
      <c r="J84" s="27"/>
      <c r="K84" s="21"/>
      <c r="L84" s="21"/>
      <c r="M84" s="21"/>
      <c r="N84" s="21"/>
      <c r="O84" s="21"/>
      <c r="P84" s="21"/>
      <c r="Q84" s="21"/>
    </row>
    <row r="85" spans="4:17" s="134" customFormat="1" x14ac:dyDescent="0.3">
      <c r="D85" s="21"/>
      <c r="E85" s="668"/>
      <c r="F85" s="668"/>
      <c r="G85" s="562"/>
      <c r="H85" s="562"/>
      <c r="I85" s="27"/>
      <c r="J85" s="27"/>
      <c r="K85" s="21"/>
      <c r="L85" s="21"/>
      <c r="M85" s="21"/>
      <c r="N85" s="21"/>
      <c r="O85" s="21"/>
      <c r="P85" s="21"/>
      <c r="Q85" s="21"/>
    </row>
    <row r="86" spans="4:17" s="134" customFormat="1" x14ac:dyDescent="0.3">
      <c r="D86" s="21"/>
      <c r="E86" s="668"/>
      <c r="F86" s="668"/>
      <c r="G86" s="562"/>
      <c r="H86" s="562"/>
      <c r="I86" s="27"/>
      <c r="J86" s="27"/>
      <c r="K86" s="21"/>
      <c r="L86" s="21"/>
      <c r="M86" s="21"/>
      <c r="N86" s="21"/>
      <c r="O86" s="21"/>
      <c r="P86" s="21"/>
      <c r="Q86" s="21"/>
    </row>
    <row r="87" spans="4:17" s="134" customFormat="1" x14ac:dyDescent="0.3">
      <c r="D87" s="21"/>
      <c r="E87" s="668"/>
      <c r="F87" s="668"/>
      <c r="G87" s="562"/>
      <c r="H87" s="562"/>
      <c r="I87" s="27"/>
      <c r="J87" s="27"/>
      <c r="K87" s="21"/>
      <c r="L87" s="21"/>
      <c r="M87" s="21"/>
      <c r="N87" s="21"/>
      <c r="O87" s="21"/>
      <c r="P87" s="21"/>
      <c r="Q87" s="21"/>
    </row>
    <row r="88" spans="4:17" s="134" customFormat="1" x14ac:dyDescent="0.3">
      <c r="D88" s="21"/>
      <c r="E88" s="668"/>
      <c r="F88" s="668"/>
      <c r="G88" s="562"/>
      <c r="H88" s="562"/>
      <c r="I88" s="27"/>
      <c r="J88" s="27"/>
      <c r="K88" s="21"/>
      <c r="L88" s="21"/>
      <c r="M88" s="21"/>
      <c r="N88" s="21"/>
      <c r="O88" s="21"/>
      <c r="P88" s="21"/>
      <c r="Q88" s="21"/>
    </row>
    <row r="89" spans="4:17" s="134" customFormat="1" x14ac:dyDescent="0.3">
      <c r="D89" s="21"/>
      <c r="E89" s="668"/>
      <c r="F89" s="668"/>
      <c r="G89" s="562"/>
      <c r="H89" s="562"/>
      <c r="I89" s="27"/>
      <c r="J89" s="27"/>
      <c r="K89" s="21"/>
      <c r="L89" s="21"/>
      <c r="M89" s="21"/>
      <c r="N89" s="21"/>
      <c r="O89" s="21"/>
      <c r="P89" s="21"/>
      <c r="Q89" s="21"/>
    </row>
    <row r="90" spans="4:17" s="134" customFormat="1" x14ac:dyDescent="0.3">
      <c r="D90" s="21"/>
      <c r="E90" s="668"/>
      <c r="F90" s="668"/>
      <c r="G90" s="562"/>
      <c r="H90" s="562"/>
      <c r="I90" s="27"/>
      <c r="J90" s="27"/>
      <c r="K90" s="21"/>
      <c r="L90" s="21"/>
      <c r="M90" s="21"/>
      <c r="N90" s="21"/>
      <c r="O90" s="21"/>
      <c r="P90" s="21"/>
      <c r="Q90" s="21"/>
    </row>
    <row r="91" spans="4:17" s="134" customFormat="1" x14ac:dyDescent="0.3">
      <c r="D91" s="21"/>
      <c r="E91" s="668"/>
      <c r="F91" s="668"/>
      <c r="G91" s="562"/>
      <c r="H91" s="562"/>
      <c r="I91" s="27"/>
      <c r="J91" s="27"/>
      <c r="K91" s="21"/>
      <c r="L91" s="21"/>
      <c r="M91" s="21"/>
      <c r="N91" s="21"/>
      <c r="O91" s="21"/>
      <c r="P91" s="21"/>
      <c r="Q91" s="21"/>
    </row>
    <row r="92" spans="4:17" s="134" customFormat="1" x14ac:dyDescent="0.3">
      <c r="D92" s="21"/>
      <c r="E92" s="668"/>
      <c r="F92" s="668"/>
      <c r="G92" s="562"/>
      <c r="H92" s="562"/>
      <c r="I92" s="27"/>
      <c r="J92" s="27"/>
      <c r="K92" s="21"/>
      <c r="L92" s="21"/>
      <c r="M92" s="21"/>
      <c r="N92" s="21"/>
      <c r="O92" s="21"/>
      <c r="P92" s="21"/>
      <c r="Q92" s="21"/>
    </row>
    <row r="93" spans="4:17" s="134" customFormat="1" x14ac:dyDescent="0.3">
      <c r="D93" s="21"/>
      <c r="E93" s="668"/>
      <c r="F93" s="668"/>
      <c r="G93" s="562"/>
      <c r="H93" s="562"/>
      <c r="I93" s="27"/>
      <c r="J93" s="27"/>
      <c r="K93" s="21"/>
      <c r="L93" s="21"/>
      <c r="M93" s="21"/>
      <c r="N93" s="21"/>
      <c r="O93" s="21"/>
      <c r="P93" s="21"/>
      <c r="Q93" s="21"/>
    </row>
    <row r="94" spans="4:17" s="134" customFormat="1" x14ac:dyDescent="0.3">
      <c r="D94" s="21"/>
      <c r="E94" s="668"/>
      <c r="F94" s="668"/>
      <c r="G94" s="562"/>
      <c r="H94" s="562"/>
      <c r="I94" s="27"/>
      <c r="J94" s="27"/>
      <c r="K94" s="21"/>
      <c r="L94" s="21"/>
      <c r="M94" s="21"/>
      <c r="N94" s="21"/>
      <c r="O94" s="21"/>
      <c r="P94" s="21"/>
      <c r="Q94" s="21"/>
    </row>
    <row r="95" spans="4:17" s="134" customFormat="1" x14ac:dyDescent="0.3">
      <c r="D95" s="21"/>
      <c r="E95" s="668"/>
      <c r="F95" s="668"/>
      <c r="G95" s="562"/>
      <c r="H95" s="562"/>
      <c r="I95" s="27"/>
      <c r="J95" s="27"/>
      <c r="K95" s="21"/>
      <c r="L95" s="21"/>
      <c r="M95" s="21"/>
      <c r="N95" s="21"/>
      <c r="O95" s="21"/>
      <c r="P95" s="21"/>
      <c r="Q95" s="21"/>
    </row>
    <row r="96" spans="4:17" s="134" customFormat="1" x14ac:dyDescent="0.3">
      <c r="D96" s="21"/>
      <c r="E96" s="668"/>
      <c r="F96" s="668"/>
      <c r="G96" s="562"/>
      <c r="H96" s="562"/>
      <c r="I96" s="27"/>
      <c r="J96" s="27"/>
      <c r="K96" s="21"/>
      <c r="L96" s="21"/>
      <c r="M96" s="21"/>
      <c r="N96" s="21"/>
      <c r="O96" s="21"/>
      <c r="P96" s="21"/>
      <c r="Q96" s="21"/>
    </row>
    <row r="97" spans="4:17" s="134" customFormat="1" x14ac:dyDescent="0.3">
      <c r="D97" s="21"/>
      <c r="E97" s="668"/>
      <c r="F97" s="668"/>
      <c r="G97" s="562"/>
      <c r="H97" s="562"/>
      <c r="I97" s="27"/>
      <c r="J97" s="27"/>
      <c r="K97" s="21"/>
      <c r="L97" s="21"/>
      <c r="M97" s="21"/>
      <c r="N97" s="21"/>
      <c r="O97" s="21"/>
      <c r="P97" s="21"/>
      <c r="Q97" s="21"/>
    </row>
    <row r="98" spans="4:17" s="134" customFormat="1" x14ac:dyDescent="0.3">
      <c r="D98" s="21"/>
      <c r="E98" s="668"/>
      <c r="F98" s="668"/>
      <c r="G98" s="562"/>
      <c r="H98" s="562"/>
      <c r="I98" s="27"/>
      <c r="J98" s="27"/>
      <c r="K98" s="21"/>
      <c r="L98" s="21"/>
      <c r="M98" s="21"/>
      <c r="N98" s="21"/>
      <c r="O98" s="21"/>
      <c r="P98" s="21"/>
      <c r="Q98" s="21"/>
    </row>
    <row r="99" spans="4:17" s="134" customFormat="1" x14ac:dyDescent="0.3">
      <c r="D99" s="21"/>
      <c r="E99" s="668"/>
      <c r="F99" s="668"/>
      <c r="G99" s="562"/>
      <c r="H99" s="562"/>
      <c r="I99" s="27"/>
      <c r="J99" s="27"/>
      <c r="K99" s="21"/>
      <c r="L99" s="21"/>
      <c r="M99" s="21"/>
      <c r="N99" s="21"/>
      <c r="O99" s="21"/>
      <c r="P99" s="21"/>
      <c r="Q99" s="21"/>
    </row>
    <row r="100" spans="4:17" s="134" customFormat="1" x14ac:dyDescent="0.3">
      <c r="D100" s="21"/>
      <c r="E100" s="668"/>
      <c r="F100" s="668"/>
      <c r="G100" s="562"/>
      <c r="H100" s="562"/>
      <c r="I100" s="27"/>
      <c r="J100" s="27"/>
      <c r="K100" s="21"/>
      <c r="L100" s="21"/>
      <c r="M100" s="21"/>
      <c r="N100" s="21"/>
      <c r="O100" s="21"/>
      <c r="P100" s="21"/>
      <c r="Q100" s="21"/>
    </row>
    <row r="101" spans="4:17" s="134" customFormat="1" x14ac:dyDescent="0.3">
      <c r="D101" s="21"/>
      <c r="E101" s="668"/>
      <c r="F101" s="668"/>
      <c r="G101" s="562"/>
      <c r="H101" s="562"/>
      <c r="I101" s="27"/>
      <c r="J101" s="27"/>
      <c r="K101" s="21"/>
      <c r="L101" s="21"/>
      <c r="M101" s="21"/>
      <c r="N101" s="21"/>
      <c r="O101" s="21"/>
      <c r="P101" s="21"/>
      <c r="Q101" s="21"/>
    </row>
    <row r="102" spans="4:17" s="134" customFormat="1" x14ac:dyDescent="0.3">
      <c r="D102" s="21"/>
      <c r="E102" s="668"/>
      <c r="F102" s="668"/>
      <c r="G102" s="562"/>
      <c r="H102" s="562"/>
      <c r="I102" s="27"/>
      <c r="J102" s="27"/>
      <c r="K102" s="21"/>
      <c r="L102" s="21"/>
      <c r="M102" s="21"/>
      <c r="N102" s="21"/>
      <c r="O102" s="21"/>
      <c r="P102" s="21"/>
      <c r="Q102" s="21"/>
    </row>
    <row r="103" spans="4:17" s="134" customFormat="1" x14ac:dyDescent="0.3">
      <c r="D103" s="21"/>
      <c r="E103" s="668"/>
      <c r="F103" s="668"/>
      <c r="G103" s="562"/>
      <c r="H103" s="562"/>
      <c r="I103" s="27"/>
      <c r="J103" s="27"/>
      <c r="K103" s="21"/>
      <c r="L103" s="21"/>
      <c r="M103" s="21"/>
      <c r="N103" s="21"/>
      <c r="O103" s="21"/>
      <c r="P103" s="21"/>
      <c r="Q103" s="21"/>
    </row>
    <row r="104" spans="4:17" s="134" customFormat="1" x14ac:dyDescent="0.3">
      <c r="D104" s="21"/>
      <c r="E104" s="668"/>
      <c r="F104" s="668"/>
      <c r="G104" s="562"/>
      <c r="H104" s="562"/>
      <c r="I104" s="27"/>
      <c r="J104" s="27"/>
      <c r="K104" s="21"/>
      <c r="L104" s="21"/>
      <c r="M104" s="21"/>
      <c r="N104" s="21"/>
      <c r="O104" s="21"/>
      <c r="P104" s="21"/>
      <c r="Q104" s="21"/>
    </row>
    <row r="105" spans="4:17" s="134" customFormat="1" x14ac:dyDescent="0.3">
      <c r="D105" s="21"/>
      <c r="E105" s="668"/>
      <c r="F105" s="668"/>
      <c r="G105" s="562"/>
      <c r="H105" s="562"/>
      <c r="I105" s="27"/>
      <c r="J105" s="27"/>
      <c r="K105" s="21"/>
      <c r="L105" s="21"/>
      <c r="M105" s="21"/>
      <c r="N105" s="21"/>
      <c r="O105" s="21"/>
      <c r="P105" s="21"/>
      <c r="Q105" s="21"/>
    </row>
    <row r="106" spans="4:17" s="134" customFormat="1" x14ac:dyDescent="0.3">
      <c r="D106" s="21"/>
      <c r="E106" s="668"/>
      <c r="F106" s="668"/>
      <c r="G106" s="562"/>
      <c r="H106" s="562"/>
      <c r="I106" s="27"/>
      <c r="J106" s="27"/>
      <c r="K106" s="21"/>
      <c r="L106" s="21"/>
      <c r="M106" s="21"/>
      <c r="N106" s="21"/>
      <c r="O106" s="21"/>
      <c r="P106" s="21"/>
      <c r="Q106" s="21"/>
    </row>
    <row r="107" spans="4:17" s="134" customFormat="1" x14ac:dyDescent="0.3">
      <c r="D107" s="21"/>
      <c r="E107" s="668"/>
      <c r="F107" s="668"/>
      <c r="G107" s="562"/>
      <c r="H107" s="562"/>
      <c r="I107" s="27"/>
      <c r="J107" s="27"/>
      <c r="K107" s="21"/>
      <c r="L107" s="21"/>
      <c r="M107" s="21"/>
      <c r="N107" s="21"/>
      <c r="O107" s="21"/>
      <c r="P107" s="21"/>
      <c r="Q107" s="21"/>
    </row>
    <row r="108" spans="4:17" s="134" customFormat="1" x14ac:dyDescent="0.3">
      <c r="D108" s="21"/>
      <c r="E108" s="668"/>
      <c r="F108" s="668"/>
      <c r="G108" s="562"/>
      <c r="H108" s="562"/>
      <c r="I108" s="27"/>
      <c r="J108" s="27"/>
      <c r="K108" s="21"/>
      <c r="L108" s="21"/>
      <c r="M108" s="21"/>
      <c r="N108" s="21"/>
      <c r="O108" s="21"/>
      <c r="P108" s="21"/>
      <c r="Q108" s="21"/>
    </row>
    <row r="109" spans="4:17" s="134" customFormat="1" x14ac:dyDescent="0.3">
      <c r="D109" s="21"/>
      <c r="E109" s="668"/>
      <c r="F109" s="668"/>
      <c r="G109" s="562"/>
      <c r="H109" s="562"/>
      <c r="I109" s="27"/>
      <c r="J109" s="27"/>
      <c r="K109" s="21"/>
      <c r="L109" s="21"/>
      <c r="M109" s="21"/>
      <c r="N109" s="21"/>
      <c r="O109" s="21"/>
      <c r="P109" s="21"/>
      <c r="Q109" s="21"/>
    </row>
    <row r="110" spans="4:17" s="134" customFormat="1" x14ac:dyDescent="0.3">
      <c r="D110" s="21"/>
      <c r="E110" s="668"/>
      <c r="F110" s="668"/>
      <c r="G110" s="562"/>
      <c r="H110" s="562"/>
      <c r="I110" s="27"/>
      <c r="J110" s="27"/>
      <c r="K110" s="21"/>
      <c r="L110" s="21"/>
      <c r="M110" s="21"/>
      <c r="N110" s="21"/>
      <c r="O110" s="21"/>
      <c r="P110" s="21"/>
      <c r="Q110" s="21"/>
    </row>
    <row r="111" spans="4:17" s="134" customFormat="1" x14ac:dyDescent="0.3">
      <c r="D111" s="21"/>
      <c r="E111" s="668"/>
      <c r="F111" s="668"/>
      <c r="G111" s="562"/>
      <c r="H111" s="562"/>
      <c r="I111" s="27"/>
      <c r="J111" s="27"/>
      <c r="K111" s="21"/>
      <c r="L111" s="21"/>
      <c r="M111" s="21"/>
      <c r="N111" s="21"/>
      <c r="O111" s="21"/>
      <c r="P111" s="21"/>
      <c r="Q111" s="21"/>
    </row>
    <row r="112" spans="4:17" s="134" customFormat="1" x14ac:dyDescent="0.3">
      <c r="D112" s="21"/>
      <c r="E112" s="668"/>
      <c r="F112" s="668"/>
      <c r="G112" s="562"/>
      <c r="H112" s="562"/>
      <c r="I112" s="27"/>
      <c r="J112" s="27"/>
      <c r="K112" s="21"/>
      <c r="L112" s="21"/>
      <c r="M112" s="21"/>
      <c r="N112" s="21"/>
      <c r="O112" s="21"/>
      <c r="P112" s="21"/>
      <c r="Q112" s="21"/>
    </row>
    <row r="113" spans="1:17" s="134" customFormat="1" x14ac:dyDescent="0.3">
      <c r="D113" s="21"/>
      <c r="E113" s="668"/>
      <c r="F113" s="668"/>
      <c r="G113" s="562"/>
      <c r="H113" s="562"/>
      <c r="I113" s="27"/>
      <c r="J113" s="27"/>
      <c r="K113" s="21"/>
      <c r="L113" s="21"/>
      <c r="M113" s="21"/>
      <c r="N113" s="21"/>
      <c r="O113" s="21"/>
      <c r="P113" s="21"/>
      <c r="Q113" s="21"/>
    </row>
    <row r="114" spans="1:17" s="134" customFormat="1" x14ac:dyDescent="0.3">
      <c r="D114" s="21"/>
      <c r="E114" s="668"/>
      <c r="F114" s="668"/>
      <c r="G114" s="562"/>
      <c r="H114" s="562"/>
      <c r="I114" s="27"/>
      <c r="J114" s="27"/>
      <c r="K114" s="21"/>
      <c r="L114" s="21"/>
      <c r="M114" s="21"/>
      <c r="N114" s="21"/>
      <c r="O114" s="21"/>
      <c r="P114" s="21"/>
      <c r="Q114" s="21"/>
    </row>
    <row r="115" spans="1:17" s="134" customFormat="1" x14ac:dyDescent="0.3">
      <c r="D115" s="21"/>
      <c r="E115" s="668"/>
      <c r="F115" s="668"/>
      <c r="G115" s="562"/>
      <c r="H115" s="562"/>
      <c r="I115" s="27"/>
      <c r="J115" s="27"/>
      <c r="K115" s="21"/>
      <c r="L115" s="21"/>
      <c r="M115" s="21"/>
      <c r="N115" s="21"/>
      <c r="O115" s="21"/>
      <c r="P115" s="21"/>
      <c r="Q115" s="21"/>
    </row>
    <row r="116" spans="1:17" s="134" customFormat="1" x14ac:dyDescent="0.3">
      <c r="D116" s="21"/>
      <c r="E116" s="668"/>
      <c r="F116" s="668"/>
      <c r="G116" s="562"/>
      <c r="H116" s="562"/>
      <c r="I116" s="27"/>
      <c r="J116" s="27"/>
      <c r="K116" s="21"/>
      <c r="L116" s="21"/>
      <c r="M116" s="21"/>
      <c r="N116" s="21"/>
      <c r="O116" s="21"/>
      <c r="P116" s="21"/>
      <c r="Q116" s="21"/>
    </row>
    <row r="117" spans="1:17" s="134" customFormat="1" x14ac:dyDescent="0.3">
      <c r="D117" s="21"/>
      <c r="E117" s="668"/>
      <c r="F117" s="668"/>
      <c r="G117" s="562"/>
      <c r="H117" s="562"/>
      <c r="I117" s="27"/>
      <c r="J117" s="27"/>
      <c r="K117" s="21"/>
      <c r="L117" s="21"/>
      <c r="M117" s="21"/>
      <c r="N117" s="21"/>
      <c r="O117" s="21"/>
      <c r="P117" s="21"/>
      <c r="Q117" s="21"/>
    </row>
    <row r="118" spans="1:17" s="134" customFormat="1" x14ac:dyDescent="0.2">
      <c r="D118" s="21"/>
      <c r="E118" s="669"/>
      <c r="F118" s="669"/>
      <c r="G118" s="27"/>
      <c r="H118" s="27"/>
      <c r="I118" s="27"/>
      <c r="J118" s="27"/>
      <c r="K118" s="21"/>
      <c r="L118" s="21"/>
      <c r="M118" s="21"/>
      <c r="N118" s="21"/>
      <c r="O118" s="21"/>
      <c r="P118" s="21"/>
      <c r="Q118" s="21"/>
    </row>
    <row r="119" spans="1:17" x14ac:dyDescent="0.2">
      <c r="A119" s="134"/>
      <c r="B119" s="134"/>
      <c r="C119" s="134"/>
      <c r="E119" s="669"/>
      <c r="F119" s="669"/>
      <c r="G119" s="27"/>
      <c r="H119" s="27"/>
      <c r="I119" s="27"/>
      <c r="J119" s="27"/>
    </row>
    <row r="120" spans="1:17" x14ac:dyDescent="0.2">
      <c r="A120" s="134"/>
      <c r="B120" s="134"/>
      <c r="C120" s="134"/>
      <c r="E120" s="669"/>
      <c r="F120" s="669"/>
      <c r="G120" s="27"/>
      <c r="H120" s="27"/>
      <c r="I120" s="27"/>
      <c r="J120" s="27"/>
    </row>
    <row r="121" spans="1:17" x14ac:dyDescent="0.2">
      <c r="A121" s="134"/>
      <c r="B121" s="134"/>
      <c r="C121" s="134"/>
      <c r="E121" s="669"/>
      <c r="F121" s="669"/>
      <c r="G121" s="27"/>
      <c r="H121" s="27"/>
      <c r="I121" s="27"/>
      <c r="J121" s="27"/>
    </row>
    <row r="122" spans="1:17" x14ac:dyDescent="0.2">
      <c r="A122" s="134"/>
      <c r="B122" s="134"/>
      <c r="C122" s="134"/>
      <c r="E122" s="669"/>
      <c r="F122" s="669"/>
      <c r="G122" s="27"/>
      <c r="H122" s="27"/>
      <c r="I122" s="27"/>
      <c r="J122" s="27"/>
    </row>
    <row r="123" spans="1:17" x14ac:dyDescent="0.2">
      <c r="A123" s="134"/>
      <c r="B123" s="134"/>
      <c r="C123" s="134"/>
      <c r="E123" s="669"/>
      <c r="F123" s="669"/>
      <c r="G123" s="27"/>
      <c r="H123" s="27"/>
      <c r="I123" s="27"/>
      <c r="J123" s="27"/>
    </row>
    <row r="124" spans="1:17" x14ac:dyDescent="0.2">
      <c r="A124" s="134"/>
      <c r="B124" s="134"/>
      <c r="C124" s="134"/>
      <c r="E124" s="670"/>
      <c r="F124" s="670"/>
    </row>
    <row r="125" spans="1:17" x14ac:dyDescent="0.2">
      <c r="A125" s="134"/>
      <c r="B125" s="134"/>
      <c r="C125" s="134"/>
      <c r="E125" s="670"/>
      <c r="F125" s="670"/>
    </row>
    <row r="126" spans="1:17" x14ac:dyDescent="0.2">
      <c r="A126" s="134"/>
      <c r="B126" s="134"/>
      <c r="C126" s="134"/>
      <c r="E126" s="670"/>
      <c r="F126" s="670"/>
    </row>
    <row r="127" spans="1:17" x14ac:dyDescent="0.2">
      <c r="A127" s="134"/>
      <c r="B127" s="134"/>
      <c r="C127" s="134"/>
      <c r="E127" s="670"/>
      <c r="F127" s="670"/>
    </row>
    <row r="128" spans="1:17" x14ac:dyDescent="0.2">
      <c r="A128" s="134"/>
      <c r="B128" s="134"/>
      <c r="C128" s="134"/>
      <c r="E128" s="670"/>
      <c r="F128" s="670"/>
    </row>
    <row r="129" spans="1:6" x14ac:dyDescent="0.2">
      <c r="A129" s="134"/>
      <c r="B129" s="134"/>
      <c r="C129" s="134"/>
      <c r="E129" s="670"/>
      <c r="F129" s="670"/>
    </row>
    <row r="130" spans="1:6" x14ac:dyDescent="0.2">
      <c r="A130" s="134"/>
      <c r="B130" s="134"/>
      <c r="C130" s="134"/>
    </row>
  </sheetData>
  <protectedRanges>
    <protectedRange password="FA91" sqref="E53:F56 D5:G8 E42:E46" name="Range1" securityDescriptor="O:WDG:WDD:(A;;CC;;;WD)"/>
    <protectedRange password="FA91" sqref="I39 I37 P36:P39 D36:D38 H38 M39:N39 Q39:R39 T36:U39 R37:S37 D47:D49 H49 G39:G40 I50 I48 G50:G51 F51 F40 D51:E52 D40:E41" name="Range1_1" securityDescriptor="O:WDG:WDD:(A;;CC;;;WD)"/>
    <protectedRange password="FA91" sqref="K59 F61 B60 J60 J58 G57:H61 E60:E61 E57:F58" name="Range1_2" securityDescriptor="O:WDG:WDD:(A;;CC;;;WD)"/>
  </protectedRanges>
  <mergeCells count="13">
    <mergeCell ref="B1:C1"/>
    <mergeCell ref="C21:E21"/>
    <mergeCell ref="D5:G5"/>
    <mergeCell ref="D7:G7"/>
    <mergeCell ref="D8:G8"/>
    <mergeCell ref="B11:G11"/>
    <mergeCell ref="D6:G6"/>
    <mergeCell ref="D9:G9"/>
    <mergeCell ref="G39:I39"/>
    <mergeCell ref="G50:I50"/>
    <mergeCell ref="C58:I59"/>
    <mergeCell ref="D39:E39"/>
    <mergeCell ref="D50:E50"/>
  </mergeCells>
  <phoneticPr fontId="12" type="noConversion"/>
  <dataValidations count="3">
    <dataValidation type="list" showInputMessage="1" showErrorMessage="1" sqref="D7:G7">
      <formula1>$B$66:$B$70</formula1>
    </dataValidation>
    <dataValidation type="list" allowBlank="1" showInputMessage="1" showErrorMessage="1" sqref="D6:G6">
      <formula1>"Life Insurance, General Insurance, Life Reinsurance, General Reinsurance"</formula1>
    </dataValidation>
    <dataValidation type="list" allowBlank="1" showInputMessage="1" showErrorMessage="1" sqref="D9:G9">
      <formula1>"Branch, Subsidiary"</formula1>
    </dataValidation>
  </dataValidations>
  <printOptions horizontalCentered="1"/>
  <pageMargins left="0.35433070866141736" right="0" top="0.78740157480314965" bottom="0.78740157480314965" header="0.51181102362204722" footer="0.51181102362204722"/>
  <pageSetup paperSize="9" scale="60" orientation="portrait" r:id="rId1"/>
  <headerFooter alignWithMargins="0">
    <oddHeader xml:space="preserve">&amp;L&amp;"Arial,Bold"Risk-Based Capital Framework </oddHeader>
    <oddFooter>&amp;L&amp;F&amp;C&amp;A&amp;R&amp;P of &amp;N</oddFooter>
  </headerFooter>
  <rowBreaks count="1" manualBreakCount="1">
    <brk id="62" max="16383" man="1"/>
  </rowBreaks>
  <cellWatches>
    <cellWatch r="D5"/>
  </cellWatch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3"/>
  <sheetViews>
    <sheetView showGridLines="0" zoomScaleNormal="100" workbookViewId="0">
      <selection activeCell="H114" sqref="H114"/>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473</v>
      </c>
      <c r="B1" s="1062" t="s">
        <v>464</v>
      </c>
      <c r="C1" s="1063"/>
      <c r="I1" s="24"/>
    </row>
    <row r="2" spans="1:13" x14ac:dyDescent="0.3">
      <c r="H2" s="1039"/>
      <c r="I2" s="1039"/>
    </row>
    <row r="3" spans="1:13" x14ac:dyDescent="0.3">
      <c r="B3" s="796"/>
      <c r="C3" s="817"/>
      <c r="H3" s="785"/>
      <c r="I3" s="785"/>
    </row>
    <row r="4" spans="1:13" x14ac:dyDescent="0.3">
      <c r="B4" s="796"/>
      <c r="C4" s="817"/>
      <c r="H4" s="785"/>
      <c r="I4" s="785"/>
    </row>
    <row r="5" spans="1:13" x14ac:dyDescent="0.3">
      <c r="B5" s="119" t="s">
        <v>433</v>
      </c>
      <c r="D5" s="356"/>
      <c r="E5" s="948" t="str">
        <f>IF('Form A'!D5=0,"",'Form A'!D5)</f>
        <v/>
      </c>
      <c r="F5" s="949"/>
      <c r="G5" s="949"/>
      <c r="H5" s="949"/>
      <c r="I5" s="949"/>
      <c r="J5" s="949"/>
      <c r="K5" s="949"/>
      <c r="L5" s="949"/>
      <c r="M5" s="950"/>
    </row>
    <row r="6" spans="1:13" x14ac:dyDescent="0.2">
      <c r="B6" s="27" t="s">
        <v>435</v>
      </c>
      <c r="D6" s="356"/>
      <c r="E6" s="948" t="str">
        <f>IF('Form A'!D6=0,"",'Form A'!D6)</f>
        <v/>
      </c>
      <c r="F6" s="949"/>
      <c r="G6" s="949"/>
      <c r="H6" s="949"/>
      <c r="I6" s="949"/>
      <c r="J6" s="949"/>
      <c r="K6" s="949"/>
      <c r="L6" s="949"/>
      <c r="M6" s="950"/>
    </row>
    <row r="7" spans="1:13" x14ac:dyDescent="0.2">
      <c r="B7" s="27" t="s">
        <v>297</v>
      </c>
      <c r="D7" s="356"/>
      <c r="E7" s="948" t="str">
        <f>IF('Form A'!D7=0,"",'Form A'!D7)</f>
        <v/>
      </c>
      <c r="F7" s="949"/>
      <c r="G7" s="949"/>
      <c r="H7" s="949"/>
      <c r="I7" s="949"/>
      <c r="J7" s="949"/>
      <c r="K7" s="949"/>
      <c r="L7" s="949"/>
      <c r="M7" s="950"/>
    </row>
    <row r="8" spans="1:13" x14ac:dyDescent="0.2">
      <c r="B8" s="120" t="s">
        <v>259</v>
      </c>
      <c r="D8" s="356"/>
      <c r="E8" s="940">
        <f>'Form A'!D8</f>
        <v>0</v>
      </c>
      <c r="F8" s="941"/>
      <c r="G8" s="941"/>
      <c r="H8" s="941"/>
      <c r="I8" s="941"/>
      <c r="J8" s="941"/>
      <c r="K8" s="941"/>
      <c r="L8" s="941"/>
      <c r="M8" s="942"/>
    </row>
    <row r="9" spans="1:13" x14ac:dyDescent="0.2">
      <c r="B9" s="21" t="s">
        <v>5</v>
      </c>
      <c r="E9" s="948" t="s">
        <v>513</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797"/>
      <c r="C14" s="797"/>
      <c r="D14" s="797"/>
      <c r="E14" s="797"/>
      <c r="F14" s="797"/>
      <c r="G14" s="797"/>
      <c r="H14" s="797"/>
      <c r="I14" s="24" t="s">
        <v>407</v>
      </c>
    </row>
    <row r="15" spans="1:13" x14ac:dyDescent="0.3">
      <c r="A15" s="34" t="s">
        <v>177</v>
      </c>
      <c r="B15" s="341" t="s">
        <v>39</v>
      </c>
      <c r="C15" s="341"/>
      <c r="I15" s="785" t="s">
        <v>418</v>
      </c>
    </row>
    <row r="16" spans="1:13" s="35" customFormat="1" ht="16.7" customHeight="1" x14ac:dyDescent="0.2">
      <c r="B16" s="1087" t="s">
        <v>40</v>
      </c>
      <c r="C16" s="1088"/>
      <c r="D16" s="1088"/>
      <c r="E16" s="1088"/>
      <c r="F16" s="1089"/>
      <c r="G16" s="201" t="s">
        <v>8</v>
      </c>
      <c r="H16" s="808" t="s">
        <v>9</v>
      </c>
      <c r="I16" s="808" t="s">
        <v>10</v>
      </c>
    </row>
    <row r="17" spans="1:9" s="342" customFormat="1" ht="35.1" customHeight="1" x14ac:dyDescent="0.2">
      <c r="B17" s="1000" t="s">
        <v>156</v>
      </c>
      <c r="C17" s="1085"/>
      <c r="D17" s="1085"/>
      <c r="E17" s="1085"/>
      <c r="F17" s="1086"/>
      <c r="G17" s="202"/>
      <c r="H17" s="224" t="s">
        <v>41</v>
      </c>
      <c r="I17" s="217">
        <f>G17*H17</f>
        <v>0</v>
      </c>
    </row>
    <row r="18" spans="1:9" ht="27.95" customHeight="1" x14ac:dyDescent="0.2">
      <c r="B18" s="997" t="s">
        <v>157</v>
      </c>
      <c r="C18" s="998"/>
      <c r="D18" s="998"/>
      <c r="E18" s="998"/>
      <c r="F18" s="1099"/>
      <c r="G18" s="202"/>
      <c r="H18" s="203">
        <v>0.3</v>
      </c>
      <c r="I18" s="217">
        <f>G18*H18</f>
        <v>0</v>
      </c>
    </row>
    <row r="19" spans="1:9" ht="45.2" customHeight="1" x14ac:dyDescent="0.2">
      <c r="B19" s="997" t="s">
        <v>158</v>
      </c>
      <c r="C19" s="998"/>
      <c r="D19" s="998"/>
      <c r="E19" s="998"/>
      <c r="F19" s="1099"/>
      <c r="G19" s="202"/>
      <c r="H19" s="203">
        <v>0.16</v>
      </c>
      <c r="I19" s="217">
        <f>G19*H19</f>
        <v>0</v>
      </c>
    </row>
    <row r="20" spans="1:9" ht="20.25" customHeight="1" x14ac:dyDescent="0.2">
      <c r="B20" s="997" t="s">
        <v>159</v>
      </c>
      <c r="C20" s="998"/>
      <c r="D20" s="998"/>
      <c r="E20" s="998"/>
      <c r="F20" s="1099"/>
      <c r="G20" s="202"/>
      <c r="H20" s="203">
        <v>0.25</v>
      </c>
      <c r="I20" s="217">
        <f>G20*H20</f>
        <v>0</v>
      </c>
    </row>
    <row r="21" spans="1:9" ht="20.25" customHeight="1" x14ac:dyDescent="0.2">
      <c r="B21" s="1000" t="s">
        <v>375</v>
      </c>
      <c r="C21" s="1085"/>
      <c r="D21" s="1085"/>
      <c r="E21" s="1085"/>
      <c r="F21" s="1086"/>
      <c r="G21" s="202"/>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808" t="s">
        <v>9</v>
      </c>
      <c r="I24" s="808" t="s">
        <v>10</v>
      </c>
    </row>
    <row r="25" spans="1:9" s="342" customFormat="1" ht="20.25" customHeight="1" x14ac:dyDescent="0.2">
      <c r="B25" s="1101" t="s">
        <v>224</v>
      </c>
      <c r="C25" s="1102"/>
      <c r="D25" s="1102"/>
      <c r="E25" s="1102"/>
      <c r="F25" s="1103"/>
      <c r="G25" s="202"/>
      <c r="H25" s="203">
        <v>0.08</v>
      </c>
      <c r="I25" s="217">
        <f>G25*H25</f>
        <v>0</v>
      </c>
    </row>
    <row r="26" spans="1:9" ht="20.25" customHeight="1" x14ac:dyDescent="0.2">
      <c r="B26" s="997" t="s">
        <v>225</v>
      </c>
      <c r="C26" s="998"/>
      <c r="D26" s="998"/>
      <c r="E26" s="998"/>
      <c r="F26" s="1099"/>
      <c r="G26" s="202"/>
      <c r="H26" s="203">
        <v>0.16</v>
      </c>
      <c r="I26" s="217">
        <f>G26*H26</f>
        <v>0</v>
      </c>
    </row>
    <row r="27" spans="1:9" ht="20.25" customHeight="1" thickBot="1" x14ac:dyDescent="0.25">
      <c r="I27" s="354">
        <f>SUM(I25:I26)</f>
        <v>0</v>
      </c>
    </row>
    <row r="28" spans="1:9" ht="15.75" thickTop="1" x14ac:dyDescent="0.2">
      <c r="A28" s="34" t="s">
        <v>179</v>
      </c>
      <c r="B28" s="34" t="s">
        <v>44</v>
      </c>
      <c r="C28" s="34"/>
    </row>
    <row r="29" spans="1:9" x14ac:dyDescent="0.2">
      <c r="B29" s="34" t="s">
        <v>45</v>
      </c>
      <c r="C29" s="34"/>
      <c r="E29" s="34"/>
    </row>
    <row r="30" spans="1:9" ht="16.5" x14ac:dyDescent="0.2">
      <c r="B30" s="1077" t="s">
        <v>46</v>
      </c>
      <c r="C30" s="1100"/>
      <c r="D30" s="1100"/>
      <c r="E30" s="1100"/>
      <c r="F30" s="1078"/>
      <c r="G30" s="699" t="s">
        <v>445</v>
      </c>
      <c r="H30" s="699" t="s">
        <v>446</v>
      </c>
      <c r="I30" s="795" t="s">
        <v>47</v>
      </c>
    </row>
    <row r="31" spans="1:9" ht="20.25" customHeight="1" x14ac:dyDescent="0.2">
      <c r="B31" s="996" t="s">
        <v>448</v>
      </c>
      <c r="C31" s="991"/>
      <c r="D31" s="991"/>
      <c r="E31" s="991"/>
      <c r="F31" s="992"/>
      <c r="G31" s="202"/>
      <c r="H31" s="223"/>
      <c r="I31" s="217">
        <f>G31-H31</f>
        <v>0</v>
      </c>
    </row>
    <row r="32" spans="1:9" ht="20.25" customHeight="1" x14ac:dyDescent="0.2">
      <c r="B32" s="1091" t="s">
        <v>48</v>
      </c>
      <c r="C32" s="1092"/>
      <c r="D32" s="1092"/>
      <c r="E32" s="1092"/>
      <c r="F32" s="1093"/>
      <c r="G32" s="202"/>
      <c r="H32" s="223"/>
      <c r="I32" s="217">
        <f>G32-H32</f>
        <v>0</v>
      </c>
    </row>
    <row r="33" spans="1:11" ht="20.25" customHeight="1" x14ac:dyDescent="0.2">
      <c r="B33" s="1094" t="s">
        <v>49</v>
      </c>
      <c r="C33" s="1095"/>
      <c r="D33" s="1095"/>
      <c r="E33" s="1095"/>
      <c r="F33" s="1096"/>
      <c r="G33" s="202"/>
      <c r="H33" s="223"/>
      <c r="I33" s="217">
        <f>G33-H33</f>
        <v>0</v>
      </c>
    </row>
    <row r="34" spans="1:11" ht="20.25" customHeight="1" x14ac:dyDescent="0.2">
      <c r="B34" s="359"/>
      <c r="C34" s="359"/>
      <c r="D34" s="359"/>
      <c r="E34" s="359"/>
      <c r="F34" s="359"/>
      <c r="G34" s="1082" t="s">
        <v>447</v>
      </c>
      <c r="H34" s="1082"/>
      <c r="I34" s="223"/>
    </row>
    <row r="35" spans="1:11" x14ac:dyDescent="0.2">
      <c r="B35" s="120" t="s">
        <v>216</v>
      </c>
      <c r="C35" s="120"/>
      <c r="F35" s="355"/>
      <c r="G35" s="355"/>
      <c r="H35" s="355"/>
    </row>
    <row r="36" spans="1:11" ht="31.5" customHeight="1" x14ac:dyDescent="0.2">
      <c r="B36" s="355" t="s">
        <v>217</v>
      </c>
      <c r="C36" s="1029" t="s">
        <v>282</v>
      </c>
      <c r="D36" s="1029"/>
      <c r="E36" s="1029"/>
      <c r="F36" s="1029"/>
      <c r="G36" s="1029"/>
      <c r="H36" s="1029"/>
      <c r="I36" s="1029"/>
    </row>
    <row r="37" spans="1:11" ht="30.95" customHeight="1" x14ac:dyDescent="0.2">
      <c r="B37" s="355" t="s">
        <v>218</v>
      </c>
      <c r="C37" s="1029" t="s">
        <v>283</v>
      </c>
      <c r="D37" s="1029"/>
      <c r="E37" s="1029"/>
      <c r="F37" s="1029"/>
      <c r="G37" s="1029"/>
      <c r="H37" s="1029"/>
      <c r="I37" s="1029"/>
    </row>
    <row r="38" spans="1:11" ht="17.25" customHeight="1" x14ac:dyDescent="0.2">
      <c r="B38" s="21" t="s">
        <v>219</v>
      </c>
      <c r="C38" s="1029" t="s">
        <v>505</v>
      </c>
      <c r="D38" s="1029"/>
      <c r="E38" s="1029"/>
      <c r="F38" s="1029"/>
      <c r="G38" s="1029"/>
      <c r="H38" s="1029"/>
      <c r="I38" s="1029"/>
    </row>
    <row r="39" spans="1:11" ht="18.75" customHeight="1" x14ac:dyDescent="0.2">
      <c r="C39" s="1029"/>
      <c r="D39" s="1029"/>
      <c r="E39" s="1029"/>
      <c r="F39" s="1029"/>
      <c r="G39" s="1029"/>
      <c r="H39" s="1029"/>
      <c r="I39" s="1029"/>
    </row>
    <row r="40" spans="1:11" ht="36" customHeight="1" x14ac:dyDescent="0.2">
      <c r="B40" s="21" t="s">
        <v>220</v>
      </c>
      <c r="C40" s="1081" t="s">
        <v>609</v>
      </c>
      <c r="D40" s="1081"/>
      <c r="E40" s="1081"/>
      <c r="F40" s="1081"/>
      <c r="G40" s="1081"/>
      <c r="H40" s="1081"/>
      <c r="I40" s="1081"/>
    </row>
    <row r="41" spans="1:11" ht="20.25" customHeight="1" x14ac:dyDescent="0.2">
      <c r="I41" s="27"/>
    </row>
    <row r="42" spans="1:11" x14ac:dyDescent="0.2">
      <c r="A42" s="34" t="s">
        <v>180</v>
      </c>
      <c r="B42" s="34" t="s">
        <v>66</v>
      </c>
      <c r="C42" s="34"/>
    </row>
    <row r="43" spans="1:11" x14ac:dyDescent="0.3">
      <c r="H43" s="1076"/>
      <c r="I43" s="1076"/>
      <c r="J43" s="357"/>
      <c r="K43" s="27"/>
    </row>
    <row r="44" spans="1:11" ht="48.95" customHeight="1" x14ac:dyDescent="0.2">
      <c r="B44" s="236"/>
      <c r="C44" s="1077" t="s">
        <v>67</v>
      </c>
      <c r="D44" s="1078"/>
      <c r="E44" s="68" t="s">
        <v>68</v>
      </c>
      <c r="F44" s="68" t="s">
        <v>69</v>
      </c>
      <c r="G44" s="795" t="s">
        <v>70</v>
      </c>
      <c r="H44" s="795" t="s">
        <v>71</v>
      </c>
      <c r="J44" s="27"/>
      <c r="K44" s="27"/>
    </row>
    <row r="45" spans="1:11" ht="17.25" customHeight="1" x14ac:dyDescent="0.2">
      <c r="B45" s="40"/>
      <c r="C45" s="1079" t="s">
        <v>230</v>
      </c>
      <c r="D45" s="1080"/>
      <c r="E45" s="777" t="s">
        <v>234</v>
      </c>
      <c r="F45" s="781" t="s">
        <v>235</v>
      </c>
      <c r="G45" s="781" t="s">
        <v>236</v>
      </c>
      <c r="H45" s="781" t="s">
        <v>237</v>
      </c>
      <c r="J45" s="27"/>
      <c r="K45" s="27"/>
    </row>
    <row r="46" spans="1:11" ht="16.7" customHeight="1" x14ac:dyDescent="0.2">
      <c r="B46" s="237"/>
      <c r="C46" s="1097"/>
      <c r="D46" s="1098"/>
      <c r="E46" s="239"/>
      <c r="F46" s="239"/>
      <c r="G46" s="239"/>
      <c r="H46" s="239"/>
      <c r="J46" s="358"/>
      <c r="K46" s="358"/>
    </row>
    <row r="47" spans="1:11" ht="30" customHeight="1" x14ac:dyDescent="0.3">
      <c r="B47" s="503"/>
      <c r="C47" s="1083"/>
      <c r="D47" s="1084"/>
      <c r="E47" s="499"/>
      <c r="F47" s="499"/>
      <c r="G47" s="499"/>
      <c r="H47" s="499"/>
      <c r="J47" s="358"/>
      <c r="K47" s="358"/>
    </row>
    <row r="48" spans="1:11" ht="30" customHeight="1" x14ac:dyDescent="0.3">
      <c r="B48" s="503"/>
      <c r="C48" s="1083"/>
      <c r="D48" s="1084"/>
      <c r="E48" s="499"/>
      <c r="F48" s="499"/>
      <c r="G48" s="499"/>
      <c r="H48" s="499"/>
      <c r="J48" s="358"/>
      <c r="K48" s="358"/>
    </row>
    <row r="49" spans="2:11" ht="30" customHeight="1" x14ac:dyDescent="0.3">
      <c r="B49" s="503"/>
      <c r="C49" s="1083"/>
      <c r="D49" s="1084"/>
      <c r="E49" s="499"/>
      <c r="F49" s="499"/>
      <c r="G49" s="499"/>
      <c r="H49" s="499"/>
      <c r="J49" s="358"/>
      <c r="K49" s="358"/>
    </row>
    <row r="50" spans="2:11" ht="30" customHeight="1" x14ac:dyDescent="0.3">
      <c r="B50" s="503"/>
      <c r="C50" s="1083"/>
      <c r="D50" s="1084"/>
      <c r="E50" s="499"/>
      <c r="F50" s="499"/>
      <c r="G50" s="499"/>
      <c r="H50" s="499"/>
      <c r="J50" s="358"/>
      <c r="K50" s="358"/>
    </row>
    <row r="51" spans="2:11" ht="30" customHeight="1" x14ac:dyDescent="0.3">
      <c r="B51" s="503"/>
      <c r="C51" s="1083"/>
      <c r="D51" s="1084"/>
      <c r="E51" s="499"/>
      <c r="F51" s="499"/>
      <c r="G51" s="499"/>
      <c r="H51" s="499"/>
      <c r="J51" s="358"/>
      <c r="K51" s="358"/>
    </row>
    <row r="52" spans="2:11" ht="30" customHeight="1" x14ac:dyDescent="0.3">
      <c r="B52" s="503"/>
      <c r="C52" s="1083"/>
      <c r="D52" s="1084"/>
      <c r="E52" s="499"/>
      <c r="F52" s="499"/>
      <c r="G52" s="499"/>
      <c r="H52" s="499"/>
      <c r="J52" s="358"/>
      <c r="K52" s="358"/>
    </row>
    <row r="53" spans="2:11" ht="30" customHeight="1" x14ac:dyDescent="0.3">
      <c r="B53" s="503"/>
      <c r="C53" s="1083"/>
      <c r="D53" s="1084"/>
      <c r="E53" s="499"/>
      <c r="F53" s="499"/>
      <c r="G53" s="499"/>
      <c r="H53" s="499"/>
      <c r="J53" s="358"/>
      <c r="K53" s="358"/>
    </row>
    <row r="54" spans="2:11" ht="30" customHeight="1" x14ac:dyDescent="0.3">
      <c r="B54" s="503"/>
      <c r="C54" s="1083"/>
      <c r="D54" s="1084"/>
      <c r="E54" s="499"/>
      <c r="F54" s="499"/>
      <c r="G54" s="499"/>
      <c r="H54" s="499"/>
      <c r="J54" s="358"/>
      <c r="K54" s="358"/>
    </row>
    <row r="55" spans="2:11" ht="30" customHeight="1" x14ac:dyDescent="0.3">
      <c r="B55" s="503"/>
      <c r="C55" s="1083"/>
      <c r="D55" s="1084"/>
      <c r="E55" s="499"/>
      <c r="F55" s="499"/>
      <c r="G55" s="499"/>
      <c r="H55" s="499"/>
      <c r="J55" s="358"/>
      <c r="K55" s="358"/>
    </row>
    <row r="56" spans="2:11" ht="30" customHeight="1" x14ac:dyDescent="0.3">
      <c r="B56" s="503"/>
      <c r="C56" s="1083"/>
      <c r="D56" s="1084"/>
      <c r="E56" s="499"/>
      <c r="F56" s="499"/>
      <c r="G56" s="499"/>
      <c r="H56" s="499"/>
      <c r="J56" s="358"/>
      <c r="K56" s="358"/>
    </row>
    <row r="57" spans="2:11" ht="30" customHeight="1" x14ac:dyDescent="0.3">
      <c r="B57" s="503"/>
      <c r="C57" s="1083"/>
      <c r="D57" s="1084"/>
      <c r="E57" s="499"/>
      <c r="F57" s="499"/>
      <c r="G57" s="499"/>
      <c r="H57" s="499"/>
      <c r="J57" s="358"/>
      <c r="K57" s="358"/>
    </row>
    <row r="58" spans="2:11" ht="30" customHeight="1" x14ac:dyDescent="0.3">
      <c r="B58" s="503"/>
      <c r="C58" s="1083"/>
      <c r="D58" s="1084"/>
      <c r="E58" s="499"/>
      <c r="F58" s="499"/>
      <c r="G58" s="499"/>
      <c r="H58" s="499"/>
      <c r="J58" s="358"/>
      <c r="K58" s="358"/>
    </row>
    <row r="59" spans="2:11" ht="30" customHeight="1" x14ac:dyDescent="0.3">
      <c r="B59" s="503"/>
      <c r="C59" s="1083"/>
      <c r="D59" s="1084"/>
      <c r="E59" s="499"/>
      <c r="F59" s="499"/>
      <c r="G59" s="499"/>
      <c r="H59" s="499"/>
    </row>
    <row r="60" spans="2:11" ht="30" customHeight="1" x14ac:dyDescent="0.3">
      <c r="B60" s="503"/>
      <c r="C60" s="1083"/>
      <c r="D60" s="1084"/>
      <c r="E60" s="499"/>
      <c r="F60" s="499"/>
      <c r="G60" s="499"/>
      <c r="H60" s="499"/>
    </row>
    <row r="61" spans="2:11" ht="30" customHeight="1" x14ac:dyDescent="0.3">
      <c r="B61" s="503"/>
      <c r="C61" s="1083"/>
      <c r="D61" s="1084"/>
      <c r="E61" s="499"/>
      <c r="F61" s="499"/>
      <c r="G61" s="499"/>
      <c r="H61" s="499"/>
    </row>
    <row r="62" spans="2:11" ht="30" customHeight="1" x14ac:dyDescent="0.3">
      <c r="B62" s="503"/>
      <c r="C62" s="1083"/>
      <c r="D62" s="1084"/>
      <c r="E62" s="499"/>
      <c r="F62" s="499"/>
      <c r="G62" s="499"/>
      <c r="H62" s="499"/>
    </row>
    <row r="63" spans="2:11" ht="30" customHeight="1" x14ac:dyDescent="0.3">
      <c r="B63" s="503"/>
      <c r="C63" s="1083"/>
      <c r="D63" s="1084"/>
      <c r="E63" s="499"/>
      <c r="F63" s="499"/>
      <c r="G63" s="499"/>
      <c r="H63" s="499"/>
    </row>
    <row r="64" spans="2:11" ht="30" customHeight="1" x14ac:dyDescent="0.3">
      <c r="B64" s="503"/>
      <c r="C64" s="1083"/>
      <c r="D64" s="1084"/>
      <c r="E64" s="499"/>
      <c r="F64" s="499"/>
      <c r="G64" s="499"/>
      <c r="H64" s="499"/>
    </row>
    <row r="65" spans="1:9" ht="30" customHeight="1" x14ac:dyDescent="0.3">
      <c r="B65" s="503"/>
      <c r="C65" s="1083"/>
      <c r="D65" s="1084"/>
      <c r="E65" s="499"/>
      <c r="F65" s="499"/>
      <c r="G65" s="499"/>
      <c r="H65" s="499"/>
    </row>
    <row r="66" spans="1:9" ht="30" customHeight="1" x14ac:dyDescent="0.3">
      <c r="B66" s="503"/>
      <c r="C66" s="1083"/>
      <c r="D66" s="1084"/>
      <c r="E66" s="499"/>
      <c r="F66" s="499"/>
      <c r="G66" s="499"/>
      <c r="H66" s="499"/>
    </row>
    <row r="67" spans="1:9" x14ac:dyDescent="0.2">
      <c r="B67" s="237"/>
      <c r="C67" s="1097"/>
      <c r="D67" s="1098"/>
      <c r="E67" s="239"/>
      <c r="F67" s="239"/>
      <c r="G67" s="239"/>
      <c r="H67" s="239"/>
    </row>
    <row r="68" spans="1:9" x14ac:dyDescent="0.2">
      <c r="B68" s="40"/>
      <c r="C68" s="996" t="s">
        <v>72</v>
      </c>
      <c r="D68" s="992"/>
      <c r="E68" s="236"/>
      <c r="F68" s="486"/>
      <c r="G68" s="445">
        <f>SUM(G46:G67)</f>
        <v>0</v>
      </c>
      <c r="H68" s="445">
        <f>SUM(H46:H67)</f>
        <v>0</v>
      </c>
    </row>
    <row r="69" spans="1:9" ht="15" customHeight="1" x14ac:dyDescent="0.2">
      <c r="B69" s="27"/>
      <c r="C69" s="27"/>
      <c r="D69" s="27"/>
      <c r="E69" s="27"/>
      <c r="F69" s="1104" t="s">
        <v>73</v>
      </c>
      <c r="G69" s="1105"/>
      <c r="H69" s="1071">
        <f>MAX(ABS(G68),ABS(H68))</f>
        <v>0</v>
      </c>
    </row>
    <row r="70" spans="1:9" x14ac:dyDescent="0.2">
      <c r="B70" s="27"/>
      <c r="C70" s="27"/>
      <c r="D70" s="27"/>
      <c r="E70" s="27"/>
      <c r="F70" s="1056"/>
      <c r="G70" s="1106"/>
      <c r="H70" s="1072"/>
    </row>
    <row r="71" spans="1:9" x14ac:dyDescent="0.2">
      <c r="B71" s="27"/>
      <c r="C71" s="27"/>
      <c r="D71" s="27"/>
      <c r="E71" s="27"/>
      <c r="F71" s="803" t="s">
        <v>74</v>
      </c>
      <c r="G71" s="326"/>
      <c r="H71" s="360">
        <v>0.08</v>
      </c>
    </row>
    <row r="72" spans="1:9" ht="15.75" thickBot="1" x14ac:dyDescent="0.25">
      <c r="B72" s="34"/>
      <c r="C72" s="34"/>
      <c r="F72" s="803" t="s">
        <v>29</v>
      </c>
      <c r="G72" s="326"/>
      <c r="H72" s="361">
        <f>H71*H69</f>
        <v>0</v>
      </c>
    </row>
    <row r="73" spans="1:9" ht="15.75" thickTop="1" x14ac:dyDescent="0.2">
      <c r="B73" s="21" t="s">
        <v>216</v>
      </c>
      <c r="I73" s="27"/>
    </row>
    <row r="74" spans="1:9" ht="15" customHeight="1" x14ac:dyDescent="0.2">
      <c r="B74" s="21" t="s">
        <v>217</v>
      </c>
      <c r="C74" s="1029" t="s">
        <v>419</v>
      </c>
      <c r="D74" s="1029"/>
      <c r="E74" s="1029"/>
      <c r="F74" s="1029"/>
      <c r="G74" s="1029"/>
      <c r="H74" s="1029"/>
      <c r="I74" s="1029"/>
    </row>
    <row r="75" spans="1:9" ht="15" customHeight="1" x14ac:dyDescent="0.2">
      <c r="B75" s="21" t="s">
        <v>218</v>
      </c>
      <c r="C75" s="1028" t="s">
        <v>420</v>
      </c>
      <c r="D75" s="1028"/>
      <c r="E75" s="1028"/>
      <c r="F75" s="1028"/>
      <c r="G75" s="1028"/>
      <c r="H75" s="1028"/>
      <c r="I75" s="1028"/>
    </row>
    <row r="76" spans="1:9" x14ac:dyDescent="0.2">
      <c r="B76" s="34"/>
      <c r="C76" s="1028"/>
      <c r="D76" s="1028"/>
      <c r="E76" s="1028"/>
      <c r="F76" s="1028"/>
      <c r="G76" s="1028"/>
      <c r="H76" s="1028"/>
      <c r="I76" s="1028"/>
    </row>
    <row r="77" spans="1:9" x14ac:dyDescent="0.2">
      <c r="B77" s="34"/>
      <c r="C77" s="1028"/>
      <c r="D77" s="1028"/>
      <c r="E77" s="1028"/>
      <c r="F77" s="1028"/>
      <c r="G77" s="1028"/>
      <c r="H77" s="1028"/>
      <c r="I77" s="1028"/>
    </row>
    <row r="80" spans="1:9" x14ac:dyDescent="0.2">
      <c r="A80" s="34" t="s">
        <v>191</v>
      </c>
      <c r="B80" s="34" t="s">
        <v>75</v>
      </c>
      <c r="C80" s="34"/>
    </row>
    <row r="81" spans="2:9" ht="15" customHeight="1" x14ac:dyDescent="0.2">
      <c r="B81" s="1044" t="s">
        <v>379</v>
      </c>
      <c r="C81" s="1044"/>
      <c r="D81" s="1044"/>
      <c r="E81" s="1044"/>
      <c r="F81" s="1044"/>
      <c r="G81" s="1044"/>
      <c r="H81" s="1044"/>
      <c r="I81" s="1044"/>
    </row>
    <row r="82" spans="2:9" x14ac:dyDescent="0.2">
      <c r="B82" s="1044"/>
      <c r="C82" s="1044"/>
      <c r="D82" s="1044"/>
      <c r="E82" s="1044"/>
      <c r="F82" s="1044"/>
      <c r="G82" s="1044"/>
      <c r="H82" s="1044"/>
      <c r="I82" s="1044"/>
    </row>
    <row r="83" spans="2:9" x14ac:dyDescent="0.2">
      <c r="B83" s="1044"/>
      <c r="C83" s="1044"/>
      <c r="D83" s="1044"/>
      <c r="E83" s="1044"/>
      <c r="F83" s="1044"/>
      <c r="G83" s="1044"/>
      <c r="H83" s="1044"/>
      <c r="I83" s="1044"/>
    </row>
    <row r="84" spans="2:9" ht="9.75" customHeight="1" x14ac:dyDescent="0.2">
      <c r="B84" s="1044"/>
      <c r="C84" s="1044"/>
      <c r="D84" s="1044"/>
      <c r="E84" s="1044"/>
      <c r="F84" s="1044"/>
      <c r="G84" s="1044"/>
      <c r="H84" s="1044"/>
      <c r="I84" s="1044"/>
    </row>
    <row r="85" spans="2:9" x14ac:dyDescent="0.2">
      <c r="B85" s="787"/>
      <c r="C85" s="787"/>
      <c r="D85" s="787"/>
      <c r="E85" s="787"/>
      <c r="F85" s="787"/>
      <c r="G85" s="787"/>
      <c r="H85" s="787"/>
      <c r="I85" s="787"/>
    </row>
    <row r="86" spans="2:9" ht="49.5" customHeight="1" x14ac:dyDescent="0.2">
      <c r="B86" s="236" t="s">
        <v>247</v>
      </c>
      <c r="C86" s="1040" t="s">
        <v>78</v>
      </c>
      <c r="D86" s="1005"/>
      <c r="E86" s="808" t="s">
        <v>79</v>
      </c>
      <c r="F86" s="1067" t="s">
        <v>76</v>
      </c>
      <c r="G86" s="1067"/>
      <c r="H86" s="1067"/>
      <c r="I86" s="795" t="s">
        <v>77</v>
      </c>
    </row>
    <row r="87" spans="2:9" ht="38.25" customHeight="1" x14ac:dyDescent="0.2">
      <c r="B87" s="800"/>
      <c r="C87" s="1036"/>
      <c r="D87" s="1073"/>
      <c r="E87" s="241"/>
      <c r="F87" s="1068"/>
      <c r="G87" s="1074"/>
      <c r="H87" s="1075"/>
      <c r="I87" s="250"/>
    </row>
    <row r="88" spans="2:9" ht="59.1" customHeight="1" x14ac:dyDescent="0.2">
      <c r="B88" s="530"/>
      <c r="C88" s="1068"/>
      <c r="D88" s="1070"/>
      <c r="E88" s="452"/>
      <c r="F88" s="1068"/>
      <c r="G88" s="1069"/>
      <c r="H88" s="1070"/>
      <c r="I88" s="446"/>
    </row>
    <row r="89" spans="2:9" ht="59.1" customHeight="1" x14ac:dyDescent="0.2">
      <c r="B89" s="530"/>
      <c r="C89" s="1068"/>
      <c r="D89" s="1070"/>
      <c r="E89" s="452"/>
      <c r="F89" s="1068"/>
      <c r="G89" s="1069"/>
      <c r="H89" s="1070"/>
      <c r="I89" s="446"/>
    </row>
    <row r="90" spans="2:9" ht="59.1" customHeight="1" x14ac:dyDescent="0.2">
      <c r="B90" s="530"/>
      <c r="C90" s="1068"/>
      <c r="D90" s="1070"/>
      <c r="E90" s="452"/>
      <c r="F90" s="1068"/>
      <c r="G90" s="1069"/>
      <c r="H90" s="1070"/>
      <c r="I90" s="446"/>
    </row>
    <row r="91" spans="2:9" ht="59.1" customHeight="1" x14ac:dyDescent="0.2">
      <c r="B91" s="530"/>
      <c r="C91" s="1068"/>
      <c r="D91" s="1070"/>
      <c r="E91" s="452"/>
      <c r="F91" s="1068"/>
      <c r="G91" s="1069"/>
      <c r="H91" s="1070"/>
      <c r="I91" s="446"/>
    </row>
    <row r="92" spans="2:9" ht="59.1" customHeight="1" x14ac:dyDescent="0.2">
      <c r="B92" s="530"/>
      <c r="C92" s="1068"/>
      <c r="D92" s="1070"/>
      <c r="E92" s="452"/>
      <c r="F92" s="1068"/>
      <c r="G92" s="1069"/>
      <c r="H92" s="1070"/>
      <c r="I92" s="446"/>
    </row>
    <row r="93" spans="2:9" ht="59.1" customHeight="1" x14ac:dyDescent="0.2">
      <c r="B93" s="530"/>
      <c r="C93" s="1068"/>
      <c r="D93" s="1070"/>
      <c r="E93" s="452"/>
      <c r="F93" s="1068"/>
      <c r="G93" s="1069"/>
      <c r="H93" s="1070"/>
      <c r="I93" s="446"/>
    </row>
    <row r="94" spans="2:9" ht="59.1" customHeight="1" x14ac:dyDescent="0.2">
      <c r="B94" s="530"/>
      <c r="C94" s="1068"/>
      <c r="D94" s="1070"/>
      <c r="E94" s="452"/>
      <c r="F94" s="1068"/>
      <c r="G94" s="1069"/>
      <c r="H94" s="1070"/>
      <c r="I94" s="446"/>
    </row>
    <row r="95" spans="2:9" ht="59.1" customHeight="1" x14ac:dyDescent="0.2">
      <c r="B95" s="530"/>
      <c r="C95" s="1068"/>
      <c r="D95" s="1070"/>
      <c r="E95" s="452"/>
      <c r="F95" s="1068"/>
      <c r="G95" s="1069"/>
      <c r="H95" s="1070"/>
      <c r="I95" s="446"/>
    </row>
    <row r="96" spans="2:9" ht="59.1" customHeight="1" x14ac:dyDescent="0.2">
      <c r="B96" s="530"/>
      <c r="C96" s="1068"/>
      <c r="D96" s="1070"/>
      <c r="E96" s="452"/>
      <c r="F96" s="1068"/>
      <c r="G96" s="1069"/>
      <c r="H96" s="1070"/>
      <c r="I96" s="446"/>
    </row>
    <row r="97" spans="2:9" ht="59.1" customHeight="1" x14ac:dyDescent="0.2">
      <c r="B97" s="530"/>
      <c r="C97" s="1068"/>
      <c r="D97" s="1070"/>
      <c r="E97" s="452"/>
      <c r="F97" s="1068"/>
      <c r="G97" s="1069"/>
      <c r="H97" s="1070"/>
      <c r="I97" s="446"/>
    </row>
    <row r="98" spans="2:9" ht="59.1" customHeight="1" x14ac:dyDescent="0.2">
      <c r="B98" s="530"/>
      <c r="C98" s="1068"/>
      <c r="D98" s="1070"/>
      <c r="E98" s="452"/>
      <c r="F98" s="1068"/>
      <c r="G98" s="1069"/>
      <c r="H98" s="1070"/>
      <c r="I98" s="446"/>
    </row>
    <row r="99" spans="2:9" ht="59.1" customHeight="1" x14ac:dyDescent="0.2">
      <c r="B99" s="530"/>
      <c r="C99" s="1068"/>
      <c r="D99" s="1070"/>
      <c r="E99" s="452"/>
      <c r="F99" s="1068"/>
      <c r="G99" s="1069"/>
      <c r="H99" s="1070"/>
      <c r="I99" s="446"/>
    </row>
    <row r="100" spans="2:9" ht="59.1" customHeight="1" x14ac:dyDescent="0.2">
      <c r="B100" s="530"/>
      <c r="C100" s="1068"/>
      <c r="D100" s="1070"/>
      <c r="E100" s="452"/>
      <c r="F100" s="1068"/>
      <c r="G100" s="1069"/>
      <c r="H100" s="1070"/>
      <c r="I100" s="446"/>
    </row>
    <row r="101" spans="2:9" ht="59.1" customHeight="1" x14ac:dyDescent="0.2">
      <c r="B101" s="530"/>
      <c r="C101" s="1068"/>
      <c r="D101" s="1070"/>
      <c r="E101" s="452"/>
      <c r="F101" s="1068"/>
      <c r="G101" s="1069"/>
      <c r="H101" s="1070"/>
      <c r="I101" s="446"/>
    </row>
    <row r="102" spans="2:9" ht="59.1" customHeight="1" x14ac:dyDescent="0.2">
      <c r="B102" s="530"/>
      <c r="C102" s="1068"/>
      <c r="D102" s="1070"/>
      <c r="E102" s="452"/>
      <c r="F102" s="1068"/>
      <c r="G102" s="1069"/>
      <c r="H102" s="1070"/>
      <c r="I102" s="446"/>
    </row>
    <row r="103" spans="2:9" ht="59.1" customHeight="1" x14ac:dyDescent="0.2">
      <c r="B103" s="530"/>
      <c r="C103" s="1068"/>
      <c r="D103" s="1070"/>
      <c r="E103" s="452"/>
      <c r="F103" s="1068"/>
      <c r="G103" s="1069"/>
      <c r="H103" s="1070"/>
      <c r="I103" s="446"/>
    </row>
    <row r="104" spans="2:9" ht="59.1" customHeight="1" x14ac:dyDescent="0.2">
      <c r="B104" s="530"/>
      <c r="C104" s="1068"/>
      <c r="D104" s="1070"/>
      <c r="E104" s="452"/>
      <c r="F104" s="1068"/>
      <c r="G104" s="1069"/>
      <c r="H104" s="1070"/>
      <c r="I104" s="446"/>
    </row>
    <row r="105" spans="2:9" ht="59.1" customHeight="1" x14ac:dyDescent="0.2">
      <c r="B105" s="530"/>
      <c r="C105" s="1068"/>
      <c r="D105" s="1070"/>
      <c r="E105" s="452"/>
      <c r="F105" s="1068"/>
      <c r="G105" s="1069"/>
      <c r="H105" s="1070"/>
      <c r="I105" s="446"/>
    </row>
    <row r="106" spans="2:9" ht="59.1" customHeight="1" x14ac:dyDescent="0.2">
      <c r="B106" s="530"/>
      <c r="C106" s="1068"/>
      <c r="D106" s="1070"/>
      <c r="E106" s="452"/>
      <c r="F106" s="1068"/>
      <c r="G106" s="1069"/>
      <c r="H106" s="1070"/>
      <c r="I106" s="446"/>
    </row>
    <row r="107" spans="2:9" ht="59.1" customHeight="1" x14ac:dyDescent="0.2">
      <c r="B107" s="530"/>
      <c r="C107" s="1068"/>
      <c r="D107" s="1070"/>
      <c r="E107" s="452"/>
      <c r="F107" s="1068"/>
      <c r="G107" s="1069"/>
      <c r="H107" s="1070"/>
      <c r="I107" s="446"/>
    </row>
    <row r="108" spans="2:9" ht="38.25" customHeight="1" x14ac:dyDescent="0.2">
      <c r="B108" s="800"/>
      <c r="C108" s="1036"/>
      <c r="D108" s="1073"/>
      <c r="E108" s="241"/>
      <c r="F108" s="1068"/>
      <c r="G108" s="1074"/>
      <c r="H108" s="1075"/>
      <c r="I108" s="479"/>
    </row>
    <row r="109" spans="2:9" ht="15.75" thickBot="1" x14ac:dyDescent="0.25">
      <c r="B109" s="27"/>
      <c r="C109" s="27"/>
      <c r="D109" s="27"/>
      <c r="E109" s="467">
        <f>SUM(E87:E108)</f>
        <v>0</v>
      </c>
      <c r="F109" s="27"/>
      <c r="G109" s="347"/>
      <c r="H109" s="347"/>
      <c r="I109" s="480">
        <f>SUM(I87:I108)</f>
        <v>0</v>
      </c>
    </row>
    <row r="110" spans="2:9" ht="15.75" thickTop="1" x14ac:dyDescent="0.3">
      <c r="B110" s="27"/>
      <c r="C110" s="27"/>
      <c r="D110" s="27"/>
      <c r="E110" s="27"/>
      <c r="F110" s="27"/>
      <c r="G110" s="27"/>
      <c r="H110" s="1039"/>
      <c r="I110" s="1039"/>
    </row>
    <row r="111" spans="2:9" ht="39.75" customHeight="1" x14ac:dyDescent="0.2">
      <c r="B111" s="27" t="s">
        <v>65</v>
      </c>
      <c r="C111" s="928" t="s">
        <v>610</v>
      </c>
      <c r="D111" s="928"/>
      <c r="E111" s="928"/>
      <c r="F111" s="928"/>
      <c r="G111" s="928"/>
      <c r="H111" s="928"/>
      <c r="I111" s="928"/>
    </row>
    <row r="114" spans="1:12" x14ac:dyDescent="0.2">
      <c r="A114" s="34" t="s">
        <v>192</v>
      </c>
      <c r="B114" s="34" t="s">
        <v>377</v>
      </c>
      <c r="C114" s="34"/>
    </row>
    <row r="115" spans="1:12" x14ac:dyDescent="0.2">
      <c r="B115" s="787"/>
      <c r="C115" s="787"/>
      <c r="D115" s="787"/>
      <c r="E115" s="787"/>
      <c r="F115" s="787"/>
      <c r="G115" s="787"/>
      <c r="H115" s="787"/>
      <c r="I115" s="787"/>
    </row>
    <row r="116" spans="1:12" ht="48" customHeight="1" x14ac:dyDescent="0.2">
      <c r="B116" s="236"/>
      <c r="C116" s="1040" t="s">
        <v>102</v>
      </c>
      <c r="D116" s="1005"/>
      <c r="E116" s="1067" t="s">
        <v>380</v>
      </c>
      <c r="F116" s="1067"/>
      <c r="G116" s="1067"/>
      <c r="H116" s="808" t="s">
        <v>103</v>
      </c>
      <c r="I116" s="68" t="s">
        <v>106</v>
      </c>
      <c r="J116" s="68" t="s">
        <v>107</v>
      </c>
      <c r="K116" s="795" t="s">
        <v>108</v>
      </c>
      <c r="L116" s="795" t="s">
        <v>109</v>
      </c>
    </row>
    <row r="117" spans="1:12" ht="59.1" customHeight="1" x14ac:dyDescent="0.2">
      <c r="B117" s="800"/>
      <c r="C117" s="1036"/>
      <c r="D117" s="1107"/>
      <c r="E117" s="1068"/>
      <c r="F117" s="1108"/>
      <c r="G117" s="1109"/>
      <c r="H117" s="241"/>
      <c r="I117" s="507"/>
      <c r="J117" s="507"/>
      <c r="K117" s="506"/>
      <c r="L117" s="526">
        <f>MAX((I117-J117),0)*K117</f>
        <v>0</v>
      </c>
    </row>
    <row r="118" spans="1:12" ht="59.1" customHeight="1" x14ac:dyDescent="0.2">
      <c r="B118" s="800"/>
      <c r="C118" s="1036"/>
      <c r="D118" s="1109"/>
      <c r="E118" s="1068"/>
      <c r="F118" s="1108"/>
      <c r="G118" s="1109"/>
      <c r="H118" s="241"/>
      <c r="I118" s="619"/>
      <c r="J118" s="619"/>
      <c r="K118" s="620"/>
      <c r="L118" s="526">
        <f t="shared" ref="L118:L138" si="0">MAX((I118-J118),0)*K118</f>
        <v>0</v>
      </c>
    </row>
    <row r="119" spans="1:12" ht="59.1" customHeight="1" x14ac:dyDescent="0.2">
      <c r="B119" s="800"/>
      <c r="C119" s="1036"/>
      <c r="D119" s="1109"/>
      <c r="E119" s="1068"/>
      <c r="F119" s="1108"/>
      <c r="G119" s="1109"/>
      <c r="H119" s="241"/>
      <c r="I119" s="619"/>
      <c r="J119" s="619"/>
      <c r="K119" s="620"/>
      <c r="L119" s="526">
        <f t="shared" si="0"/>
        <v>0</v>
      </c>
    </row>
    <row r="120" spans="1:12" ht="59.1" customHeight="1" x14ac:dyDescent="0.2">
      <c r="B120" s="800"/>
      <c r="C120" s="1036"/>
      <c r="D120" s="1109"/>
      <c r="E120" s="1068"/>
      <c r="F120" s="1108"/>
      <c r="G120" s="1109"/>
      <c r="H120" s="241"/>
      <c r="I120" s="619"/>
      <c r="J120" s="619"/>
      <c r="K120" s="620"/>
      <c r="L120" s="526">
        <f t="shared" si="0"/>
        <v>0</v>
      </c>
    </row>
    <row r="121" spans="1:12" ht="59.1" customHeight="1" x14ac:dyDescent="0.2">
      <c r="B121" s="800"/>
      <c r="C121" s="1036"/>
      <c r="D121" s="1109"/>
      <c r="E121" s="1068"/>
      <c r="F121" s="1108"/>
      <c r="G121" s="1109"/>
      <c r="H121" s="241"/>
      <c r="I121" s="619"/>
      <c r="J121" s="619"/>
      <c r="K121" s="620"/>
      <c r="L121" s="526">
        <f t="shared" si="0"/>
        <v>0</v>
      </c>
    </row>
    <row r="122" spans="1:12" ht="59.1" customHeight="1" x14ac:dyDescent="0.2">
      <c r="B122" s="800"/>
      <c r="C122" s="1036"/>
      <c r="D122" s="1109"/>
      <c r="E122" s="1068"/>
      <c r="F122" s="1108"/>
      <c r="G122" s="1109"/>
      <c r="H122" s="241"/>
      <c r="I122" s="619"/>
      <c r="J122" s="619"/>
      <c r="K122" s="620"/>
      <c r="L122" s="526">
        <f t="shared" si="0"/>
        <v>0</v>
      </c>
    </row>
    <row r="123" spans="1:12" ht="59.1" customHeight="1" x14ac:dyDescent="0.2">
      <c r="B123" s="800"/>
      <c r="C123" s="1036"/>
      <c r="D123" s="1107"/>
      <c r="E123" s="1068"/>
      <c r="F123" s="1108"/>
      <c r="G123" s="1109"/>
      <c r="H123" s="241"/>
      <c r="I123" s="619"/>
      <c r="J123" s="619"/>
      <c r="K123" s="620"/>
      <c r="L123" s="526">
        <f t="shared" si="0"/>
        <v>0</v>
      </c>
    </row>
    <row r="124" spans="1:12" ht="59.1" customHeight="1" x14ac:dyDescent="0.2">
      <c r="B124" s="800"/>
      <c r="C124" s="1036"/>
      <c r="D124" s="1109"/>
      <c r="E124" s="1068"/>
      <c r="F124" s="1108"/>
      <c r="G124" s="1109"/>
      <c r="H124" s="241"/>
      <c r="I124" s="619"/>
      <c r="J124" s="619"/>
      <c r="K124" s="620"/>
      <c r="L124" s="526">
        <f t="shared" si="0"/>
        <v>0</v>
      </c>
    </row>
    <row r="125" spans="1:12" ht="59.1" customHeight="1" x14ac:dyDescent="0.2">
      <c r="B125" s="800"/>
      <c r="C125" s="1036"/>
      <c r="D125" s="1109"/>
      <c r="E125" s="1068"/>
      <c r="F125" s="1108"/>
      <c r="G125" s="1109"/>
      <c r="H125" s="241"/>
      <c r="I125" s="619"/>
      <c r="J125" s="619"/>
      <c r="K125" s="620"/>
      <c r="L125" s="526">
        <f t="shared" si="0"/>
        <v>0</v>
      </c>
    </row>
    <row r="126" spans="1:12" ht="59.1" customHeight="1" x14ac:dyDescent="0.2">
      <c r="B126" s="800"/>
      <c r="C126" s="1036"/>
      <c r="D126" s="1109"/>
      <c r="E126" s="1068"/>
      <c r="F126" s="1108"/>
      <c r="G126" s="1109"/>
      <c r="H126" s="241"/>
      <c r="I126" s="619"/>
      <c r="J126" s="619"/>
      <c r="K126" s="620"/>
      <c r="L126" s="526">
        <f t="shared" si="0"/>
        <v>0</v>
      </c>
    </row>
    <row r="127" spans="1:12" ht="59.1" customHeight="1" x14ac:dyDescent="0.2">
      <c r="B127" s="800"/>
      <c r="C127" s="1036"/>
      <c r="D127" s="1109"/>
      <c r="E127" s="1068"/>
      <c r="F127" s="1108"/>
      <c r="G127" s="1109"/>
      <c r="H127" s="241"/>
      <c r="I127" s="619"/>
      <c r="J127" s="619"/>
      <c r="K127" s="620"/>
      <c r="L127" s="526">
        <f t="shared" si="0"/>
        <v>0</v>
      </c>
    </row>
    <row r="128" spans="1:12" ht="59.1" customHeight="1" x14ac:dyDescent="0.2">
      <c r="B128" s="800"/>
      <c r="C128" s="1036"/>
      <c r="D128" s="1109"/>
      <c r="E128" s="1068"/>
      <c r="F128" s="1108"/>
      <c r="G128" s="1109"/>
      <c r="H128" s="241"/>
      <c r="I128" s="619"/>
      <c r="J128" s="619"/>
      <c r="K128" s="620"/>
      <c r="L128" s="526">
        <f t="shared" si="0"/>
        <v>0</v>
      </c>
    </row>
    <row r="129" spans="2:12" ht="59.1" customHeight="1" x14ac:dyDescent="0.2">
      <c r="B129" s="800"/>
      <c r="C129" s="1036"/>
      <c r="D129" s="1109"/>
      <c r="E129" s="1068"/>
      <c r="F129" s="1108"/>
      <c r="G129" s="1109"/>
      <c r="H129" s="241"/>
      <c r="I129" s="619"/>
      <c r="J129" s="619"/>
      <c r="K129" s="620"/>
      <c r="L129" s="526">
        <f t="shared" si="0"/>
        <v>0</v>
      </c>
    </row>
    <row r="130" spans="2:12" ht="59.1" customHeight="1" x14ac:dyDescent="0.2">
      <c r="B130" s="800"/>
      <c r="C130" s="1036"/>
      <c r="D130" s="1109"/>
      <c r="E130" s="1068"/>
      <c r="F130" s="1108"/>
      <c r="G130" s="1109"/>
      <c r="H130" s="241"/>
      <c r="I130" s="619"/>
      <c r="J130" s="619"/>
      <c r="K130" s="620"/>
      <c r="L130" s="526">
        <f t="shared" si="0"/>
        <v>0</v>
      </c>
    </row>
    <row r="131" spans="2:12" ht="59.1" customHeight="1" x14ac:dyDescent="0.2">
      <c r="B131" s="800"/>
      <c r="C131" s="1036"/>
      <c r="D131" s="1109"/>
      <c r="E131" s="1068"/>
      <c r="F131" s="1108"/>
      <c r="G131" s="1109"/>
      <c r="H131" s="241"/>
      <c r="I131" s="619"/>
      <c r="J131" s="619"/>
      <c r="K131" s="620"/>
      <c r="L131" s="526">
        <f t="shared" si="0"/>
        <v>0</v>
      </c>
    </row>
    <row r="132" spans="2:12" ht="59.1" customHeight="1" x14ac:dyDescent="0.2">
      <c r="B132" s="800"/>
      <c r="C132" s="1036"/>
      <c r="D132" s="1109"/>
      <c r="E132" s="1068"/>
      <c r="F132" s="1108"/>
      <c r="G132" s="1109"/>
      <c r="H132" s="241"/>
      <c r="I132" s="619"/>
      <c r="J132" s="619"/>
      <c r="K132" s="620"/>
      <c r="L132" s="526">
        <f t="shared" si="0"/>
        <v>0</v>
      </c>
    </row>
    <row r="133" spans="2:12" ht="59.1" customHeight="1" x14ac:dyDescent="0.2">
      <c r="B133" s="800"/>
      <c r="C133" s="1036"/>
      <c r="D133" s="1109"/>
      <c r="E133" s="1068"/>
      <c r="F133" s="1108"/>
      <c r="G133" s="1109"/>
      <c r="H133" s="241"/>
      <c r="I133" s="619"/>
      <c r="J133" s="619"/>
      <c r="K133" s="620"/>
      <c r="L133" s="526">
        <f t="shared" si="0"/>
        <v>0</v>
      </c>
    </row>
    <row r="134" spans="2:12" ht="59.1" customHeight="1" x14ac:dyDescent="0.2">
      <c r="B134" s="800"/>
      <c r="C134" s="1036"/>
      <c r="D134" s="1109"/>
      <c r="E134" s="1068"/>
      <c r="F134" s="1108"/>
      <c r="G134" s="1109"/>
      <c r="H134" s="241"/>
      <c r="I134" s="619"/>
      <c r="J134" s="619"/>
      <c r="K134" s="620"/>
      <c r="L134" s="526">
        <f t="shared" si="0"/>
        <v>0</v>
      </c>
    </row>
    <row r="135" spans="2:12" ht="59.1" customHeight="1" x14ac:dyDescent="0.2">
      <c r="B135" s="800"/>
      <c r="C135" s="1036"/>
      <c r="D135" s="1109"/>
      <c r="E135" s="1068"/>
      <c r="F135" s="1108"/>
      <c r="G135" s="1109"/>
      <c r="H135" s="241"/>
      <c r="I135" s="619"/>
      <c r="J135" s="619"/>
      <c r="K135" s="620"/>
      <c r="L135" s="526">
        <f t="shared" si="0"/>
        <v>0</v>
      </c>
    </row>
    <row r="136" spans="2:12" ht="59.1" customHeight="1" x14ac:dyDescent="0.2">
      <c r="B136" s="800"/>
      <c r="C136" s="1036"/>
      <c r="D136" s="1109"/>
      <c r="E136" s="1068"/>
      <c r="F136" s="1108"/>
      <c r="G136" s="1109"/>
      <c r="H136" s="241"/>
      <c r="I136" s="619"/>
      <c r="J136" s="619"/>
      <c r="K136" s="620"/>
      <c r="L136" s="526">
        <f t="shared" si="0"/>
        <v>0</v>
      </c>
    </row>
    <row r="137" spans="2:12" ht="59.1" customHeight="1" x14ac:dyDescent="0.2">
      <c r="B137" s="800"/>
      <c r="C137" s="1036"/>
      <c r="D137" s="1109"/>
      <c r="E137" s="1068"/>
      <c r="F137" s="1108"/>
      <c r="G137" s="1109"/>
      <c r="H137" s="241"/>
      <c r="I137" s="619"/>
      <c r="J137" s="619"/>
      <c r="K137" s="620"/>
      <c r="L137" s="526">
        <f t="shared" si="0"/>
        <v>0</v>
      </c>
    </row>
    <row r="138" spans="2:12" ht="59.1" customHeight="1" x14ac:dyDescent="0.2">
      <c r="B138" s="800"/>
      <c r="C138" s="1036"/>
      <c r="D138" s="1109"/>
      <c r="E138" s="1068"/>
      <c r="F138" s="1108"/>
      <c r="G138" s="1109"/>
      <c r="H138" s="241"/>
      <c r="I138" s="507"/>
      <c r="J138" s="507"/>
      <c r="K138" s="506"/>
      <c r="L138" s="526">
        <f t="shared" si="0"/>
        <v>0</v>
      </c>
    </row>
    <row r="139" spans="2:12" ht="15.75" thickBot="1" x14ac:dyDescent="0.25">
      <c r="B139" s="27"/>
      <c r="C139" s="27"/>
      <c r="D139" s="27"/>
      <c r="E139" s="27"/>
      <c r="F139" s="347"/>
      <c r="G139" s="347"/>
      <c r="H139" s="467">
        <f>SUM(H117:H138)</f>
        <v>0</v>
      </c>
      <c r="I139" s="467">
        <f>SUM(I117:I138)</f>
        <v>0</v>
      </c>
      <c r="J139" s="467">
        <f>SUM(J117:J138)</f>
        <v>0</v>
      </c>
      <c r="K139" s="347"/>
      <c r="L139" s="447">
        <f>SUM(L117:L138)</f>
        <v>0</v>
      </c>
    </row>
    <row r="140" spans="2:12" ht="9.1999999999999993" customHeight="1" thickTop="1" x14ac:dyDescent="0.3">
      <c r="B140" s="27"/>
      <c r="C140" s="27"/>
      <c r="D140" s="27"/>
      <c r="E140" s="27"/>
      <c r="F140" s="27"/>
      <c r="G140" s="27"/>
      <c r="H140" s="785"/>
    </row>
    <row r="141" spans="2:12" x14ac:dyDescent="0.2">
      <c r="B141" s="27" t="s">
        <v>65</v>
      </c>
      <c r="C141" s="1110" t="s">
        <v>284</v>
      </c>
      <c r="D141" s="1110"/>
      <c r="E141" s="1110"/>
      <c r="F141" s="1110"/>
      <c r="G141" s="1110"/>
      <c r="H141" s="1110"/>
      <c r="I141" s="1110"/>
      <c r="J141" s="1110"/>
      <c r="K141" s="1110"/>
    </row>
    <row r="142" spans="2:12" ht="30" customHeight="1" x14ac:dyDescent="0.2">
      <c r="C142" s="1044" t="s">
        <v>285</v>
      </c>
      <c r="D142" s="1044"/>
      <c r="E142" s="1044"/>
      <c r="F142" s="1044"/>
      <c r="G142" s="1044"/>
      <c r="H142" s="1044"/>
      <c r="I142" s="1044"/>
      <c r="J142" s="1044"/>
      <c r="K142" s="1044"/>
    </row>
    <row r="143" spans="2:12" ht="15" customHeight="1" x14ac:dyDescent="0.2">
      <c r="C143" s="928" t="s">
        <v>451</v>
      </c>
      <c r="D143" s="928"/>
      <c r="E143" s="928"/>
      <c r="F143" s="928"/>
      <c r="G143" s="928"/>
      <c r="H143" s="928"/>
      <c r="I143" s="928"/>
    </row>
  </sheetData>
  <sheetProtection insertRows="0"/>
  <mergeCells count="154">
    <mergeCell ref="E9:M9"/>
    <mergeCell ref="B13:I13"/>
    <mergeCell ref="B16:F16"/>
    <mergeCell ref="B17:F17"/>
    <mergeCell ref="B18:F18"/>
    <mergeCell ref="B19:F19"/>
    <mergeCell ref="B1:C1"/>
    <mergeCell ref="H2:I2"/>
    <mergeCell ref="E5:M5"/>
    <mergeCell ref="E6:M6"/>
    <mergeCell ref="E7:M7"/>
    <mergeCell ref="E8:M8"/>
    <mergeCell ref="B31:F31"/>
    <mergeCell ref="B32:F32"/>
    <mergeCell ref="B33:F33"/>
    <mergeCell ref="G34:H34"/>
    <mergeCell ref="C36:I36"/>
    <mergeCell ref="C37:I37"/>
    <mergeCell ref="B20:F20"/>
    <mergeCell ref="B21:F21"/>
    <mergeCell ref="B24:F24"/>
    <mergeCell ref="B25:F25"/>
    <mergeCell ref="B26:F26"/>
    <mergeCell ref="B30:F30"/>
    <mergeCell ref="C47:D47"/>
    <mergeCell ref="C48:D48"/>
    <mergeCell ref="C49:D49"/>
    <mergeCell ref="C50:D50"/>
    <mergeCell ref="C51:D51"/>
    <mergeCell ref="C52:D52"/>
    <mergeCell ref="C38:I39"/>
    <mergeCell ref="C40:I40"/>
    <mergeCell ref="H43:I43"/>
    <mergeCell ref="C44:D44"/>
    <mergeCell ref="C45:D45"/>
    <mergeCell ref="C46:D46"/>
    <mergeCell ref="C59:D59"/>
    <mergeCell ref="C60:D60"/>
    <mergeCell ref="C61:D61"/>
    <mergeCell ref="C62:D62"/>
    <mergeCell ref="C63:D63"/>
    <mergeCell ref="C64:D64"/>
    <mergeCell ref="C53:D53"/>
    <mergeCell ref="C54:D54"/>
    <mergeCell ref="C55:D55"/>
    <mergeCell ref="C56:D56"/>
    <mergeCell ref="C57:D57"/>
    <mergeCell ref="C58:D58"/>
    <mergeCell ref="C74:I74"/>
    <mergeCell ref="C75:I77"/>
    <mergeCell ref="B81:I84"/>
    <mergeCell ref="C86:D86"/>
    <mergeCell ref="F86:H86"/>
    <mergeCell ref="C87:D87"/>
    <mergeCell ref="F87:H87"/>
    <mergeCell ref="C65:D65"/>
    <mergeCell ref="C66:D66"/>
    <mergeCell ref="C67:D67"/>
    <mergeCell ref="C68:D68"/>
    <mergeCell ref="F69:G70"/>
    <mergeCell ref="H69:H70"/>
    <mergeCell ref="C91:D91"/>
    <mergeCell ref="F91:H91"/>
    <mergeCell ref="C92:D92"/>
    <mergeCell ref="F92:H92"/>
    <mergeCell ref="C93:D93"/>
    <mergeCell ref="F93:H93"/>
    <mergeCell ref="C88:D88"/>
    <mergeCell ref="F88:H88"/>
    <mergeCell ref="C89:D89"/>
    <mergeCell ref="F89:H89"/>
    <mergeCell ref="C90:D90"/>
    <mergeCell ref="F90:H90"/>
    <mergeCell ref="C97:D97"/>
    <mergeCell ref="F97:H97"/>
    <mergeCell ref="C98:D98"/>
    <mergeCell ref="F98:H98"/>
    <mergeCell ref="C99:D99"/>
    <mergeCell ref="F99:H99"/>
    <mergeCell ref="C94:D94"/>
    <mergeCell ref="F94:H94"/>
    <mergeCell ref="C95:D95"/>
    <mergeCell ref="F95:H95"/>
    <mergeCell ref="C96:D96"/>
    <mergeCell ref="F96:H96"/>
    <mergeCell ref="C103:D103"/>
    <mergeCell ref="F103:H103"/>
    <mergeCell ref="C104:D104"/>
    <mergeCell ref="F104:H104"/>
    <mergeCell ref="C105:D105"/>
    <mergeCell ref="F105:H105"/>
    <mergeCell ref="C100:D100"/>
    <mergeCell ref="F100:H100"/>
    <mergeCell ref="C101:D101"/>
    <mergeCell ref="F101:H101"/>
    <mergeCell ref="C102:D102"/>
    <mergeCell ref="F102:H102"/>
    <mergeCell ref="H110:I110"/>
    <mergeCell ref="C111:I111"/>
    <mergeCell ref="C116:D116"/>
    <mergeCell ref="E116:G116"/>
    <mergeCell ref="C117:D117"/>
    <mergeCell ref="E117:G117"/>
    <mergeCell ref="C106:D106"/>
    <mergeCell ref="F106:H106"/>
    <mergeCell ref="C107:D107"/>
    <mergeCell ref="F107:H107"/>
    <mergeCell ref="C108:D108"/>
    <mergeCell ref="F108:H108"/>
    <mergeCell ref="C121:D121"/>
    <mergeCell ref="E121:G121"/>
    <mergeCell ref="C122:D122"/>
    <mergeCell ref="E122:G122"/>
    <mergeCell ref="C123:D123"/>
    <mergeCell ref="E123:G123"/>
    <mergeCell ref="C118:D118"/>
    <mergeCell ref="E118:G118"/>
    <mergeCell ref="C119:D119"/>
    <mergeCell ref="E119:G119"/>
    <mergeCell ref="C120:D120"/>
    <mergeCell ref="E120:G120"/>
    <mergeCell ref="C127:D127"/>
    <mergeCell ref="E127:G127"/>
    <mergeCell ref="C128:D128"/>
    <mergeCell ref="E128:G128"/>
    <mergeCell ref="C129:D129"/>
    <mergeCell ref="E129:G129"/>
    <mergeCell ref="C124:D124"/>
    <mergeCell ref="E124:G124"/>
    <mergeCell ref="C125:D125"/>
    <mergeCell ref="E125:G125"/>
    <mergeCell ref="C126:D126"/>
    <mergeCell ref="E126:G126"/>
    <mergeCell ref="C133:D133"/>
    <mergeCell ref="E133:G133"/>
    <mergeCell ref="C134:D134"/>
    <mergeCell ref="E134:G134"/>
    <mergeCell ref="C135:D135"/>
    <mergeCell ref="E135:G135"/>
    <mergeCell ref="C130:D130"/>
    <mergeCell ref="E130:G130"/>
    <mergeCell ref="C131:D131"/>
    <mergeCell ref="E131:G131"/>
    <mergeCell ref="C132:D132"/>
    <mergeCell ref="E132:G132"/>
    <mergeCell ref="C141:K141"/>
    <mergeCell ref="C142:K142"/>
    <mergeCell ref="C143:I143"/>
    <mergeCell ref="C136:D136"/>
    <mergeCell ref="E136:G136"/>
    <mergeCell ref="C137:D137"/>
    <mergeCell ref="E137:G137"/>
    <mergeCell ref="C138:D138"/>
    <mergeCell ref="E138:G138"/>
  </mergeCells>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8" max="11" man="1"/>
    <brk id="112" max="1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143"/>
  <sheetViews>
    <sheetView showGridLines="0" zoomScaleNormal="100" workbookViewId="0">
      <selection activeCell="I115" sqref="I115"/>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23.425781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472</v>
      </c>
      <c r="B1" s="1062" t="s">
        <v>464</v>
      </c>
      <c r="C1" s="1063"/>
      <c r="I1" s="24"/>
    </row>
    <row r="2" spans="1:13" x14ac:dyDescent="0.3">
      <c r="H2" s="1039"/>
      <c r="I2" s="1039"/>
    </row>
    <row r="3" spans="1:13" x14ac:dyDescent="0.3">
      <c r="B3" s="557"/>
      <c r="C3" s="338"/>
      <c r="H3" s="323"/>
      <c r="I3" s="323"/>
    </row>
    <row r="4" spans="1:13" x14ac:dyDescent="0.3">
      <c r="B4" s="557"/>
      <c r="C4" s="338"/>
      <c r="H4" s="661"/>
      <c r="I4" s="661"/>
    </row>
    <row r="5" spans="1:13" x14ac:dyDescent="0.3">
      <c r="B5" s="119" t="s">
        <v>433</v>
      </c>
      <c r="D5" s="356"/>
      <c r="E5" s="948" t="str">
        <f>IF('Form A'!D5=0,"",'Form A'!D5)</f>
        <v/>
      </c>
      <c r="F5" s="949"/>
      <c r="G5" s="949"/>
      <c r="H5" s="949"/>
      <c r="I5" s="949"/>
      <c r="J5" s="949"/>
      <c r="K5" s="949"/>
      <c r="L5" s="949"/>
      <c r="M5" s="950"/>
    </row>
    <row r="6" spans="1:13" x14ac:dyDescent="0.2">
      <c r="B6" s="27" t="s">
        <v>435</v>
      </c>
      <c r="D6" s="356"/>
      <c r="E6" s="948" t="str">
        <f>IF('Form A'!D6=0,"",'Form A'!D6)</f>
        <v/>
      </c>
      <c r="F6" s="949"/>
      <c r="G6" s="949"/>
      <c r="H6" s="949"/>
      <c r="I6" s="949"/>
      <c r="J6" s="949"/>
      <c r="K6" s="949"/>
      <c r="L6" s="949"/>
      <c r="M6" s="950"/>
    </row>
    <row r="7" spans="1:13" x14ac:dyDescent="0.2">
      <c r="B7" s="27" t="s">
        <v>297</v>
      </c>
      <c r="D7" s="356"/>
      <c r="E7" s="948" t="str">
        <f>IF('Form A'!D7=0,"",'Form A'!D7)</f>
        <v/>
      </c>
      <c r="F7" s="949"/>
      <c r="G7" s="949"/>
      <c r="H7" s="949"/>
      <c r="I7" s="949"/>
      <c r="J7" s="949"/>
      <c r="K7" s="949"/>
      <c r="L7" s="949"/>
      <c r="M7" s="950"/>
    </row>
    <row r="8" spans="1:13" x14ac:dyDescent="0.2">
      <c r="B8" s="120" t="s">
        <v>259</v>
      </c>
      <c r="D8" s="356"/>
      <c r="E8" s="940">
        <f>'Form A'!D8</f>
        <v>0</v>
      </c>
      <c r="F8" s="941"/>
      <c r="G8" s="941"/>
      <c r="H8" s="941"/>
      <c r="I8" s="941"/>
      <c r="J8" s="941"/>
      <c r="K8" s="941"/>
      <c r="L8" s="941"/>
      <c r="M8" s="942"/>
    </row>
    <row r="9" spans="1:13" x14ac:dyDescent="0.2">
      <c r="B9" s="21" t="s">
        <v>5</v>
      </c>
      <c r="E9" s="948" t="s">
        <v>514</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25"/>
      <c r="C14" s="25"/>
      <c r="D14" s="25"/>
      <c r="E14" s="25"/>
      <c r="F14" s="25"/>
      <c r="G14" s="25"/>
      <c r="H14" s="25"/>
      <c r="I14" s="24" t="s">
        <v>407</v>
      </c>
    </row>
    <row r="15" spans="1:13" x14ac:dyDescent="0.3">
      <c r="A15" s="34" t="s">
        <v>177</v>
      </c>
      <c r="B15" s="341" t="s">
        <v>39</v>
      </c>
      <c r="C15" s="341"/>
      <c r="I15" s="323" t="s">
        <v>418</v>
      </c>
    </row>
    <row r="16" spans="1:13" s="35" customFormat="1" ht="16.7" customHeight="1" x14ac:dyDescent="0.2">
      <c r="B16" s="1087" t="s">
        <v>40</v>
      </c>
      <c r="C16" s="1088"/>
      <c r="D16" s="1088"/>
      <c r="E16" s="1088"/>
      <c r="F16" s="1089"/>
      <c r="G16" s="201" t="s">
        <v>8</v>
      </c>
      <c r="H16" s="55" t="s">
        <v>9</v>
      </c>
      <c r="I16" s="55" t="s">
        <v>10</v>
      </c>
    </row>
    <row r="17" spans="1:9" s="342" customFormat="1" ht="35.1" customHeight="1" x14ac:dyDescent="0.2">
      <c r="B17" s="1000" t="s">
        <v>156</v>
      </c>
      <c r="C17" s="1085"/>
      <c r="D17" s="1085"/>
      <c r="E17" s="1085"/>
      <c r="F17" s="1086"/>
      <c r="G17" s="223"/>
      <c r="H17" s="224" t="s">
        <v>41</v>
      </c>
      <c r="I17" s="217">
        <f>G17*H17</f>
        <v>0</v>
      </c>
    </row>
    <row r="18" spans="1:9" ht="27.95" customHeight="1" x14ac:dyDescent="0.2">
      <c r="B18" s="997" t="s">
        <v>157</v>
      </c>
      <c r="C18" s="998"/>
      <c r="D18" s="998"/>
      <c r="E18" s="998"/>
      <c r="F18" s="1099"/>
      <c r="G18" s="223"/>
      <c r="H18" s="203">
        <v>0.3</v>
      </c>
      <c r="I18" s="217">
        <f>G18*H18</f>
        <v>0</v>
      </c>
    </row>
    <row r="19" spans="1:9" ht="45.2" customHeight="1" x14ac:dyDescent="0.2">
      <c r="B19" s="997" t="s">
        <v>158</v>
      </c>
      <c r="C19" s="998"/>
      <c r="D19" s="998"/>
      <c r="E19" s="998"/>
      <c r="F19" s="1099"/>
      <c r="G19" s="223"/>
      <c r="H19" s="203">
        <v>0.16</v>
      </c>
      <c r="I19" s="217">
        <f>G19*H19</f>
        <v>0</v>
      </c>
    </row>
    <row r="20" spans="1:9" ht="20.25" customHeight="1" x14ac:dyDescent="0.2">
      <c r="B20" s="997" t="s">
        <v>159</v>
      </c>
      <c r="C20" s="998"/>
      <c r="D20" s="998"/>
      <c r="E20" s="998"/>
      <c r="F20" s="1099"/>
      <c r="G20" s="223"/>
      <c r="H20" s="203">
        <v>0.25</v>
      </c>
      <c r="I20" s="217">
        <f>G20*H20</f>
        <v>0</v>
      </c>
    </row>
    <row r="21" spans="1:9" ht="20.25" customHeight="1" x14ac:dyDescent="0.2">
      <c r="B21" s="1000" t="s">
        <v>375</v>
      </c>
      <c r="C21" s="1085"/>
      <c r="D21" s="1085"/>
      <c r="E21" s="1085"/>
      <c r="F21" s="1086"/>
      <c r="G21" s="223"/>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55" t="s">
        <v>9</v>
      </c>
      <c r="I24" s="55" t="s">
        <v>10</v>
      </c>
    </row>
    <row r="25" spans="1:9" s="342" customFormat="1" ht="20.25" customHeight="1" x14ac:dyDescent="0.2">
      <c r="B25" s="1101" t="s">
        <v>224</v>
      </c>
      <c r="C25" s="1102"/>
      <c r="D25" s="1102"/>
      <c r="E25" s="1102"/>
      <c r="F25" s="1103"/>
      <c r="G25" s="223"/>
      <c r="H25" s="203">
        <v>0.08</v>
      </c>
      <c r="I25" s="217">
        <f>G25*H25</f>
        <v>0</v>
      </c>
    </row>
    <row r="26" spans="1:9" ht="20.25" customHeight="1" x14ac:dyDescent="0.2">
      <c r="B26" s="997" t="s">
        <v>225</v>
      </c>
      <c r="C26" s="998"/>
      <c r="D26" s="998"/>
      <c r="E26" s="998"/>
      <c r="F26" s="1099"/>
      <c r="G26" s="223"/>
      <c r="H26" s="203">
        <v>0.16</v>
      </c>
      <c r="I26" s="217">
        <f>G26*H26</f>
        <v>0</v>
      </c>
    </row>
    <row r="27" spans="1:9" ht="20.25" customHeight="1" thickBot="1" x14ac:dyDescent="0.25">
      <c r="I27" s="354">
        <f>SUM(I25:I26)</f>
        <v>0</v>
      </c>
    </row>
    <row r="28" spans="1:9" ht="15.75" thickTop="1" x14ac:dyDescent="0.2">
      <c r="A28" s="34" t="s">
        <v>179</v>
      </c>
      <c r="B28" s="34" t="s">
        <v>44</v>
      </c>
      <c r="C28" s="34"/>
    </row>
    <row r="29" spans="1:9" x14ac:dyDescent="0.2">
      <c r="B29" s="34" t="s">
        <v>45</v>
      </c>
      <c r="C29" s="34"/>
      <c r="E29" s="34"/>
    </row>
    <row r="30" spans="1:9" ht="16.5" x14ac:dyDescent="0.2">
      <c r="B30" s="1077" t="s">
        <v>46</v>
      </c>
      <c r="C30" s="1100"/>
      <c r="D30" s="1100"/>
      <c r="E30" s="1100"/>
      <c r="F30" s="1078"/>
      <c r="G30" s="699" t="s">
        <v>445</v>
      </c>
      <c r="H30" s="699" t="s">
        <v>446</v>
      </c>
      <c r="I30" s="63" t="s">
        <v>47</v>
      </c>
    </row>
    <row r="31" spans="1:9" ht="20.25" customHeight="1" x14ac:dyDescent="0.2">
      <c r="B31" s="996" t="s">
        <v>448</v>
      </c>
      <c r="C31" s="991"/>
      <c r="D31" s="991"/>
      <c r="E31" s="991"/>
      <c r="F31" s="992"/>
      <c r="G31" s="223"/>
      <c r="H31" s="223"/>
      <c r="I31" s="217">
        <f>G31-H31</f>
        <v>0</v>
      </c>
    </row>
    <row r="32" spans="1:9" ht="20.25" customHeight="1" x14ac:dyDescent="0.2">
      <c r="B32" s="1091" t="s">
        <v>48</v>
      </c>
      <c r="C32" s="1092"/>
      <c r="D32" s="1092"/>
      <c r="E32" s="1092"/>
      <c r="F32" s="1093"/>
      <c r="G32" s="223"/>
      <c r="H32" s="223"/>
      <c r="I32" s="217">
        <f>G32-H32</f>
        <v>0</v>
      </c>
    </row>
    <row r="33" spans="1:11" ht="20.25" customHeight="1" x14ac:dyDescent="0.2">
      <c r="B33" s="1094" t="s">
        <v>49</v>
      </c>
      <c r="C33" s="1095"/>
      <c r="D33" s="1095"/>
      <c r="E33" s="1095"/>
      <c r="F33" s="1096"/>
      <c r="G33" s="223"/>
      <c r="H33" s="223"/>
      <c r="I33" s="217">
        <f>G33-H33</f>
        <v>0</v>
      </c>
    </row>
    <row r="34" spans="1:11" ht="20.25" customHeight="1" x14ac:dyDescent="0.2">
      <c r="B34" s="359"/>
      <c r="C34" s="359"/>
      <c r="D34" s="359"/>
      <c r="E34" s="359"/>
      <c r="F34" s="359"/>
      <c r="G34" s="1082" t="s">
        <v>447</v>
      </c>
      <c r="H34" s="1082"/>
      <c r="I34" s="223"/>
    </row>
    <row r="35" spans="1:11" x14ac:dyDescent="0.2">
      <c r="B35" s="120" t="s">
        <v>216</v>
      </c>
      <c r="C35" s="120"/>
      <c r="F35" s="355"/>
      <c r="G35" s="355"/>
      <c r="H35" s="355"/>
    </row>
    <row r="36" spans="1:11" ht="31.5" customHeight="1" x14ac:dyDescent="0.2">
      <c r="B36" s="355" t="s">
        <v>217</v>
      </c>
      <c r="C36" s="1029" t="s">
        <v>282</v>
      </c>
      <c r="D36" s="1029"/>
      <c r="E36" s="1029"/>
      <c r="F36" s="1029"/>
      <c r="G36" s="1029"/>
      <c r="H36" s="1029"/>
      <c r="I36" s="1029"/>
    </row>
    <row r="37" spans="1:11" ht="30.95" customHeight="1" x14ac:dyDescent="0.2">
      <c r="B37" s="355" t="s">
        <v>218</v>
      </c>
      <c r="C37" s="1029" t="s">
        <v>283</v>
      </c>
      <c r="D37" s="1029"/>
      <c r="E37" s="1029"/>
      <c r="F37" s="1029"/>
      <c r="G37" s="1029"/>
      <c r="H37" s="1029"/>
      <c r="I37" s="1029"/>
    </row>
    <row r="38" spans="1:11" ht="17.25" customHeight="1" x14ac:dyDescent="0.2">
      <c r="B38" s="21" t="s">
        <v>219</v>
      </c>
      <c r="C38" s="1029" t="s">
        <v>505</v>
      </c>
      <c r="D38" s="1029"/>
      <c r="E38" s="1029"/>
      <c r="F38" s="1029"/>
      <c r="G38" s="1029"/>
      <c r="H38" s="1029"/>
      <c r="I38" s="1029"/>
    </row>
    <row r="39" spans="1:11" ht="18.75" customHeight="1" x14ac:dyDescent="0.2">
      <c r="C39" s="1029"/>
      <c r="D39" s="1029"/>
      <c r="E39" s="1029"/>
      <c r="F39" s="1029"/>
      <c r="G39" s="1029"/>
      <c r="H39" s="1029"/>
      <c r="I39" s="1029"/>
    </row>
    <row r="40" spans="1:11" ht="36" customHeight="1" x14ac:dyDescent="0.2">
      <c r="B40" s="21" t="s">
        <v>220</v>
      </c>
      <c r="C40" s="1081" t="s">
        <v>609</v>
      </c>
      <c r="D40" s="1081"/>
      <c r="E40" s="1081"/>
      <c r="F40" s="1081"/>
      <c r="G40" s="1081"/>
      <c r="H40" s="1081"/>
      <c r="I40" s="1081"/>
    </row>
    <row r="41" spans="1:11" ht="20.25" customHeight="1" x14ac:dyDescent="0.2">
      <c r="I41" s="27"/>
    </row>
    <row r="42" spans="1:11" x14ac:dyDescent="0.2">
      <c r="A42" s="34" t="s">
        <v>180</v>
      </c>
      <c r="B42" s="34" t="s">
        <v>66</v>
      </c>
      <c r="C42" s="34"/>
    </row>
    <row r="43" spans="1:11" x14ac:dyDescent="0.3">
      <c r="H43" s="1076"/>
      <c r="I43" s="1076"/>
      <c r="J43" s="357"/>
      <c r="K43" s="27"/>
    </row>
    <row r="44" spans="1:11" ht="48.95" customHeight="1" x14ac:dyDescent="0.2">
      <c r="B44" s="236"/>
      <c r="C44" s="1077" t="s">
        <v>67</v>
      </c>
      <c r="D44" s="1078"/>
      <c r="E44" s="68" t="s">
        <v>68</v>
      </c>
      <c r="F44" s="68" t="s">
        <v>69</v>
      </c>
      <c r="G44" s="63" t="s">
        <v>70</v>
      </c>
      <c r="H44" s="63" t="s">
        <v>71</v>
      </c>
      <c r="J44" s="27"/>
      <c r="K44" s="27"/>
    </row>
    <row r="45" spans="1:11" ht="17.25" customHeight="1" x14ac:dyDescent="0.2">
      <c r="B45" s="40"/>
      <c r="C45" s="1079" t="s">
        <v>230</v>
      </c>
      <c r="D45" s="1080"/>
      <c r="E45" s="89" t="s">
        <v>234</v>
      </c>
      <c r="F45" s="64" t="s">
        <v>235</v>
      </c>
      <c r="G45" s="64" t="s">
        <v>236</v>
      </c>
      <c r="H45" s="64" t="s">
        <v>237</v>
      </c>
      <c r="J45" s="27"/>
      <c r="K45" s="27"/>
    </row>
    <row r="46" spans="1:11" ht="16.7" customHeight="1" x14ac:dyDescent="0.2">
      <c r="B46" s="237"/>
      <c r="C46" s="1097"/>
      <c r="D46" s="1098"/>
      <c r="E46" s="239"/>
      <c r="F46" s="239"/>
      <c r="G46" s="239"/>
      <c r="H46" s="239"/>
      <c r="J46" s="358"/>
      <c r="K46" s="358"/>
    </row>
    <row r="47" spans="1:11" ht="30" customHeight="1" x14ac:dyDescent="0.3">
      <c r="B47" s="503"/>
      <c r="C47" s="1083"/>
      <c r="D47" s="1084"/>
      <c r="E47" s="500"/>
      <c r="F47" s="500"/>
      <c r="G47" s="500"/>
      <c r="H47" s="500"/>
      <c r="J47" s="358"/>
      <c r="K47" s="358"/>
    </row>
    <row r="48" spans="1:11" ht="30" customHeight="1" x14ac:dyDescent="0.3">
      <c r="B48" s="503"/>
      <c r="C48" s="1083"/>
      <c r="D48" s="1084"/>
      <c r="E48" s="500"/>
      <c r="F48" s="500"/>
      <c r="G48" s="500"/>
      <c r="H48" s="500"/>
      <c r="J48" s="358"/>
      <c r="K48" s="358"/>
    </row>
    <row r="49" spans="2:11" ht="30" customHeight="1" x14ac:dyDescent="0.3">
      <c r="B49" s="503"/>
      <c r="C49" s="1083"/>
      <c r="D49" s="1084"/>
      <c r="E49" s="500"/>
      <c r="F49" s="500"/>
      <c r="G49" s="500"/>
      <c r="H49" s="500"/>
      <c r="J49" s="358"/>
      <c r="K49" s="358"/>
    </row>
    <row r="50" spans="2:11" ht="30" customHeight="1" x14ac:dyDescent="0.3">
      <c r="B50" s="503"/>
      <c r="C50" s="1083"/>
      <c r="D50" s="1084"/>
      <c r="E50" s="500"/>
      <c r="F50" s="500"/>
      <c r="G50" s="500"/>
      <c r="H50" s="500"/>
      <c r="J50" s="358"/>
      <c r="K50" s="358"/>
    </row>
    <row r="51" spans="2:11" ht="30" customHeight="1" x14ac:dyDescent="0.3">
      <c r="B51" s="503"/>
      <c r="C51" s="1083"/>
      <c r="D51" s="1084"/>
      <c r="E51" s="500"/>
      <c r="F51" s="500"/>
      <c r="G51" s="500"/>
      <c r="H51" s="500"/>
      <c r="J51" s="358"/>
      <c r="K51" s="358"/>
    </row>
    <row r="52" spans="2:11" ht="30" customHeight="1" x14ac:dyDescent="0.3">
      <c r="B52" s="503"/>
      <c r="C52" s="1083"/>
      <c r="D52" s="1084"/>
      <c r="E52" s="500"/>
      <c r="F52" s="500"/>
      <c r="G52" s="500"/>
      <c r="H52" s="500"/>
      <c r="J52" s="358"/>
      <c r="K52" s="358"/>
    </row>
    <row r="53" spans="2:11" ht="30" customHeight="1" x14ac:dyDescent="0.3">
      <c r="B53" s="503"/>
      <c r="C53" s="1083"/>
      <c r="D53" s="1084"/>
      <c r="E53" s="500"/>
      <c r="F53" s="500"/>
      <c r="G53" s="500"/>
      <c r="H53" s="500"/>
      <c r="J53" s="358"/>
      <c r="K53" s="358"/>
    </row>
    <row r="54" spans="2:11" ht="30" customHeight="1" x14ac:dyDescent="0.3">
      <c r="B54" s="503"/>
      <c r="C54" s="1083"/>
      <c r="D54" s="1084"/>
      <c r="E54" s="500"/>
      <c r="F54" s="500"/>
      <c r="G54" s="500"/>
      <c r="H54" s="500"/>
      <c r="J54" s="358"/>
      <c r="K54" s="358"/>
    </row>
    <row r="55" spans="2:11" ht="30" customHeight="1" x14ac:dyDescent="0.3">
      <c r="B55" s="503"/>
      <c r="C55" s="1083"/>
      <c r="D55" s="1084"/>
      <c r="E55" s="500"/>
      <c r="F55" s="500"/>
      <c r="G55" s="500"/>
      <c r="H55" s="500"/>
      <c r="J55" s="358"/>
      <c r="K55" s="358"/>
    </row>
    <row r="56" spans="2:11" ht="30" customHeight="1" x14ac:dyDescent="0.3">
      <c r="B56" s="503"/>
      <c r="C56" s="1083"/>
      <c r="D56" s="1084"/>
      <c r="E56" s="500"/>
      <c r="F56" s="500"/>
      <c r="G56" s="500"/>
      <c r="H56" s="500"/>
      <c r="J56" s="358"/>
      <c r="K56" s="358"/>
    </row>
    <row r="57" spans="2:11" ht="30" customHeight="1" x14ac:dyDescent="0.3">
      <c r="B57" s="503"/>
      <c r="C57" s="1083"/>
      <c r="D57" s="1084"/>
      <c r="E57" s="500"/>
      <c r="F57" s="500"/>
      <c r="G57" s="500"/>
      <c r="H57" s="500"/>
      <c r="J57" s="358"/>
      <c r="K57" s="358"/>
    </row>
    <row r="58" spans="2:11" ht="30" customHeight="1" x14ac:dyDescent="0.3">
      <c r="B58" s="503"/>
      <c r="C58" s="1083"/>
      <c r="D58" s="1084"/>
      <c r="E58" s="500"/>
      <c r="F58" s="500"/>
      <c r="G58" s="500"/>
      <c r="H58" s="500"/>
      <c r="J58" s="358"/>
      <c r="K58" s="358"/>
    </row>
    <row r="59" spans="2:11" ht="30" customHeight="1" x14ac:dyDescent="0.3">
      <c r="B59" s="503"/>
      <c r="C59" s="1083"/>
      <c r="D59" s="1084"/>
      <c r="E59" s="500"/>
      <c r="F59" s="500"/>
      <c r="G59" s="500"/>
      <c r="H59" s="500"/>
    </row>
    <row r="60" spans="2:11" ht="30" customHeight="1" x14ac:dyDescent="0.3">
      <c r="B60" s="503"/>
      <c r="C60" s="1083"/>
      <c r="D60" s="1084"/>
      <c r="E60" s="500"/>
      <c r="F60" s="500"/>
      <c r="G60" s="500"/>
      <c r="H60" s="500"/>
    </row>
    <row r="61" spans="2:11" ht="30" customHeight="1" x14ac:dyDescent="0.3">
      <c r="B61" s="503"/>
      <c r="C61" s="1083"/>
      <c r="D61" s="1084"/>
      <c r="E61" s="500"/>
      <c r="F61" s="500"/>
      <c r="G61" s="500"/>
      <c r="H61" s="500"/>
    </row>
    <row r="62" spans="2:11" ht="30" customHeight="1" x14ac:dyDescent="0.3">
      <c r="B62" s="503"/>
      <c r="C62" s="1083"/>
      <c r="D62" s="1084"/>
      <c r="E62" s="500"/>
      <c r="F62" s="500"/>
      <c r="G62" s="500"/>
      <c r="H62" s="500"/>
    </row>
    <row r="63" spans="2:11" ht="30" customHeight="1" x14ac:dyDescent="0.3">
      <c r="B63" s="503"/>
      <c r="C63" s="1083"/>
      <c r="D63" s="1084"/>
      <c r="E63" s="500"/>
      <c r="F63" s="500"/>
      <c r="G63" s="500"/>
      <c r="H63" s="500"/>
    </row>
    <row r="64" spans="2:11" ht="30" customHeight="1" x14ac:dyDescent="0.3">
      <c r="B64" s="503"/>
      <c r="C64" s="1083"/>
      <c r="D64" s="1084"/>
      <c r="E64" s="500"/>
      <c r="F64" s="500"/>
      <c r="G64" s="500"/>
      <c r="H64" s="500"/>
    </row>
    <row r="65" spans="1:9" ht="30" customHeight="1" x14ac:dyDescent="0.3">
      <c r="B65" s="503"/>
      <c r="C65" s="1083"/>
      <c r="D65" s="1084"/>
      <c r="E65" s="500"/>
      <c r="F65" s="500"/>
      <c r="G65" s="500"/>
      <c r="H65" s="500"/>
    </row>
    <row r="66" spans="1:9" ht="30" customHeight="1" x14ac:dyDescent="0.3">
      <c r="B66" s="503"/>
      <c r="C66" s="1083"/>
      <c r="D66" s="1084"/>
      <c r="E66" s="500"/>
      <c r="F66" s="500"/>
      <c r="G66" s="500"/>
      <c r="H66" s="500"/>
    </row>
    <row r="67" spans="1:9" x14ac:dyDescent="0.2">
      <c r="B67" s="237"/>
      <c r="C67" s="1097"/>
      <c r="D67" s="1098"/>
      <c r="E67" s="239"/>
      <c r="F67" s="239"/>
      <c r="G67" s="239"/>
      <c r="H67" s="239"/>
    </row>
    <row r="68" spans="1:9" x14ac:dyDescent="0.2">
      <c r="B68" s="40"/>
      <c r="C68" s="996" t="s">
        <v>72</v>
      </c>
      <c r="D68" s="992"/>
      <c r="E68" s="236"/>
      <c r="F68" s="486"/>
      <c r="G68" s="240">
        <f>SUM(G46:G67)</f>
        <v>0</v>
      </c>
      <c r="H68" s="240">
        <f>SUM(H46:H67)</f>
        <v>0</v>
      </c>
    </row>
    <row r="69" spans="1:9" ht="15" customHeight="1" x14ac:dyDescent="0.2">
      <c r="B69" s="27"/>
      <c r="C69" s="27"/>
      <c r="D69" s="27"/>
      <c r="E69" s="27"/>
      <c r="F69" s="1104" t="s">
        <v>73</v>
      </c>
      <c r="G69" s="1105"/>
      <c r="H69" s="1111">
        <f>MAX(ABS(G68),ABS(H68))</f>
        <v>0</v>
      </c>
    </row>
    <row r="70" spans="1:9" ht="9.75" customHeight="1" x14ac:dyDescent="0.2">
      <c r="B70" s="27"/>
      <c r="C70" s="27"/>
      <c r="D70" s="27"/>
      <c r="E70" s="27"/>
      <c r="F70" s="1056"/>
      <c r="G70" s="1106"/>
      <c r="H70" s="1112"/>
    </row>
    <row r="71" spans="1:9" x14ac:dyDescent="0.2">
      <c r="B71" s="27"/>
      <c r="C71" s="27"/>
      <c r="D71" s="27"/>
      <c r="E71" s="27"/>
      <c r="F71" s="321" t="s">
        <v>74</v>
      </c>
      <c r="G71" s="326"/>
      <c r="H71" s="360">
        <v>0.08</v>
      </c>
    </row>
    <row r="72" spans="1:9" ht="15.75" thickBot="1" x14ac:dyDescent="0.25">
      <c r="B72" s="34"/>
      <c r="C72" s="34"/>
      <c r="F72" s="321" t="s">
        <v>29</v>
      </c>
      <c r="G72" s="326"/>
      <c r="H72" s="361">
        <f>H71*H69</f>
        <v>0</v>
      </c>
    </row>
    <row r="73" spans="1:9" ht="15.75" thickTop="1" x14ac:dyDescent="0.2">
      <c r="B73" s="21" t="s">
        <v>216</v>
      </c>
      <c r="I73" s="27"/>
    </row>
    <row r="74" spans="1:9" ht="15" customHeight="1" x14ac:dyDescent="0.2">
      <c r="B74" s="21" t="s">
        <v>217</v>
      </c>
      <c r="C74" s="1029" t="s">
        <v>419</v>
      </c>
      <c r="D74" s="1029"/>
      <c r="E74" s="1029"/>
      <c r="F74" s="1029"/>
      <c r="G74" s="1029"/>
      <c r="H74" s="1029"/>
      <c r="I74" s="1029"/>
    </row>
    <row r="75" spans="1:9" ht="15" customHeight="1" x14ac:dyDescent="0.2">
      <c r="B75" s="21" t="s">
        <v>218</v>
      </c>
      <c r="C75" s="1028" t="s">
        <v>420</v>
      </c>
      <c r="D75" s="1028"/>
      <c r="E75" s="1028"/>
      <c r="F75" s="1028"/>
      <c r="G75" s="1028"/>
      <c r="H75" s="1028"/>
      <c r="I75" s="1028"/>
    </row>
    <row r="76" spans="1:9" x14ac:dyDescent="0.2">
      <c r="B76" s="34"/>
      <c r="C76" s="1028"/>
      <c r="D76" s="1028"/>
      <c r="E76" s="1028"/>
      <c r="F76" s="1028"/>
      <c r="G76" s="1028"/>
      <c r="H76" s="1028"/>
      <c r="I76" s="1028"/>
    </row>
    <row r="77" spans="1:9" x14ac:dyDescent="0.2">
      <c r="B77" s="34"/>
      <c r="C77" s="1028"/>
      <c r="D77" s="1028"/>
      <c r="E77" s="1028"/>
      <c r="F77" s="1028"/>
      <c r="G77" s="1028"/>
      <c r="H77" s="1028"/>
      <c r="I77" s="1028"/>
    </row>
    <row r="80" spans="1:9" x14ac:dyDescent="0.2">
      <c r="A80" s="34" t="s">
        <v>191</v>
      </c>
      <c r="B80" s="34" t="s">
        <v>75</v>
      </c>
      <c r="C80" s="34"/>
    </row>
    <row r="81" spans="2:9" ht="15" customHeight="1" x14ac:dyDescent="0.2">
      <c r="B81" s="1044" t="s">
        <v>379</v>
      </c>
      <c r="C81" s="1044"/>
      <c r="D81" s="1044"/>
      <c r="E81" s="1044"/>
      <c r="F81" s="1044"/>
      <c r="G81" s="1044"/>
      <c r="H81" s="1044"/>
      <c r="I81" s="1044"/>
    </row>
    <row r="82" spans="2:9" x14ac:dyDescent="0.2">
      <c r="B82" s="1044"/>
      <c r="C82" s="1044"/>
      <c r="D82" s="1044"/>
      <c r="E82" s="1044"/>
      <c r="F82" s="1044"/>
      <c r="G82" s="1044"/>
      <c r="H82" s="1044"/>
      <c r="I82" s="1044"/>
    </row>
    <row r="83" spans="2:9" x14ac:dyDescent="0.2">
      <c r="B83" s="1044"/>
      <c r="C83" s="1044"/>
      <c r="D83" s="1044"/>
      <c r="E83" s="1044"/>
      <c r="F83" s="1044"/>
      <c r="G83" s="1044"/>
      <c r="H83" s="1044"/>
      <c r="I83" s="1044"/>
    </row>
    <row r="84" spans="2:9" ht="9.75" customHeight="1" x14ac:dyDescent="0.2">
      <c r="B84" s="1044"/>
      <c r="C84" s="1044"/>
      <c r="D84" s="1044"/>
      <c r="E84" s="1044"/>
      <c r="F84" s="1044"/>
      <c r="G84" s="1044"/>
      <c r="H84" s="1044"/>
      <c r="I84" s="1044"/>
    </row>
    <row r="85" spans="2:9" x14ac:dyDescent="0.2">
      <c r="B85" s="314"/>
      <c r="C85" s="314"/>
      <c r="D85" s="314"/>
      <c r="E85" s="314"/>
      <c r="F85" s="314"/>
      <c r="G85" s="314"/>
      <c r="H85" s="314"/>
      <c r="I85" s="314"/>
    </row>
    <row r="86" spans="2:9" ht="49.5" customHeight="1" x14ac:dyDescent="0.2">
      <c r="B86" s="236" t="s">
        <v>247</v>
      </c>
      <c r="C86" s="1040" t="s">
        <v>78</v>
      </c>
      <c r="D86" s="1005"/>
      <c r="E86" s="55" t="s">
        <v>79</v>
      </c>
      <c r="F86" s="1067" t="s">
        <v>76</v>
      </c>
      <c r="G86" s="1067"/>
      <c r="H86" s="1067"/>
      <c r="I86" s="63" t="s">
        <v>77</v>
      </c>
    </row>
    <row r="87" spans="2:9" ht="38.25" customHeight="1" x14ac:dyDescent="0.2">
      <c r="B87" s="238"/>
      <c r="C87" s="1036"/>
      <c r="D87" s="1073"/>
      <c r="E87" s="241"/>
      <c r="F87" s="1068"/>
      <c r="G87" s="1074"/>
      <c r="H87" s="1075"/>
      <c r="I87" s="250"/>
    </row>
    <row r="88" spans="2:9" ht="59.1" customHeight="1" x14ac:dyDescent="0.2">
      <c r="B88" s="238"/>
      <c r="C88" s="1036"/>
      <c r="D88" s="1038"/>
      <c r="E88" s="241"/>
      <c r="F88" s="1068"/>
      <c r="G88" s="1069"/>
      <c r="H88" s="1070"/>
      <c r="I88" s="479"/>
    </row>
    <row r="89" spans="2:9" ht="59.1" customHeight="1" x14ac:dyDescent="0.2">
      <c r="B89" s="238"/>
      <c r="C89" s="1036"/>
      <c r="D89" s="1038"/>
      <c r="E89" s="241"/>
      <c r="F89" s="1068"/>
      <c r="G89" s="1069"/>
      <c r="H89" s="1070"/>
      <c r="I89" s="479"/>
    </row>
    <row r="90" spans="2:9" ht="59.1" customHeight="1" x14ac:dyDescent="0.2">
      <c r="B90" s="238"/>
      <c r="C90" s="1036"/>
      <c r="D90" s="1038"/>
      <c r="E90" s="241"/>
      <c r="F90" s="1068"/>
      <c r="G90" s="1069"/>
      <c r="H90" s="1070"/>
      <c r="I90" s="479"/>
    </row>
    <row r="91" spans="2:9" ht="59.1" customHeight="1" x14ac:dyDescent="0.2">
      <c r="B91" s="238"/>
      <c r="C91" s="1036"/>
      <c r="D91" s="1038"/>
      <c r="E91" s="241"/>
      <c r="F91" s="1068"/>
      <c r="G91" s="1069"/>
      <c r="H91" s="1070"/>
      <c r="I91" s="479"/>
    </row>
    <row r="92" spans="2:9" ht="59.1" customHeight="1" x14ac:dyDescent="0.2">
      <c r="B92" s="238"/>
      <c r="C92" s="1036"/>
      <c r="D92" s="1038"/>
      <c r="E92" s="241"/>
      <c r="F92" s="1068"/>
      <c r="G92" s="1069"/>
      <c r="H92" s="1070"/>
      <c r="I92" s="479"/>
    </row>
    <row r="93" spans="2:9" ht="59.1" customHeight="1" x14ac:dyDescent="0.2">
      <c r="B93" s="238"/>
      <c r="C93" s="1036"/>
      <c r="D93" s="1038"/>
      <c r="E93" s="241"/>
      <c r="F93" s="1068"/>
      <c r="G93" s="1069"/>
      <c r="H93" s="1070"/>
      <c r="I93" s="479"/>
    </row>
    <row r="94" spans="2:9" ht="59.1" customHeight="1" x14ac:dyDescent="0.2">
      <c r="B94" s="238"/>
      <c r="C94" s="1036"/>
      <c r="D94" s="1038"/>
      <c r="E94" s="241"/>
      <c r="F94" s="1068"/>
      <c r="G94" s="1069"/>
      <c r="H94" s="1070"/>
      <c r="I94" s="479"/>
    </row>
    <row r="95" spans="2:9" ht="59.1" customHeight="1" x14ac:dyDescent="0.2">
      <c r="B95" s="238"/>
      <c r="C95" s="1036"/>
      <c r="D95" s="1038"/>
      <c r="E95" s="241"/>
      <c r="F95" s="1068"/>
      <c r="G95" s="1069"/>
      <c r="H95" s="1070"/>
      <c r="I95" s="479"/>
    </row>
    <row r="96" spans="2:9" ht="59.1" customHeight="1" x14ac:dyDescent="0.2">
      <c r="B96" s="238"/>
      <c r="C96" s="1036"/>
      <c r="D96" s="1038"/>
      <c r="E96" s="241"/>
      <c r="F96" s="1068"/>
      <c r="G96" s="1069"/>
      <c r="H96" s="1070"/>
      <c r="I96" s="479"/>
    </row>
    <row r="97" spans="2:9" ht="59.1" customHeight="1" x14ac:dyDescent="0.2">
      <c r="B97" s="238"/>
      <c r="C97" s="1036"/>
      <c r="D97" s="1038"/>
      <c r="E97" s="241"/>
      <c r="F97" s="1068"/>
      <c r="G97" s="1069"/>
      <c r="H97" s="1070"/>
      <c r="I97" s="479"/>
    </row>
    <row r="98" spans="2:9" ht="59.1" customHeight="1" x14ac:dyDescent="0.2">
      <c r="B98" s="238"/>
      <c r="C98" s="1036"/>
      <c r="D98" s="1038"/>
      <c r="E98" s="241"/>
      <c r="F98" s="1068"/>
      <c r="G98" s="1069"/>
      <c r="H98" s="1070"/>
      <c r="I98" s="479"/>
    </row>
    <row r="99" spans="2:9" ht="59.1" customHeight="1" x14ac:dyDescent="0.2">
      <c r="B99" s="238"/>
      <c r="C99" s="1036"/>
      <c r="D99" s="1038"/>
      <c r="E99" s="241"/>
      <c r="F99" s="1068"/>
      <c r="G99" s="1069"/>
      <c r="H99" s="1070"/>
      <c r="I99" s="479"/>
    </row>
    <row r="100" spans="2:9" ht="59.1" customHeight="1" x14ac:dyDescent="0.2">
      <c r="B100" s="238"/>
      <c r="C100" s="1036"/>
      <c r="D100" s="1038"/>
      <c r="E100" s="241"/>
      <c r="F100" s="1068"/>
      <c r="G100" s="1069"/>
      <c r="H100" s="1070"/>
      <c r="I100" s="479"/>
    </row>
    <row r="101" spans="2:9" ht="59.1" customHeight="1" x14ac:dyDescent="0.2">
      <c r="B101" s="238"/>
      <c r="C101" s="1036"/>
      <c r="D101" s="1038"/>
      <c r="E101" s="241"/>
      <c r="F101" s="1068"/>
      <c r="G101" s="1069"/>
      <c r="H101" s="1070"/>
      <c r="I101" s="479"/>
    </row>
    <row r="102" spans="2:9" ht="59.1" customHeight="1" x14ac:dyDescent="0.2">
      <c r="B102" s="238"/>
      <c r="C102" s="1036"/>
      <c r="D102" s="1038"/>
      <c r="E102" s="241"/>
      <c r="F102" s="1068"/>
      <c r="G102" s="1069"/>
      <c r="H102" s="1070"/>
      <c r="I102" s="479"/>
    </row>
    <row r="103" spans="2:9" ht="59.1" customHeight="1" x14ac:dyDescent="0.2">
      <c r="B103" s="238"/>
      <c r="C103" s="1036"/>
      <c r="D103" s="1038"/>
      <c r="E103" s="241"/>
      <c r="F103" s="1068"/>
      <c r="G103" s="1069"/>
      <c r="H103" s="1070"/>
      <c r="I103" s="479"/>
    </row>
    <row r="104" spans="2:9" ht="59.1" customHeight="1" x14ac:dyDescent="0.2">
      <c r="B104" s="238"/>
      <c r="C104" s="1036"/>
      <c r="D104" s="1038"/>
      <c r="E104" s="241"/>
      <c r="F104" s="1068"/>
      <c r="G104" s="1069"/>
      <c r="H104" s="1070"/>
      <c r="I104" s="479"/>
    </row>
    <row r="105" spans="2:9" ht="59.1" customHeight="1" x14ac:dyDescent="0.2">
      <c r="B105" s="238"/>
      <c r="C105" s="1036"/>
      <c r="D105" s="1038"/>
      <c r="E105" s="241"/>
      <c r="F105" s="1068"/>
      <c r="G105" s="1069"/>
      <c r="H105" s="1070"/>
      <c r="I105" s="479"/>
    </row>
    <row r="106" spans="2:9" ht="59.1" customHeight="1" x14ac:dyDescent="0.2">
      <c r="B106" s="238"/>
      <c r="C106" s="1036"/>
      <c r="D106" s="1038"/>
      <c r="E106" s="241"/>
      <c r="F106" s="1068"/>
      <c r="G106" s="1069"/>
      <c r="H106" s="1070"/>
      <c r="I106" s="479"/>
    </row>
    <row r="107" spans="2:9" ht="59.1" customHeight="1" x14ac:dyDescent="0.2">
      <c r="B107" s="238"/>
      <c r="C107" s="1036"/>
      <c r="D107" s="1038"/>
      <c r="E107" s="241"/>
      <c r="F107" s="1068"/>
      <c r="G107" s="1069"/>
      <c r="H107" s="1070"/>
      <c r="I107" s="479"/>
    </row>
    <row r="108" spans="2:9" ht="38.25" customHeight="1" x14ac:dyDescent="0.2">
      <c r="B108" s="238"/>
      <c r="C108" s="1036"/>
      <c r="D108" s="1073"/>
      <c r="E108" s="241"/>
      <c r="F108" s="1068"/>
      <c r="G108" s="1074"/>
      <c r="H108" s="1075"/>
      <c r="I108" s="250"/>
    </row>
    <row r="109" spans="2:9" ht="15.75" thickBot="1" x14ac:dyDescent="0.25">
      <c r="B109" s="27"/>
      <c r="C109" s="27"/>
      <c r="D109" s="27"/>
      <c r="E109" s="467">
        <f>SUM(E87:E108)</f>
        <v>0</v>
      </c>
      <c r="F109" s="27"/>
      <c r="G109" s="347"/>
      <c r="H109" s="347"/>
      <c r="I109" s="480">
        <f>SUM(I87:I108)</f>
        <v>0</v>
      </c>
    </row>
    <row r="110" spans="2:9" ht="15.75" thickTop="1" x14ac:dyDescent="0.3">
      <c r="B110" s="27"/>
      <c r="C110" s="27"/>
      <c r="D110" s="27"/>
      <c r="E110" s="27"/>
      <c r="F110" s="27"/>
      <c r="G110" s="27"/>
      <c r="H110" s="1039"/>
      <c r="I110" s="1039"/>
    </row>
    <row r="111" spans="2:9" ht="39.75" customHeight="1" x14ac:dyDescent="0.2">
      <c r="B111" s="27" t="s">
        <v>65</v>
      </c>
      <c r="C111" s="928" t="s">
        <v>610</v>
      </c>
      <c r="D111" s="928"/>
      <c r="E111" s="928"/>
      <c r="F111" s="928"/>
      <c r="G111" s="928"/>
      <c r="H111" s="928"/>
      <c r="I111" s="928"/>
    </row>
    <row r="114" spans="1:12" x14ac:dyDescent="0.2">
      <c r="A114" s="34" t="s">
        <v>192</v>
      </c>
      <c r="B114" s="34" t="s">
        <v>377</v>
      </c>
      <c r="C114" s="34"/>
    </row>
    <row r="115" spans="1:12" x14ac:dyDescent="0.2">
      <c r="B115" s="314"/>
      <c r="C115" s="314"/>
      <c r="D115" s="314"/>
      <c r="E115" s="314"/>
      <c r="F115" s="314"/>
      <c r="G115" s="314"/>
      <c r="H115" s="314"/>
      <c r="I115" s="314"/>
    </row>
    <row r="116" spans="1:12" ht="48" customHeight="1" x14ac:dyDescent="0.2">
      <c r="B116" s="236"/>
      <c r="C116" s="1040" t="s">
        <v>102</v>
      </c>
      <c r="D116" s="1005"/>
      <c r="E116" s="1067" t="s">
        <v>380</v>
      </c>
      <c r="F116" s="1067"/>
      <c r="G116" s="1067"/>
      <c r="H116" s="55" t="s">
        <v>103</v>
      </c>
      <c r="I116" s="68" t="s">
        <v>106</v>
      </c>
      <c r="J116" s="68" t="s">
        <v>107</v>
      </c>
      <c r="K116" s="63" t="s">
        <v>108</v>
      </c>
      <c r="L116" s="63" t="s">
        <v>109</v>
      </c>
    </row>
    <row r="117" spans="1:12" ht="59.1" customHeight="1" x14ac:dyDescent="0.2">
      <c r="B117" s="238"/>
      <c r="C117" s="1036"/>
      <c r="D117" s="1107"/>
      <c r="E117" s="1068"/>
      <c r="F117" s="1108"/>
      <c r="G117" s="1109"/>
      <c r="H117" s="241"/>
      <c r="I117" s="507"/>
      <c r="J117" s="507"/>
      <c r="K117" s="506"/>
      <c r="L117" s="526">
        <f>MAX((I117-J117),0)*K117</f>
        <v>0</v>
      </c>
    </row>
    <row r="118" spans="1:12" ht="59.1" customHeight="1" x14ac:dyDescent="0.2">
      <c r="B118" s="238"/>
      <c r="C118" s="1036"/>
      <c r="D118" s="1109"/>
      <c r="E118" s="1068"/>
      <c r="F118" s="1108"/>
      <c r="G118" s="1109"/>
      <c r="H118" s="241"/>
      <c r="I118" s="619"/>
      <c r="J118" s="619"/>
      <c r="K118" s="620"/>
      <c r="L118" s="526">
        <f t="shared" ref="L118:L138" si="0">MAX((I118-J118),0)*K118</f>
        <v>0</v>
      </c>
    </row>
    <row r="119" spans="1:12" ht="59.1" customHeight="1" x14ac:dyDescent="0.2">
      <c r="B119" s="238"/>
      <c r="C119" s="1036"/>
      <c r="D119" s="1109"/>
      <c r="E119" s="1068"/>
      <c r="F119" s="1108"/>
      <c r="G119" s="1109"/>
      <c r="H119" s="241"/>
      <c r="I119" s="619"/>
      <c r="J119" s="619"/>
      <c r="K119" s="620"/>
      <c r="L119" s="526">
        <f t="shared" si="0"/>
        <v>0</v>
      </c>
    </row>
    <row r="120" spans="1:12" ht="59.1" customHeight="1" x14ac:dyDescent="0.2">
      <c r="B120" s="238"/>
      <c r="C120" s="1036"/>
      <c r="D120" s="1109"/>
      <c r="E120" s="1068"/>
      <c r="F120" s="1108"/>
      <c r="G120" s="1109"/>
      <c r="H120" s="241"/>
      <c r="I120" s="619"/>
      <c r="J120" s="619"/>
      <c r="K120" s="620"/>
      <c r="L120" s="526">
        <f t="shared" si="0"/>
        <v>0</v>
      </c>
    </row>
    <row r="121" spans="1:12" ht="59.1" customHeight="1" x14ac:dyDescent="0.2">
      <c r="B121" s="238"/>
      <c r="C121" s="1036"/>
      <c r="D121" s="1109"/>
      <c r="E121" s="1068"/>
      <c r="F121" s="1108"/>
      <c r="G121" s="1109"/>
      <c r="H121" s="241"/>
      <c r="I121" s="619"/>
      <c r="J121" s="619"/>
      <c r="K121" s="620"/>
      <c r="L121" s="526">
        <f t="shared" si="0"/>
        <v>0</v>
      </c>
    </row>
    <row r="122" spans="1:12" ht="59.1" customHeight="1" x14ac:dyDescent="0.2">
      <c r="B122" s="238"/>
      <c r="C122" s="1036"/>
      <c r="D122" s="1109"/>
      <c r="E122" s="1068"/>
      <c r="F122" s="1108"/>
      <c r="G122" s="1109"/>
      <c r="H122" s="241"/>
      <c r="I122" s="619"/>
      <c r="J122" s="619"/>
      <c r="K122" s="620"/>
      <c r="L122" s="526">
        <f t="shared" si="0"/>
        <v>0</v>
      </c>
    </row>
    <row r="123" spans="1:12" ht="59.1" customHeight="1" x14ac:dyDescent="0.2">
      <c r="B123" s="238"/>
      <c r="C123" s="1036"/>
      <c r="D123" s="1107"/>
      <c r="E123" s="1068"/>
      <c r="F123" s="1108"/>
      <c r="G123" s="1109"/>
      <c r="H123" s="241"/>
      <c r="I123" s="619"/>
      <c r="J123" s="619"/>
      <c r="K123" s="620"/>
      <c r="L123" s="526">
        <f t="shared" si="0"/>
        <v>0</v>
      </c>
    </row>
    <row r="124" spans="1:12" ht="59.1" customHeight="1" x14ac:dyDescent="0.2">
      <c r="B124" s="238"/>
      <c r="C124" s="1036"/>
      <c r="D124" s="1109"/>
      <c r="E124" s="1068"/>
      <c r="F124" s="1108"/>
      <c r="G124" s="1109"/>
      <c r="H124" s="241"/>
      <c r="I124" s="619"/>
      <c r="J124" s="619"/>
      <c r="K124" s="620"/>
      <c r="L124" s="526">
        <f t="shared" si="0"/>
        <v>0</v>
      </c>
    </row>
    <row r="125" spans="1:12" ht="59.1" customHeight="1" x14ac:dyDescent="0.2">
      <c r="B125" s="238"/>
      <c r="C125" s="1036"/>
      <c r="D125" s="1109"/>
      <c r="E125" s="1068"/>
      <c r="F125" s="1108"/>
      <c r="G125" s="1109"/>
      <c r="H125" s="241"/>
      <c r="I125" s="619"/>
      <c r="J125" s="619"/>
      <c r="K125" s="620"/>
      <c r="L125" s="526">
        <f t="shared" si="0"/>
        <v>0</v>
      </c>
    </row>
    <row r="126" spans="1:12" ht="59.1" customHeight="1" x14ac:dyDescent="0.2">
      <c r="B126" s="238"/>
      <c r="C126" s="1036"/>
      <c r="D126" s="1109"/>
      <c r="E126" s="1068"/>
      <c r="F126" s="1108"/>
      <c r="G126" s="1109"/>
      <c r="H126" s="241"/>
      <c r="I126" s="619"/>
      <c r="J126" s="619"/>
      <c r="K126" s="620"/>
      <c r="L126" s="526">
        <f t="shared" si="0"/>
        <v>0</v>
      </c>
    </row>
    <row r="127" spans="1:12" ht="59.1" customHeight="1" x14ac:dyDescent="0.2">
      <c r="B127" s="238"/>
      <c r="C127" s="1036"/>
      <c r="D127" s="1109"/>
      <c r="E127" s="1068"/>
      <c r="F127" s="1108"/>
      <c r="G127" s="1109"/>
      <c r="H127" s="241"/>
      <c r="I127" s="619"/>
      <c r="J127" s="619"/>
      <c r="K127" s="620"/>
      <c r="L127" s="526">
        <f t="shared" si="0"/>
        <v>0</v>
      </c>
    </row>
    <row r="128" spans="1:12" ht="59.1" customHeight="1" x14ac:dyDescent="0.2">
      <c r="B128" s="238"/>
      <c r="C128" s="1036"/>
      <c r="D128" s="1109"/>
      <c r="E128" s="1068"/>
      <c r="F128" s="1108"/>
      <c r="G128" s="1109"/>
      <c r="H128" s="241"/>
      <c r="I128" s="619"/>
      <c r="J128" s="619"/>
      <c r="K128" s="620"/>
      <c r="L128" s="526">
        <f t="shared" si="0"/>
        <v>0</v>
      </c>
    </row>
    <row r="129" spans="2:12" ht="59.1" customHeight="1" x14ac:dyDescent="0.2">
      <c r="B129" s="238"/>
      <c r="C129" s="1036"/>
      <c r="D129" s="1109"/>
      <c r="E129" s="1068"/>
      <c r="F129" s="1108"/>
      <c r="G129" s="1109"/>
      <c r="H129" s="241"/>
      <c r="I129" s="619"/>
      <c r="J129" s="619"/>
      <c r="K129" s="620"/>
      <c r="L129" s="526">
        <f t="shared" si="0"/>
        <v>0</v>
      </c>
    </row>
    <row r="130" spans="2:12" ht="59.1" customHeight="1" x14ac:dyDescent="0.2">
      <c r="B130" s="238"/>
      <c r="C130" s="1036"/>
      <c r="D130" s="1109"/>
      <c r="E130" s="1068"/>
      <c r="F130" s="1108"/>
      <c r="G130" s="1109"/>
      <c r="H130" s="241"/>
      <c r="I130" s="619"/>
      <c r="J130" s="619"/>
      <c r="K130" s="620"/>
      <c r="L130" s="526">
        <f t="shared" si="0"/>
        <v>0</v>
      </c>
    </row>
    <row r="131" spans="2:12" ht="59.1" customHeight="1" x14ac:dyDescent="0.2">
      <c r="B131" s="238"/>
      <c r="C131" s="1036"/>
      <c r="D131" s="1109"/>
      <c r="E131" s="1068"/>
      <c r="F131" s="1108"/>
      <c r="G131" s="1109"/>
      <c r="H131" s="241"/>
      <c r="I131" s="619"/>
      <c r="J131" s="619"/>
      <c r="K131" s="620"/>
      <c r="L131" s="526">
        <f t="shared" si="0"/>
        <v>0</v>
      </c>
    </row>
    <row r="132" spans="2:12" ht="59.1" customHeight="1" x14ac:dyDescent="0.2">
      <c r="B132" s="238"/>
      <c r="C132" s="1036"/>
      <c r="D132" s="1109"/>
      <c r="E132" s="1068"/>
      <c r="F132" s="1108"/>
      <c r="G132" s="1109"/>
      <c r="H132" s="241"/>
      <c r="I132" s="619"/>
      <c r="J132" s="619"/>
      <c r="K132" s="620"/>
      <c r="L132" s="526">
        <f t="shared" si="0"/>
        <v>0</v>
      </c>
    </row>
    <row r="133" spans="2:12" ht="59.1" customHeight="1" x14ac:dyDescent="0.2">
      <c r="B133" s="238"/>
      <c r="C133" s="1036"/>
      <c r="D133" s="1109"/>
      <c r="E133" s="1068"/>
      <c r="F133" s="1108"/>
      <c r="G133" s="1109"/>
      <c r="H133" s="241"/>
      <c r="I133" s="619"/>
      <c r="J133" s="619"/>
      <c r="K133" s="620"/>
      <c r="L133" s="526">
        <f t="shared" si="0"/>
        <v>0</v>
      </c>
    </row>
    <row r="134" spans="2:12" ht="59.1" customHeight="1" x14ac:dyDescent="0.2">
      <c r="B134" s="238"/>
      <c r="C134" s="1036"/>
      <c r="D134" s="1109"/>
      <c r="E134" s="1068"/>
      <c r="F134" s="1108"/>
      <c r="G134" s="1109"/>
      <c r="H134" s="241"/>
      <c r="I134" s="619"/>
      <c r="J134" s="619"/>
      <c r="K134" s="620"/>
      <c r="L134" s="526">
        <f t="shared" si="0"/>
        <v>0</v>
      </c>
    </row>
    <row r="135" spans="2:12" ht="59.1" customHeight="1" x14ac:dyDescent="0.2">
      <c r="B135" s="238"/>
      <c r="C135" s="1036"/>
      <c r="D135" s="1109"/>
      <c r="E135" s="1068"/>
      <c r="F135" s="1108"/>
      <c r="G135" s="1109"/>
      <c r="H135" s="241"/>
      <c r="I135" s="619"/>
      <c r="J135" s="619"/>
      <c r="K135" s="620"/>
      <c r="L135" s="526">
        <f t="shared" si="0"/>
        <v>0</v>
      </c>
    </row>
    <row r="136" spans="2:12" ht="59.1" customHeight="1" x14ac:dyDescent="0.2">
      <c r="B136" s="238"/>
      <c r="C136" s="1036"/>
      <c r="D136" s="1109"/>
      <c r="E136" s="1068"/>
      <c r="F136" s="1108"/>
      <c r="G136" s="1109"/>
      <c r="H136" s="241"/>
      <c r="I136" s="619"/>
      <c r="J136" s="619"/>
      <c r="K136" s="620"/>
      <c r="L136" s="526">
        <f t="shared" si="0"/>
        <v>0</v>
      </c>
    </row>
    <row r="137" spans="2:12" ht="59.1" customHeight="1" x14ac:dyDescent="0.2">
      <c r="B137" s="238"/>
      <c r="C137" s="1036"/>
      <c r="D137" s="1109"/>
      <c r="E137" s="1068"/>
      <c r="F137" s="1108"/>
      <c r="G137" s="1109"/>
      <c r="H137" s="241"/>
      <c r="I137" s="619"/>
      <c r="J137" s="619"/>
      <c r="K137" s="620"/>
      <c r="L137" s="526">
        <f t="shared" si="0"/>
        <v>0</v>
      </c>
    </row>
    <row r="138" spans="2:12" ht="59.1" customHeight="1" x14ac:dyDescent="0.2">
      <c r="B138" s="238"/>
      <c r="C138" s="1036"/>
      <c r="D138" s="1109"/>
      <c r="E138" s="1068"/>
      <c r="F138" s="1108"/>
      <c r="G138" s="1109"/>
      <c r="H138" s="241"/>
      <c r="I138" s="507"/>
      <c r="J138" s="507"/>
      <c r="K138" s="506"/>
      <c r="L138" s="526">
        <f t="shared" si="0"/>
        <v>0</v>
      </c>
    </row>
    <row r="139" spans="2:12" ht="15.75" thickBot="1" x14ac:dyDescent="0.25">
      <c r="B139" s="27"/>
      <c r="C139" s="27"/>
      <c r="D139" s="27"/>
      <c r="E139" s="27"/>
      <c r="F139" s="347"/>
      <c r="G139" s="347"/>
      <c r="H139" s="467">
        <f>SUM(H117:H138)</f>
        <v>0</v>
      </c>
      <c r="I139" s="467">
        <f>SUM(I117:I138)</f>
        <v>0</v>
      </c>
      <c r="J139" s="467">
        <f>SUM(J117:J138)</f>
        <v>0</v>
      </c>
      <c r="K139" s="347"/>
      <c r="L139" s="447">
        <f>SUM(L117:L138)</f>
        <v>0</v>
      </c>
    </row>
    <row r="140" spans="2:12" ht="9.1999999999999993" customHeight="1" thickTop="1" x14ac:dyDescent="0.3">
      <c r="B140" s="27"/>
      <c r="C140" s="27"/>
      <c r="D140" s="27"/>
      <c r="E140" s="27"/>
      <c r="F140" s="27"/>
      <c r="G140" s="27"/>
      <c r="H140" s="323"/>
    </row>
    <row r="141" spans="2:12" x14ac:dyDescent="0.2">
      <c r="B141" s="27" t="s">
        <v>65</v>
      </c>
      <c r="C141" s="1110" t="s">
        <v>284</v>
      </c>
      <c r="D141" s="1110"/>
      <c r="E141" s="1110"/>
      <c r="F141" s="1110"/>
      <c r="G141" s="1110"/>
      <c r="H141" s="1110"/>
      <c r="I141" s="1110"/>
      <c r="J141" s="1110"/>
      <c r="K141" s="1110"/>
    </row>
    <row r="142" spans="2:12" ht="30" customHeight="1" x14ac:dyDescent="0.2">
      <c r="C142" s="1044" t="s">
        <v>285</v>
      </c>
      <c r="D142" s="1044"/>
      <c r="E142" s="1044"/>
      <c r="F142" s="1044"/>
      <c r="G142" s="1044"/>
      <c r="H142" s="1044"/>
      <c r="I142" s="1044"/>
      <c r="J142" s="1044"/>
      <c r="K142" s="1044"/>
    </row>
    <row r="143" spans="2:12" ht="15" customHeight="1" x14ac:dyDescent="0.2">
      <c r="C143" s="928" t="s">
        <v>451</v>
      </c>
      <c r="D143" s="928"/>
      <c r="E143" s="928"/>
      <c r="F143" s="928"/>
      <c r="G143" s="928"/>
      <c r="H143" s="928"/>
      <c r="I143" s="928"/>
    </row>
  </sheetData>
  <sheetProtection insertRows="0"/>
  <mergeCells count="154">
    <mergeCell ref="E136:G136"/>
    <mergeCell ref="C137:D137"/>
    <mergeCell ref="C143:I143"/>
    <mergeCell ref="C138:D138"/>
    <mergeCell ref="E138:G138"/>
    <mergeCell ref="C141:K141"/>
    <mergeCell ref="C142:K142"/>
    <mergeCell ref="E137:G137"/>
    <mergeCell ref="C136:D136"/>
    <mergeCell ref="C135:D135"/>
    <mergeCell ref="E135:G135"/>
    <mergeCell ref="C132:D132"/>
    <mergeCell ref="E132:G132"/>
    <mergeCell ref="C133:D133"/>
    <mergeCell ref="E133:G133"/>
    <mergeCell ref="C130:D130"/>
    <mergeCell ref="E130:G130"/>
    <mergeCell ref="C131:D131"/>
    <mergeCell ref="E131:G131"/>
    <mergeCell ref="C134:D134"/>
    <mergeCell ref="E134:G134"/>
    <mergeCell ref="C127:D127"/>
    <mergeCell ref="E127:G127"/>
    <mergeCell ref="C128:D128"/>
    <mergeCell ref="E128:G128"/>
    <mergeCell ref="C129:D129"/>
    <mergeCell ref="E129:G129"/>
    <mergeCell ref="C124:D124"/>
    <mergeCell ref="E124:G124"/>
    <mergeCell ref="C125:D125"/>
    <mergeCell ref="E125:G125"/>
    <mergeCell ref="C126:D126"/>
    <mergeCell ref="E126:G126"/>
    <mergeCell ref="F99:H99"/>
    <mergeCell ref="F102:H102"/>
    <mergeCell ref="C96:D96"/>
    <mergeCell ref="C121:D121"/>
    <mergeCell ref="E121:G121"/>
    <mergeCell ref="C122:D122"/>
    <mergeCell ref="E122:G122"/>
    <mergeCell ref="C123:D123"/>
    <mergeCell ref="E123:G123"/>
    <mergeCell ref="C118:D118"/>
    <mergeCell ref="E118:G118"/>
    <mergeCell ref="C119:D119"/>
    <mergeCell ref="E119:G119"/>
    <mergeCell ref="C120:D120"/>
    <mergeCell ref="E120:G120"/>
    <mergeCell ref="C108:D108"/>
    <mergeCell ref="F108:H108"/>
    <mergeCell ref="H110:I110"/>
    <mergeCell ref="C117:D117"/>
    <mergeCell ref="E117:G117"/>
    <mergeCell ref="C111:I111"/>
    <mergeCell ref="F105:H105"/>
    <mergeCell ref="F106:H106"/>
    <mergeCell ref="F104:H104"/>
    <mergeCell ref="C116:D116"/>
    <mergeCell ref="E116:G116"/>
    <mergeCell ref="C105:D105"/>
    <mergeCell ref="C106:D106"/>
    <mergeCell ref="C104:D104"/>
    <mergeCell ref="C107:D107"/>
    <mergeCell ref="F107:H107"/>
    <mergeCell ref="C53:D53"/>
    <mergeCell ref="F92:H92"/>
    <mergeCell ref="F93:H93"/>
    <mergeCell ref="C95:D95"/>
    <mergeCell ref="C99:D99"/>
    <mergeCell ref="C54:D54"/>
    <mergeCell ref="C55:D55"/>
    <mergeCell ref="C56:D56"/>
    <mergeCell ref="C61:D61"/>
    <mergeCell ref="C92:D92"/>
    <mergeCell ref="C100:D100"/>
    <mergeCell ref="F100:H100"/>
    <mergeCell ref="C101:D101"/>
    <mergeCell ref="F101:H101"/>
    <mergeCell ref="C63:D63"/>
    <mergeCell ref="C64:D64"/>
    <mergeCell ref="C57:D57"/>
    <mergeCell ref="B13:I13"/>
    <mergeCell ref="B16:F16"/>
    <mergeCell ref="B1:C1"/>
    <mergeCell ref="H2:I2"/>
    <mergeCell ref="B21:F21"/>
    <mergeCell ref="E5:M5"/>
    <mergeCell ref="E6:M6"/>
    <mergeCell ref="E7:M7"/>
    <mergeCell ref="E8:M8"/>
    <mergeCell ref="E9:M9"/>
    <mergeCell ref="B24:F24"/>
    <mergeCell ref="B25:F25"/>
    <mergeCell ref="B26:F26"/>
    <mergeCell ref="B17:F17"/>
    <mergeCell ref="B18:F18"/>
    <mergeCell ref="B19:F19"/>
    <mergeCell ref="B20:F20"/>
    <mergeCell ref="G34:H34"/>
    <mergeCell ref="C36:I36"/>
    <mergeCell ref="C37:I37"/>
    <mergeCell ref="C38:I39"/>
    <mergeCell ref="B30:F30"/>
    <mergeCell ref="B31:F31"/>
    <mergeCell ref="B32:F32"/>
    <mergeCell ref="B33:F33"/>
    <mergeCell ref="C52:D52"/>
    <mergeCell ref="H43:I43"/>
    <mergeCell ref="C44:D44"/>
    <mergeCell ref="C45:D45"/>
    <mergeCell ref="C40:I40"/>
    <mergeCell ref="C46:D46"/>
    <mergeCell ref="C47:D47"/>
    <mergeCell ref="C48:D48"/>
    <mergeCell ref="C49:D49"/>
    <mergeCell ref="C50:D50"/>
    <mergeCell ref="C51:D51"/>
    <mergeCell ref="C58:D58"/>
    <mergeCell ref="C59:D59"/>
    <mergeCell ref="C60:D60"/>
    <mergeCell ref="C62:D62"/>
    <mergeCell ref="C97:D97"/>
    <mergeCell ref="C98:D98"/>
    <mergeCell ref="F95:H95"/>
    <mergeCell ref="F96:H96"/>
    <mergeCell ref="F97:H97"/>
    <mergeCell ref="F98:H98"/>
    <mergeCell ref="C93:D93"/>
    <mergeCell ref="F94:H94"/>
    <mergeCell ref="F91:H91"/>
    <mergeCell ref="C102:D102"/>
    <mergeCell ref="C103:D103"/>
    <mergeCell ref="F103:H103"/>
    <mergeCell ref="C65:D65"/>
    <mergeCell ref="C66:D66"/>
    <mergeCell ref="C74:I74"/>
    <mergeCell ref="C75:I77"/>
    <mergeCell ref="B81:I84"/>
    <mergeCell ref="C67:D67"/>
    <mergeCell ref="C68:D68"/>
    <mergeCell ref="F69:G70"/>
    <mergeCell ref="C86:D86"/>
    <mergeCell ref="F86:H86"/>
    <mergeCell ref="C87:D87"/>
    <mergeCell ref="F87:H87"/>
    <mergeCell ref="H69:H70"/>
    <mergeCell ref="F88:H88"/>
    <mergeCell ref="F89:H89"/>
    <mergeCell ref="F90:H90"/>
    <mergeCell ref="C94:D94"/>
    <mergeCell ref="C88:D88"/>
    <mergeCell ref="C89:D89"/>
    <mergeCell ref="C90:D90"/>
    <mergeCell ref="C91:D91"/>
  </mergeCells>
  <phoneticPr fontId="12"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8" max="11" man="1"/>
    <brk id="112"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3"/>
  <sheetViews>
    <sheetView showGridLines="0" zoomScaleNormal="100" workbookViewId="0">
      <selection activeCell="J109" sqref="J109"/>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23.425781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472</v>
      </c>
      <c r="B1" s="1062" t="s">
        <v>464</v>
      </c>
      <c r="C1" s="1063"/>
      <c r="I1" s="24"/>
    </row>
    <row r="2" spans="1:13" x14ac:dyDescent="0.3">
      <c r="H2" s="1039"/>
      <c r="I2" s="1039"/>
    </row>
    <row r="3" spans="1:13" x14ac:dyDescent="0.3">
      <c r="B3" s="796"/>
      <c r="C3" s="817"/>
      <c r="H3" s="785"/>
      <c r="I3" s="785"/>
    </row>
    <row r="4" spans="1:13" x14ac:dyDescent="0.3">
      <c r="B4" s="796"/>
      <c r="C4" s="817"/>
      <c r="H4" s="785"/>
      <c r="I4" s="785"/>
    </row>
    <row r="5" spans="1:13" x14ac:dyDescent="0.3">
      <c r="B5" s="119" t="s">
        <v>433</v>
      </c>
      <c r="D5" s="356"/>
      <c r="E5" s="948" t="str">
        <f>IF('Form A'!D5=0,"",'Form A'!D5)</f>
        <v/>
      </c>
      <c r="F5" s="949"/>
      <c r="G5" s="949"/>
      <c r="H5" s="949"/>
      <c r="I5" s="949"/>
      <c r="J5" s="949"/>
      <c r="K5" s="949"/>
      <c r="L5" s="949"/>
      <c r="M5" s="950"/>
    </row>
    <row r="6" spans="1:13" x14ac:dyDescent="0.2">
      <c r="B6" s="27" t="s">
        <v>435</v>
      </c>
      <c r="D6" s="356"/>
      <c r="E6" s="948" t="str">
        <f>IF('Form A'!D6=0,"",'Form A'!D6)</f>
        <v/>
      </c>
      <c r="F6" s="949"/>
      <c r="G6" s="949"/>
      <c r="H6" s="949"/>
      <c r="I6" s="949"/>
      <c r="J6" s="949"/>
      <c r="K6" s="949"/>
      <c r="L6" s="949"/>
      <c r="M6" s="950"/>
    </row>
    <row r="7" spans="1:13" x14ac:dyDescent="0.2">
      <c r="B7" s="27" t="s">
        <v>297</v>
      </c>
      <c r="D7" s="356"/>
      <c r="E7" s="948" t="str">
        <f>IF('Form A'!D7=0,"",'Form A'!D7)</f>
        <v/>
      </c>
      <c r="F7" s="949"/>
      <c r="G7" s="949"/>
      <c r="H7" s="949"/>
      <c r="I7" s="949"/>
      <c r="J7" s="949"/>
      <c r="K7" s="949"/>
      <c r="L7" s="949"/>
      <c r="M7" s="950"/>
    </row>
    <row r="8" spans="1:13" x14ac:dyDescent="0.2">
      <c r="B8" s="120" t="s">
        <v>259</v>
      </c>
      <c r="D8" s="356"/>
      <c r="E8" s="940">
        <f>'Form A'!D8</f>
        <v>0</v>
      </c>
      <c r="F8" s="941"/>
      <c r="G8" s="941"/>
      <c r="H8" s="941"/>
      <c r="I8" s="941"/>
      <c r="J8" s="941"/>
      <c r="K8" s="941"/>
      <c r="L8" s="941"/>
      <c r="M8" s="942"/>
    </row>
    <row r="9" spans="1:13" x14ac:dyDescent="0.2">
      <c r="B9" s="21" t="s">
        <v>5</v>
      </c>
      <c r="E9" s="948" t="s">
        <v>515</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797"/>
      <c r="C14" s="797"/>
      <c r="D14" s="797"/>
      <c r="E14" s="797"/>
      <c r="F14" s="797"/>
      <c r="G14" s="797"/>
      <c r="H14" s="797"/>
      <c r="I14" s="24" t="s">
        <v>407</v>
      </c>
    </row>
    <row r="15" spans="1:13" x14ac:dyDescent="0.3">
      <c r="A15" s="34" t="s">
        <v>177</v>
      </c>
      <c r="B15" s="341" t="s">
        <v>39</v>
      </c>
      <c r="C15" s="341"/>
      <c r="I15" s="785" t="s">
        <v>418</v>
      </c>
    </row>
    <row r="16" spans="1:13" s="35" customFormat="1" ht="16.7" customHeight="1" x14ac:dyDescent="0.2">
      <c r="B16" s="1087" t="s">
        <v>40</v>
      </c>
      <c r="C16" s="1088"/>
      <c r="D16" s="1088"/>
      <c r="E16" s="1088"/>
      <c r="F16" s="1089"/>
      <c r="G16" s="201" t="s">
        <v>8</v>
      </c>
      <c r="H16" s="808" t="s">
        <v>9</v>
      </c>
      <c r="I16" s="808" t="s">
        <v>10</v>
      </c>
    </row>
    <row r="17" spans="1:9" s="342" customFormat="1" ht="35.1" customHeight="1" x14ac:dyDescent="0.2">
      <c r="B17" s="1000" t="s">
        <v>156</v>
      </c>
      <c r="C17" s="1085"/>
      <c r="D17" s="1085"/>
      <c r="E17" s="1085"/>
      <c r="F17" s="1086"/>
      <c r="G17" s="223"/>
      <c r="H17" s="224" t="s">
        <v>41</v>
      </c>
      <c r="I17" s="217">
        <f>G17*H17</f>
        <v>0</v>
      </c>
    </row>
    <row r="18" spans="1:9" ht="27.95" customHeight="1" x14ac:dyDescent="0.2">
      <c r="B18" s="997" t="s">
        <v>157</v>
      </c>
      <c r="C18" s="998"/>
      <c r="D18" s="998"/>
      <c r="E18" s="998"/>
      <c r="F18" s="1099"/>
      <c r="G18" s="223"/>
      <c r="H18" s="203">
        <v>0.3</v>
      </c>
      <c r="I18" s="217">
        <f>G18*H18</f>
        <v>0</v>
      </c>
    </row>
    <row r="19" spans="1:9" ht="45.2" customHeight="1" x14ac:dyDescent="0.2">
      <c r="B19" s="997" t="s">
        <v>158</v>
      </c>
      <c r="C19" s="998"/>
      <c r="D19" s="998"/>
      <c r="E19" s="998"/>
      <c r="F19" s="1099"/>
      <c r="G19" s="223"/>
      <c r="H19" s="203">
        <v>0.16</v>
      </c>
      <c r="I19" s="217">
        <f>G19*H19</f>
        <v>0</v>
      </c>
    </row>
    <row r="20" spans="1:9" ht="20.25" customHeight="1" x14ac:dyDescent="0.2">
      <c r="B20" s="997" t="s">
        <v>159</v>
      </c>
      <c r="C20" s="998"/>
      <c r="D20" s="998"/>
      <c r="E20" s="998"/>
      <c r="F20" s="1099"/>
      <c r="G20" s="223"/>
      <c r="H20" s="203">
        <v>0.25</v>
      </c>
      <c r="I20" s="217">
        <f>G20*H20</f>
        <v>0</v>
      </c>
    </row>
    <row r="21" spans="1:9" ht="20.25" customHeight="1" x14ac:dyDescent="0.2">
      <c r="B21" s="1000" t="s">
        <v>375</v>
      </c>
      <c r="C21" s="1085"/>
      <c r="D21" s="1085"/>
      <c r="E21" s="1085"/>
      <c r="F21" s="1086"/>
      <c r="G21" s="223"/>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808" t="s">
        <v>9</v>
      </c>
      <c r="I24" s="808" t="s">
        <v>10</v>
      </c>
    </row>
    <row r="25" spans="1:9" s="342" customFormat="1" ht="20.25" customHeight="1" x14ac:dyDescent="0.2">
      <c r="B25" s="1101" t="s">
        <v>224</v>
      </c>
      <c r="C25" s="1102"/>
      <c r="D25" s="1102"/>
      <c r="E25" s="1102"/>
      <c r="F25" s="1103"/>
      <c r="G25" s="223"/>
      <c r="H25" s="203">
        <v>0.08</v>
      </c>
      <c r="I25" s="217">
        <f>G25*H25</f>
        <v>0</v>
      </c>
    </row>
    <row r="26" spans="1:9" ht="20.25" customHeight="1" x14ac:dyDescent="0.2">
      <c r="B26" s="997" t="s">
        <v>225</v>
      </c>
      <c r="C26" s="998"/>
      <c r="D26" s="998"/>
      <c r="E26" s="998"/>
      <c r="F26" s="1099"/>
      <c r="G26" s="223"/>
      <c r="H26" s="203">
        <v>0.16</v>
      </c>
      <c r="I26" s="217">
        <f>G26*H26</f>
        <v>0</v>
      </c>
    </row>
    <row r="27" spans="1:9" ht="20.25" customHeight="1" thickBot="1" x14ac:dyDescent="0.25">
      <c r="I27" s="354">
        <f>SUM(I25:I26)</f>
        <v>0</v>
      </c>
    </row>
    <row r="28" spans="1:9" ht="15.75" thickTop="1" x14ac:dyDescent="0.2">
      <c r="A28" s="34" t="s">
        <v>179</v>
      </c>
      <c r="B28" s="34" t="s">
        <v>44</v>
      </c>
      <c r="C28" s="34"/>
    </row>
    <row r="29" spans="1:9" x14ac:dyDescent="0.2">
      <c r="B29" s="34" t="s">
        <v>45</v>
      </c>
      <c r="C29" s="34"/>
      <c r="E29" s="34"/>
    </row>
    <row r="30" spans="1:9" ht="16.5" x14ac:dyDescent="0.2">
      <c r="B30" s="1077" t="s">
        <v>46</v>
      </c>
      <c r="C30" s="1100"/>
      <c r="D30" s="1100"/>
      <c r="E30" s="1100"/>
      <c r="F30" s="1078"/>
      <c r="G30" s="699" t="s">
        <v>445</v>
      </c>
      <c r="H30" s="699" t="s">
        <v>446</v>
      </c>
      <c r="I30" s="795" t="s">
        <v>47</v>
      </c>
    </row>
    <row r="31" spans="1:9" ht="20.25" customHeight="1" x14ac:dyDescent="0.2">
      <c r="B31" s="996" t="s">
        <v>448</v>
      </c>
      <c r="C31" s="991"/>
      <c r="D31" s="991"/>
      <c r="E31" s="991"/>
      <c r="F31" s="992"/>
      <c r="G31" s="223"/>
      <c r="H31" s="223"/>
      <c r="I31" s="217">
        <f>G31-H31</f>
        <v>0</v>
      </c>
    </row>
    <row r="32" spans="1:9" ht="20.25" customHeight="1" x14ac:dyDescent="0.2">
      <c r="B32" s="1091" t="s">
        <v>48</v>
      </c>
      <c r="C32" s="1092"/>
      <c r="D32" s="1092"/>
      <c r="E32" s="1092"/>
      <c r="F32" s="1093"/>
      <c r="G32" s="223"/>
      <c r="H32" s="223"/>
      <c r="I32" s="217">
        <f>G32-H32</f>
        <v>0</v>
      </c>
    </row>
    <row r="33" spans="1:11" ht="20.25" customHeight="1" x14ac:dyDescent="0.2">
      <c r="B33" s="1094" t="s">
        <v>49</v>
      </c>
      <c r="C33" s="1095"/>
      <c r="D33" s="1095"/>
      <c r="E33" s="1095"/>
      <c r="F33" s="1096"/>
      <c r="G33" s="223"/>
      <c r="H33" s="223"/>
      <c r="I33" s="217">
        <f>G33-H33</f>
        <v>0</v>
      </c>
    </row>
    <row r="34" spans="1:11" ht="20.25" customHeight="1" x14ac:dyDescent="0.2">
      <c r="B34" s="359"/>
      <c r="C34" s="359"/>
      <c r="D34" s="359"/>
      <c r="E34" s="359"/>
      <c r="F34" s="359"/>
      <c r="G34" s="1082" t="s">
        <v>447</v>
      </c>
      <c r="H34" s="1082"/>
      <c r="I34" s="223"/>
    </row>
    <row r="35" spans="1:11" x14ac:dyDescent="0.2">
      <c r="B35" s="120" t="s">
        <v>216</v>
      </c>
      <c r="C35" s="120"/>
      <c r="F35" s="355"/>
      <c r="G35" s="355"/>
      <c r="H35" s="355"/>
    </row>
    <row r="36" spans="1:11" ht="31.5" customHeight="1" x14ac:dyDescent="0.2">
      <c r="B36" s="355" t="s">
        <v>217</v>
      </c>
      <c r="C36" s="1029" t="s">
        <v>282</v>
      </c>
      <c r="D36" s="1029"/>
      <c r="E36" s="1029"/>
      <c r="F36" s="1029"/>
      <c r="G36" s="1029"/>
      <c r="H36" s="1029"/>
      <c r="I36" s="1029"/>
    </row>
    <row r="37" spans="1:11" ht="30.95" customHeight="1" x14ac:dyDescent="0.2">
      <c r="B37" s="355" t="s">
        <v>218</v>
      </c>
      <c r="C37" s="1029" t="s">
        <v>283</v>
      </c>
      <c r="D37" s="1029"/>
      <c r="E37" s="1029"/>
      <c r="F37" s="1029"/>
      <c r="G37" s="1029"/>
      <c r="H37" s="1029"/>
      <c r="I37" s="1029"/>
    </row>
    <row r="38" spans="1:11" ht="17.25" customHeight="1" x14ac:dyDescent="0.2">
      <c r="B38" s="21" t="s">
        <v>219</v>
      </c>
      <c r="C38" s="1029" t="s">
        <v>505</v>
      </c>
      <c r="D38" s="1029"/>
      <c r="E38" s="1029"/>
      <c r="F38" s="1029"/>
      <c r="G38" s="1029"/>
      <c r="H38" s="1029"/>
      <c r="I38" s="1029"/>
    </row>
    <row r="39" spans="1:11" ht="18.75" customHeight="1" x14ac:dyDescent="0.2">
      <c r="C39" s="1029"/>
      <c r="D39" s="1029"/>
      <c r="E39" s="1029"/>
      <c r="F39" s="1029"/>
      <c r="G39" s="1029"/>
      <c r="H39" s="1029"/>
      <c r="I39" s="1029"/>
    </row>
    <row r="40" spans="1:11" ht="36" customHeight="1" x14ac:dyDescent="0.2">
      <c r="B40" s="21" t="s">
        <v>220</v>
      </c>
      <c r="C40" s="1081" t="s">
        <v>609</v>
      </c>
      <c r="D40" s="1081"/>
      <c r="E40" s="1081"/>
      <c r="F40" s="1081"/>
      <c r="G40" s="1081"/>
      <c r="H40" s="1081"/>
      <c r="I40" s="1081"/>
    </row>
    <row r="41" spans="1:11" ht="20.25" customHeight="1" x14ac:dyDescent="0.2">
      <c r="I41" s="27"/>
    </row>
    <row r="42" spans="1:11" x14ac:dyDescent="0.2">
      <c r="A42" s="34" t="s">
        <v>180</v>
      </c>
      <c r="B42" s="34" t="s">
        <v>66</v>
      </c>
      <c r="C42" s="34"/>
    </row>
    <row r="43" spans="1:11" x14ac:dyDescent="0.3">
      <c r="H43" s="1076"/>
      <c r="I43" s="1076"/>
      <c r="J43" s="357"/>
      <c r="K43" s="27"/>
    </row>
    <row r="44" spans="1:11" ht="48.95" customHeight="1" x14ac:dyDescent="0.2">
      <c r="B44" s="236"/>
      <c r="C44" s="1077" t="s">
        <v>67</v>
      </c>
      <c r="D44" s="1078"/>
      <c r="E44" s="68" t="s">
        <v>68</v>
      </c>
      <c r="F44" s="68" t="s">
        <v>69</v>
      </c>
      <c r="G44" s="795" t="s">
        <v>70</v>
      </c>
      <c r="H44" s="795" t="s">
        <v>71</v>
      </c>
      <c r="J44" s="27"/>
      <c r="K44" s="27"/>
    </row>
    <row r="45" spans="1:11" ht="17.25" customHeight="1" x14ac:dyDescent="0.2">
      <c r="B45" s="40"/>
      <c r="C45" s="1079" t="s">
        <v>230</v>
      </c>
      <c r="D45" s="1080"/>
      <c r="E45" s="777" t="s">
        <v>234</v>
      </c>
      <c r="F45" s="781" t="s">
        <v>235</v>
      </c>
      <c r="G45" s="781" t="s">
        <v>236</v>
      </c>
      <c r="H45" s="781" t="s">
        <v>237</v>
      </c>
      <c r="J45" s="27"/>
      <c r="K45" s="27"/>
    </row>
    <row r="46" spans="1:11" ht="16.7" customHeight="1" x14ac:dyDescent="0.2">
      <c r="B46" s="237"/>
      <c r="C46" s="1097"/>
      <c r="D46" s="1098"/>
      <c r="E46" s="239"/>
      <c r="F46" s="239"/>
      <c r="G46" s="239"/>
      <c r="H46" s="239"/>
      <c r="J46" s="358"/>
      <c r="K46" s="358"/>
    </row>
    <row r="47" spans="1:11" ht="30" customHeight="1" x14ac:dyDescent="0.3">
      <c r="B47" s="503"/>
      <c r="C47" s="1083"/>
      <c r="D47" s="1084"/>
      <c r="E47" s="500"/>
      <c r="F47" s="500"/>
      <c r="G47" s="500"/>
      <c r="H47" s="500"/>
      <c r="J47" s="358"/>
      <c r="K47" s="358"/>
    </row>
    <row r="48" spans="1:11" ht="30" customHeight="1" x14ac:dyDescent="0.3">
      <c r="B48" s="503"/>
      <c r="C48" s="1083"/>
      <c r="D48" s="1084"/>
      <c r="E48" s="500"/>
      <c r="F48" s="500"/>
      <c r="G48" s="500"/>
      <c r="H48" s="500"/>
      <c r="J48" s="358"/>
      <c r="K48" s="358"/>
    </row>
    <row r="49" spans="2:11" ht="30" customHeight="1" x14ac:dyDescent="0.3">
      <c r="B49" s="503"/>
      <c r="C49" s="1083"/>
      <c r="D49" s="1084"/>
      <c r="E49" s="500"/>
      <c r="F49" s="500"/>
      <c r="G49" s="500"/>
      <c r="H49" s="500"/>
      <c r="J49" s="358"/>
      <c r="K49" s="358"/>
    </row>
    <row r="50" spans="2:11" ht="30" customHeight="1" x14ac:dyDescent="0.3">
      <c r="B50" s="503"/>
      <c r="C50" s="1083"/>
      <c r="D50" s="1084"/>
      <c r="E50" s="500"/>
      <c r="F50" s="500"/>
      <c r="G50" s="500"/>
      <c r="H50" s="500"/>
      <c r="J50" s="358"/>
      <c r="K50" s="358"/>
    </row>
    <row r="51" spans="2:11" ht="30" customHeight="1" x14ac:dyDescent="0.3">
      <c r="B51" s="503"/>
      <c r="C51" s="1083"/>
      <c r="D51" s="1084"/>
      <c r="E51" s="500"/>
      <c r="F51" s="500"/>
      <c r="G51" s="500"/>
      <c r="H51" s="500"/>
      <c r="J51" s="358"/>
      <c r="K51" s="358"/>
    </row>
    <row r="52" spans="2:11" ht="30" customHeight="1" x14ac:dyDescent="0.3">
      <c r="B52" s="503"/>
      <c r="C52" s="1083"/>
      <c r="D52" s="1084"/>
      <c r="E52" s="500"/>
      <c r="F52" s="500"/>
      <c r="G52" s="500"/>
      <c r="H52" s="500"/>
      <c r="J52" s="358"/>
      <c r="K52" s="358"/>
    </row>
    <row r="53" spans="2:11" ht="30" customHeight="1" x14ac:dyDescent="0.3">
      <c r="B53" s="503"/>
      <c r="C53" s="1083"/>
      <c r="D53" s="1084"/>
      <c r="E53" s="500"/>
      <c r="F53" s="500"/>
      <c r="G53" s="500"/>
      <c r="H53" s="500"/>
      <c r="J53" s="358"/>
      <c r="K53" s="358"/>
    </row>
    <row r="54" spans="2:11" ht="30" customHeight="1" x14ac:dyDescent="0.3">
      <c r="B54" s="503"/>
      <c r="C54" s="1083"/>
      <c r="D54" s="1084"/>
      <c r="E54" s="500"/>
      <c r="F54" s="500"/>
      <c r="G54" s="500"/>
      <c r="H54" s="500"/>
      <c r="J54" s="358"/>
      <c r="K54" s="358"/>
    </row>
    <row r="55" spans="2:11" ht="30" customHeight="1" x14ac:dyDescent="0.3">
      <c r="B55" s="503"/>
      <c r="C55" s="1083"/>
      <c r="D55" s="1084"/>
      <c r="E55" s="500"/>
      <c r="F55" s="500"/>
      <c r="G55" s="500"/>
      <c r="H55" s="500"/>
      <c r="J55" s="358"/>
      <c r="K55" s="358"/>
    </row>
    <row r="56" spans="2:11" ht="30" customHeight="1" x14ac:dyDescent="0.3">
      <c r="B56" s="503"/>
      <c r="C56" s="1083"/>
      <c r="D56" s="1084"/>
      <c r="E56" s="500"/>
      <c r="F56" s="500"/>
      <c r="G56" s="500"/>
      <c r="H56" s="500"/>
      <c r="J56" s="358"/>
      <c r="K56" s="358"/>
    </row>
    <row r="57" spans="2:11" ht="30" customHeight="1" x14ac:dyDescent="0.3">
      <c r="B57" s="503"/>
      <c r="C57" s="1083"/>
      <c r="D57" s="1084"/>
      <c r="E57" s="500"/>
      <c r="F57" s="500"/>
      <c r="G57" s="500"/>
      <c r="H57" s="500"/>
      <c r="J57" s="358"/>
      <c r="K57" s="358"/>
    </row>
    <row r="58" spans="2:11" ht="30" customHeight="1" x14ac:dyDescent="0.3">
      <c r="B58" s="503"/>
      <c r="C58" s="1083"/>
      <c r="D58" s="1084"/>
      <c r="E58" s="500"/>
      <c r="F58" s="500"/>
      <c r="G58" s="500"/>
      <c r="H58" s="500"/>
      <c r="J58" s="358"/>
      <c r="K58" s="358"/>
    </row>
    <row r="59" spans="2:11" ht="30" customHeight="1" x14ac:dyDescent="0.3">
      <c r="B59" s="503"/>
      <c r="C59" s="1083"/>
      <c r="D59" s="1084"/>
      <c r="E59" s="500"/>
      <c r="F59" s="500"/>
      <c r="G59" s="500"/>
      <c r="H59" s="500"/>
    </row>
    <row r="60" spans="2:11" ht="30" customHeight="1" x14ac:dyDescent="0.3">
      <c r="B60" s="503"/>
      <c r="C60" s="1083"/>
      <c r="D60" s="1084"/>
      <c r="E60" s="500"/>
      <c r="F60" s="500"/>
      <c r="G60" s="500"/>
      <c r="H60" s="500"/>
    </row>
    <row r="61" spans="2:11" ht="30" customHeight="1" x14ac:dyDescent="0.3">
      <c r="B61" s="503"/>
      <c r="C61" s="1083"/>
      <c r="D61" s="1084"/>
      <c r="E61" s="500"/>
      <c r="F61" s="500"/>
      <c r="G61" s="500"/>
      <c r="H61" s="500"/>
    </row>
    <row r="62" spans="2:11" ht="30" customHeight="1" x14ac:dyDescent="0.3">
      <c r="B62" s="503"/>
      <c r="C62" s="1083"/>
      <c r="D62" s="1084"/>
      <c r="E62" s="500"/>
      <c r="F62" s="500"/>
      <c r="G62" s="500"/>
      <c r="H62" s="500"/>
    </row>
    <row r="63" spans="2:11" ht="30" customHeight="1" x14ac:dyDescent="0.3">
      <c r="B63" s="503"/>
      <c r="C63" s="1083"/>
      <c r="D63" s="1084"/>
      <c r="E63" s="500"/>
      <c r="F63" s="500"/>
      <c r="G63" s="500"/>
      <c r="H63" s="500"/>
    </row>
    <row r="64" spans="2:11" ht="30" customHeight="1" x14ac:dyDescent="0.3">
      <c r="B64" s="503"/>
      <c r="C64" s="1083"/>
      <c r="D64" s="1084"/>
      <c r="E64" s="500"/>
      <c r="F64" s="500"/>
      <c r="G64" s="500"/>
      <c r="H64" s="500"/>
    </row>
    <row r="65" spans="1:9" ht="30" customHeight="1" x14ac:dyDescent="0.3">
      <c r="B65" s="503"/>
      <c r="C65" s="1083"/>
      <c r="D65" s="1084"/>
      <c r="E65" s="500"/>
      <c r="F65" s="500"/>
      <c r="G65" s="500"/>
      <c r="H65" s="500"/>
    </row>
    <row r="66" spans="1:9" ht="30" customHeight="1" x14ac:dyDescent="0.3">
      <c r="B66" s="503"/>
      <c r="C66" s="1083"/>
      <c r="D66" s="1084"/>
      <c r="E66" s="500"/>
      <c r="F66" s="500"/>
      <c r="G66" s="500"/>
      <c r="H66" s="500"/>
    </row>
    <row r="67" spans="1:9" x14ac:dyDescent="0.2">
      <c r="B67" s="237"/>
      <c r="C67" s="1097"/>
      <c r="D67" s="1098"/>
      <c r="E67" s="239"/>
      <c r="F67" s="239"/>
      <c r="G67" s="239"/>
      <c r="H67" s="239"/>
    </row>
    <row r="68" spans="1:9" x14ac:dyDescent="0.2">
      <c r="B68" s="40"/>
      <c r="C68" s="996" t="s">
        <v>72</v>
      </c>
      <c r="D68" s="992"/>
      <c r="E68" s="236"/>
      <c r="F68" s="486"/>
      <c r="G68" s="240">
        <f>SUM(G46:G67)</f>
        <v>0</v>
      </c>
      <c r="H68" s="240">
        <f>SUM(H46:H67)</f>
        <v>0</v>
      </c>
    </row>
    <row r="69" spans="1:9" ht="15" customHeight="1" x14ac:dyDescent="0.2">
      <c r="B69" s="27"/>
      <c r="C69" s="27"/>
      <c r="D69" s="27"/>
      <c r="E69" s="27"/>
      <c r="F69" s="1104" t="s">
        <v>73</v>
      </c>
      <c r="G69" s="1105"/>
      <c r="H69" s="1111">
        <f>MAX(ABS(G68),ABS(H68))</f>
        <v>0</v>
      </c>
    </row>
    <row r="70" spans="1:9" ht="9.75" customHeight="1" x14ac:dyDescent="0.2">
      <c r="B70" s="27"/>
      <c r="C70" s="27"/>
      <c r="D70" s="27"/>
      <c r="E70" s="27"/>
      <c r="F70" s="1056"/>
      <c r="G70" s="1106"/>
      <c r="H70" s="1112"/>
    </row>
    <row r="71" spans="1:9" x14ac:dyDescent="0.2">
      <c r="B71" s="27"/>
      <c r="C71" s="27"/>
      <c r="D71" s="27"/>
      <c r="E71" s="27"/>
      <c r="F71" s="803" t="s">
        <v>74</v>
      </c>
      <c r="G71" s="326"/>
      <c r="H71" s="360">
        <v>0.08</v>
      </c>
    </row>
    <row r="72" spans="1:9" ht="15.75" thickBot="1" x14ac:dyDescent="0.25">
      <c r="B72" s="34"/>
      <c r="C72" s="34"/>
      <c r="F72" s="803" t="s">
        <v>29</v>
      </c>
      <c r="G72" s="326"/>
      <c r="H72" s="361">
        <f>H71*H69</f>
        <v>0</v>
      </c>
    </row>
    <row r="73" spans="1:9" ht="15.75" thickTop="1" x14ac:dyDescent="0.2">
      <c r="B73" s="21" t="s">
        <v>216</v>
      </c>
      <c r="I73" s="27"/>
    </row>
    <row r="74" spans="1:9" ht="15" customHeight="1" x14ac:dyDescent="0.2">
      <c r="B74" s="21" t="s">
        <v>217</v>
      </c>
      <c r="C74" s="1029" t="s">
        <v>419</v>
      </c>
      <c r="D74" s="1029"/>
      <c r="E74" s="1029"/>
      <c r="F74" s="1029"/>
      <c r="G74" s="1029"/>
      <c r="H74" s="1029"/>
      <c r="I74" s="1029"/>
    </row>
    <row r="75" spans="1:9" ht="15" customHeight="1" x14ac:dyDescent="0.2">
      <c r="B75" s="21" t="s">
        <v>218</v>
      </c>
      <c r="C75" s="1028" t="s">
        <v>420</v>
      </c>
      <c r="D75" s="1028"/>
      <c r="E75" s="1028"/>
      <c r="F75" s="1028"/>
      <c r="G75" s="1028"/>
      <c r="H75" s="1028"/>
      <c r="I75" s="1028"/>
    </row>
    <row r="76" spans="1:9" x14ac:dyDescent="0.2">
      <c r="B76" s="34"/>
      <c r="C76" s="1028"/>
      <c r="D76" s="1028"/>
      <c r="E76" s="1028"/>
      <c r="F76" s="1028"/>
      <c r="G76" s="1028"/>
      <c r="H76" s="1028"/>
      <c r="I76" s="1028"/>
    </row>
    <row r="77" spans="1:9" x14ac:dyDescent="0.2">
      <c r="B77" s="34"/>
      <c r="C77" s="1028"/>
      <c r="D77" s="1028"/>
      <c r="E77" s="1028"/>
      <c r="F77" s="1028"/>
      <c r="G77" s="1028"/>
      <c r="H77" s="1028"/>
      <c r="I77" s="1028"/>
    </row>
    <row r="80" spans="1:9" x14ac:dyDescent="0.2">
      <c r="A80" s="34" t="s">
        <v>191</v>
      </c>
      <c r="B80" s="34" t="s">
        <v>75</v>
      </c>
      <c r="C80" s="34"/>
    </row>
    <row r="81" spans="2:9" ht="15" customHeight="1" x14ac:dyDescent="0.2">
      <c r="B81" s="1044" t="s">
        <v>379</v>
      </c>
      <c r="C81" s="1044"/>
      <c r="D81" s="1044"/>
      <c r="E81" s="1044"/>
      <c r="F81" s="1044"/>
      <c r="G81" s="1044"/>
      <c r="H81" s="1044"/>
      <c r="I81" s="1044"/>
    </row>
    <row r="82" spans="2:9" x14ac:dyDescent="0.2">
      <c r="B82" s="1044"/>
      <c r="C82" s="1044"/>
      <c r="D82" s="1044"/>
      <c r="E82" s="1044"/>
      <c r="F82" s="1044"/>
      <c r="G82" s="1044"/>
      <c r="H82" s="1044"/>
      <c r="I82" s="1044"/>
    </row>
    <row r="83" spans="2:9" x14ac:dyDescent="0.2">
      <c r="B83" s="1044"/>
      <c r="C83" s="1044"/>
      <c r="D83" s="1044"/>
      <c r="E83" s="1044"/>
      <c r="F83" s="1044"/>
      <c r="G83" s="1044"/>
      <c r="H83" s="1044"/>
      <c r="I83" s="1044"/>
    </row>
    <row r="84" spans="2:9" ht="9.75" customHeight="1" x14ac:dyDescent="0.2">
      <c r="B84" s="1044"/>
      <c r="C84" s="1044"/>
      <c r="D84" s="1044"/>
      <c r="E84" s="1044"/>
      <c r="F84" s="1044"/>
      <c r="G84" s="1044"/>
      <c r="H84" s="1044"/>
      <c r="I84" s="1044"/>
    </row>
    <row r="85" spans="2:9" x14ac:dyDescent="0.2">
      <c r="B85" s="787"/>
      <c r="C85" s="787"/>
      <c r="D85" s="787"/>
      <c r="E85" s="787"/>
      <c r="F85" s="787"/>
      <c r="G85" s="787"/>
      <c r="H85" s="787"/>
      <c r="I85" s="787"/>
    </row>
    <row r="86" spans="2:9" ht="49.5" customHeight="1" x14ac:dyDescent="0.2">
      <c r="B86" s="236" t="s">
        <v>247</v>
      </c>
      <c r="C86" s="1040" t="s">
        <v>78</v>
      </c>
      <c r="D86" s="1005"/>
      <c r="E86" s="808" t="s">
        <v>79</v>
      </c>
      <c r="F86" s="1067" t="s">
        <v>76</v>
      </c>
      <c r="G86" s="1067"/>
      <c r="H86" s="1067"/>
      <c r="I86" s="795" t="s">
        <v>77</v>
      </c>
    </row>
    <row r="87" spans="2:9" ht="38.25" customHeight="1" x14ac:dyDescent="0.2">
      <c r="B87" s="800"/>
      <c r="C87" s="1036"/>
      <c r="D87" s="1073"/>
      <c r="E87" s="241"/>
      <c r="F87" s="1068"/>
      <c r="G87" s="1074"/>
      <c r="H87" s="1075"/>
      <c r="I87" s="250"/>
    </row>
    <row r="88" spans="2:9" ht="59.1" customHeight="1" x14ac:dyDescent="0.2">
      <c r="B88" s="800"/>
      <c r="C88" s="1036"/>
      <c r="D88" s="1038"/>
      <c r="E88" s="241"/>
      <c r="F88" s="1068"/>
      <c r="G88" s="1069"/>
      <c r="H88" s="1070"/>
      <c r="I88" s="479"/>
    </row>
    <row r="89" spans="2:9" ht="59.1" customHeight="1" x14ac:dyDescent="0.2">
      <c r="B89" s="800"/>
      <c r="C89" s="1036"/>
      <c r="D89" s="1038"/>
      <c r="E89" s="241"/>
      <c r="F89" s="1068"/>
      <c r="G89" s="1069"/>
      <c r="H89" s="1070"/>
      <c r="I89" s="479"/>
    </row>
    <row r="90" spans="2:9" ht="59.1" customHeight="1" x14ac:dyDescent="0.2">
      <c r="B90" s="800"/>
      <c r="C90" s="1036"/>
      <c r="D90" s="1038"/>
      <c r="E90" s="241"/>
      <c r="F90" s="1068"/>
      <c r="G90" s="1069"/>
      <c r="H90" s="1070"/>
      <c r="I90" s="479"/>
    </row>
    <row r="91" spans="2:9" ht="59.1" customHeight="1" x14ac:dyDescent="0.2">
      <c r="B91" s="800"/>
      <c r="C91" s="1036"/>
      <c r="D91" s="1038"/>
      <c r="E91" s="241"/>
      <c r="F91" s="1068"/>
      <c r="G91" s="1069"/>
      <c r="H91" s="1070"/>
      <c r="I91" s="479"/>
    </row>
    <row r="92" spans="2:9" ht="59.1" customHeight="1" x14ac:dyDescent="0.2">
      <c r="B92" s="800"/>
      <c r="C92" s="1036"/>
      <c r="D92" s="1038"/>
      <c r="E92" s="241"/>
      <c r="F92" s="1068"/>
      <c r="G92" s="1069"/>
      <c r="H92" s="1070"/>
      <c r="I92" s="479"/>
    </row>
    <row r="93" spans="2:9" ht="59.1" customHeight="1" x14ac:dyDescent="0.2">
      <c r="B93" s="800"/>
      <c r="C93" s="1036"/>
      <c r="D93" s="1038"/>
      <c r="E93" s="241"/>
      <c r="F93" s="1068"/>
      <c r="G93" s="1069"/>
      <c r="H93" s="1070"/>
      <c r="I93" s="479"/>
    </row>
    <row r="94" spans="2:9" ht="59.1" customHeight="1" x14ac:dyDescent="0.2">
      <c r="B94" s="800"/>
      <c r="C94" s="1036"/>
      <c r="D94" s="1038"/>
      <c r="E94" s="241"/>
      <c r="F94" s="1068"/>
      <c r="G94" s="1069"/>
      <c r="H94" s="1070"/>
      <c r="I94" s="479"/>
    </row>
    <row r="95" spans="2:9" ht="59.1" customHeight="1" x14ac:dyDescent="0.2">
      <c r="B95" s="800"/>
      <c r="C95" s="1036"/>
      <c r="D95" s="1038"/>
      <c r="E95" s="241"/>
      <c r="F95" s="1068"/>
      <c r="G95" s="1069"/>
      <c r="H95" s="1070"/>
      <c r="I95" s="479"/>
    </row>
    <row r="96" spans="2:9" ht="59.1" customHeight="1" x14ac:dyDescent="0.2">
      <c r="B96" s="800"/>
      <c r="C96" s="1036"/>
      <c r="D96" s="1038"/>
      <c r="E96" s="241"/>
      <c r="F96" s="1068"/>
      <c r="G96" s="1069"/>
      <c r="H96" s="1070"/>
      <c r="I96" s="479"/>
    </row>
    <row r="97" spans="2:9" ht="59.1" customHeight="1" x14ac:dyDescent="0.2">
      <c r="B97" s="800"/>
      <c r="C97" s="1036"/>
      <c r="D97" s="1038"/>
      <c r="E97" s="241"/>
      <c r="F97" s="1068"/>
      <c r="G97" s="1069"/>
      <c r="H97" s="1070"/>
      <c r="I97" s="479"/>
    </row>
    <row r="98" spans="2:9" ht="59.1" customHeight="1" x14ac:dyDescent="0.2">
      <c r="B98" s="800"/>
      <c r="C98" s="1036"/>
      <c r="D98" s="1038"/>
      <c r="E98" s="241"/>
      <c r="F98" s="1068"/>
      <c r="G98" s="1069"/>
      <c r="H98" s="1070"/>
      <c r="I98" s="479"/>
    </row>
    <row r="99" spans="2:9" ht="59.1" customHeight="1" x14ac:dyDescent="0.2">
      <c r="B99" s="800"/>
      <c r="C99" s="1036"/>
      <c r="D99" s="1038"/>
      <c r="E99" s="241"/>
      <c r="F99" s="1068"/>
      <c r="G99" s="1069"/>
      <c r="H99" s="1070"/>
      <c r="I99" s="479"/>
    </row>
    <row r="100" spans="2:9" ht="59.1" customHeight="1" x14ac:dyDescent="0.2">
      <c r="B100" s="800"/>
      <c r="C100" s="1036"/>
      <c r="D100" s="1038"/>
      <c r="E100" s="241"/>
      <c r="F100" s="1068"/>
      <c r="G100" s="1069"/>
      <c r="H100" s="1070"/>
      <c r="I100" s="479"/>
    </row>
    <row r="101" spans="2:9" ht="59.1" customHeight="1" x14ac:dyDescent="0.2">
      <c r="B101" s="800"/>
      <c r="C101" s="1036"/>
      <c r="D101" s="1038"/>
      <c r="E101" s="241"/>
      <c r="F101" s="1068"/>
      <c r="G101" s="1069"/>
      <c r="H101" s="1070"/>
      <c r="I101" s="479"/>
    </row>
    <row r="102" spans="2:9" ht="59.1" customHeight="1" x14ac:dyDescent="0.2">
      <c r="B102" s="800"/>
      <c r="C102" s="1036"/>
      <c r="D102" s="1038"/>
      <c r="E102" s="241"/>
      <c r="F102" s="1068"/>
      <c r="G102" s="1069"/>
      <c r="H102" s="1070"/>
      <c r="I102" s="479"/>
    </row>
    <row r="103" spans="2:9" ht="59.1" customHeight="1" x14ac:dyDescent="0.2">
      <c r="B103" s="800"/>
      <c r="C103" s="1036"/>
      <c r="D103" s="1038"/>
      <c r="E103" s="241"/>
      <c r="F103" s="1068"/>
      <c r="G103" s="1069"/>
      <c r="H103" s="1070"/>
      <c r="I103" s="479"/>
    </row>
    <row r="104" spans="2:9" ht="59.1" customHeight="1" x14ac:dyDescent="0.2">
      <c r="B104" s="800"/>
      <c r="C104" s="1036"/>
      <c r="D104" s="1038"/>
      <c r="E104" s="241"/>
      <c r="F104" s="1068"/>
      <c r="G104" s="1069"/>
      <c r="H104" s="1070"/>
      <c r="I104" s="479"/>
    </row>
    <row r="105" spans="2:9" ht="59.1" customHeight="1" x14ac:dyDescent="0.2">
      <c r="B105" s="800"/>
      <c r="C105" s="1036"/>
      <c r="D105" s="1038"/>
      <c r="E105" s="241"/>
      <c r="F105" s="1068"/>
      <c r="G105" s="1069"/>
      <c r="H105" s="1070"/>
      <c r="I105" s="479"/>
    </row>
    <row r="106" spans="2:9" ht="59.1" customHeight="1" x14ac:dyDescent="0.2">
      <c r="B106" s="800"/>
      <c r="C106" s="1036"/>
      <c r="D106" s="1038"/>
      <c r="E106" s="241"/>
      <c r="F106" s="1068"/>
      <c r="G106" s="1069"/>
      <c r="H106" s="1070"/>
      <c r="I106" s="479"/>
    </row>
    <row r="107" spans="2:9" ht="59.1" customHeight="1" x14ac:dyDescent="0.2">
      <c r="B107" s="800"/>
      <c r="C107" s="1036"/>
      <c r="D107" s="1038"/>
      <c r="E107" s="241"/>
      <c r="F107" s="1068"/>
      <c r="G107" s="1069"/>
      <c r="H107" s="1070"/>
      <c r="I107" s="479"/>
    </row>
    <row r="108" spans="2:9" ht="38.25" customHeight="1" x14ac:dyDescent="0.2">
      <c r="B108" s="800"/>
      <c r="C108" s="1036"/>
      <c r="D108" s="1073"/>
      <c r="E108" s="241"/>
      <c r="F108" s="1068"/>
      <c r="G108" s="1074"/>
      <c r="H108" s="1075"/>
      <c r="I108" s="250"/>
    </row>
    <row r="109" spans="2:9" ht="15.75" thickBot="1" x14ac:dyDescent="0.25">
      <c r="B109" s="27"/>
      <c r="C109" s="27"/>
      <c r="D109" s="27"/>
      <c r="E109" s="467">
        <f>SUM(E87:E108)</f>
        <v>0</v>
      </c>
      <c r="F109" s="27"/>
      <c r="G109" s="347"/>
      <c r="H109" s="347"/>
      <c r="I109" s="480">
        <f>SUM(I87:I108)</f>
        <v>0</v>
      </c>
    </row>
    <row r="110" spans="2:9" ht="15.75" thickTop="1" x14ac:dyDescent="0.3">
      <c r="B110" s="27"/>
      <c r="C110" s="27"/>
      <c r="D110" s="27"/>
      <c r="E110" s="27"/>
      <c r="F110" s="27"/>
      <c r="G110" s="27"/>
      <c r="H110" s="1039"/>
      <c r="I110" s="1039"/>
    </row>
    <row r="111" spans="2:9" ht="39.75" customHeight="1" x14ac:dyDescent="0.2">
      <c r="B111" s="27" t="s">
        <v>65</v>
      </c>
      <c r="C111" s="928" t="s">
        <v>610</v>
      </c>
      <c r="D111" s="928"/>
      <c r="E111" s="928"/>
      <c r="F111" s="928"/>
      <c r="G111" s="928"/>
      <c r="H111" s="928"/>
      <c r="I111" s="928"/>
    </row>
    <row r="114" spans="1:12" x14ac:dyDescent="0.2">
      <c r="A114" s="34" t="s">
        <v>192</v>
      </c>
      <c r="B114" s="34" t="s">
        <v>377</v>
      </c>
      <c r="C114" s="34"/>
    </row>
    <row r="115" spans="1:12" x14ac:dyDescent="0.2">
      <c r="B115" s="787"/>
      <c r="C115" s="787"/>
      <c r="D115" s="787"/>
      <c r="E115" s="787"/>
      <c r="F115" s="787"/>
      <c r="G115" s="787"/>
      <c r="H115" s="787"/>
      <c r="I115" s="787"/>
    </row>
    <row r="116" spans="1:12" ht="48" customHeight="1" x14ac:dyDescent="0.2">
      <c r="B116" s="236"/>
      <c r="C116" s="1040" t="s">
        <v>102</v>
      </c>
      <c r="D116" s="1005"/>
      <c r="E116" s="1067" t="s">
        <v>380</v>
      </c>
      <c r="F116" s="1067"/>
      <c r="G116" s="1067"/>
      <c r="H116" s="808" t="s">
        <v>103</v>
      </c>
      <c r="I116" s="68" t="s">
        <v>106</v>
      </c>
      <c r="J116" s="68" t="s">
        <v>107</v>
      </c>
      <c r="K116" s="795" t="s">
        <v>108</v>
      </c>
      <c r="L116" s="795" t="s">
        <v>109</v>
      </c>
    </row>
    <row r="117" spans="1:12" ht="59.1" customHeight="1" x14ac:dyDescent="0.2">
      <c r="B117" s="800"/>
      <c r="C117" s="1036"/>
      <c r="D117" s="1107"/>
      <c r="E117" s="1068"/>
      <c r="F117" s="1108"/>
      <c r="G117" s="1109"/>
      <c r="H117" s="241"/>
      <c r="I117" s="507"/>
      <c r="J117" s="507"/>
      <c r="K117" s="506"/>
      <c r="L117" s="526">
        <f>MAX((I117-J117),0)*K117</f>
        <v>0</v>
      </c>
    </row>
    <row r="118" spans="1:12" ht="59.1" customHeight="1" x14ac:dyDescent="0.2">
      <c r="B118" s="800"/>
      <c r="C118" s="1036"/>
      <c r="D118" s="1109"/>
      <c r="E118" s="1068"/>
      <c r="F118" s="1108"/>
      <c r="G118" s="1109"/>
      <c r="H118" s="241"/>
      <c r="I118" s="619"/>
      <c r="J118" s="619"/>
      <c r="K118" s="620"/>
      <c r="L118" s="526">
        <f t="shared" ref="L118:L138" si="0">MAX((I118-J118),0)*K118</f>
        <v>0</v>
      </c>
    </row>
    <row r="119" spans="1:12" ht="59.1" customHeight="1" x14ac:dyDescent="0.2">
      <c r="B119" s="800"/>
      <c r="C119" s="1036"/>
      <c r="D119" s="1109"/>
      <c r="E119" s="1068"/>
      <c r="F119" s="1108"/>
      <c r="G119" s="1109"/>
      <c r="H119" s="241"/>
      <c r="I119" s="619"/>
      <c r="J119" s="619"/>
      <c r="K119" s="620"/>
      <c r="L119" s="526">
        <f t="shared" si="0"/>
        <v>0</v>
      </c>
    </row>
    <row r="120" spans="1:12" ht="59.1" customHeight="1" x14ac:dyDescent="0.2">
      <c r="B120" s="800"/>
      <c r="C120" s="1036"/>
      <c r="D120" s="1109"/>
      <c r="E120" s="1068"/>
      <c r="F120" s="1108"/>
      <c r="G120" s="1109"/>
      <c r="H120" s="241"/>
      <c r="I120" s="619"/>
      <c r="J120" s="619"/>
      <c r="K120" s="620"/>
      <c r="L120" s="526">
        <f t="shared" si="0"/>
        <v>0</v>
      </c>
    </row>
    <row r="121" spans="1:12" ht="59.1" customHeight="1" x14ac:dyDescent="0.2">
      <c r="B121" s="800"/>
      <c r="C121" s="1036"/>
      <c r="D121" s="1109"/>
      <c r="E121" s="1068"/>
      <c r="F121" s="1108"/>
      <c r="G121" s="1109"/>
      <c r="H121" s="241"/>
      <c r="I121" s="619"/>
      <c r="J121" s="619"/>
      <c r="K121" s="620"/>
      <c r="L121" s="526">
        <f t="shared" si="0"/>
        <v>0</v>
      </c>
    </row>
    <row r="122" spans="1:12" ht="59.1" customHeight="1" x14ac:dyDescent="0.2">
      <c r="B122" s="800"/>
      <c r="C122" s="1036"/>
      <c r="D122" s="1109"/>
      <c r="E122" s="1068"/>
      <c r="F122" s="1108"/>
      <c r="G122" s="1109"/>
      <c r="H122" s="241"/>
      <c r="I122" s="619"/>
      <c r="J122" s="619"/>
      <c r="K122" s="620"/>
      <c r="L122" s="526">
        <f t="shared" si="0"/>
        <v>0</v>
      </c>
    </row>
    <row r="123" spans="1:12" ht="59.1" customHeight="1" x14ac:dyDescent="0.2">
      <c r="B123" s="800"/>
      <c r="C123" s="1036"/>
      <c r="D123" s="1107"/>
      <c r="E123" s="1068"/>
      <c r="F123" s="1108"/>
      <c r="G123" s="1109"/>
      <c r="H123" s="241"/>
      <c r="I123" s="619"/>
      <c r="J123" s="619"/>
      <c r="K123" s="620"/>
      <c r="L123" s="526">
        <f t="shared" si="0"/>
        <v>0</v>
      </c>
    </row>
    <row r="124" spans="1:12" ht="59.1" customHeight="1" x14ac:dyDescent="0.2">
      <c r="B124" s="800"/>
      <c r="C124" s="1036"/>
      <c r="D124" s="1109"/>
      <c r="E124" s="1068"/>
      <c r="F124" s="1108"/>
      <c r="G124" s="1109"/>
      <c r="H124" s="241"/>
      <c r="I124" s="619"/>
      <c r="J124" s="619"/>
      <c r="K124" s="620"/>
      <c r="L124" s="526">
        <f t="shared" si="0"/>
        <v>0</v>
      </c>
    </row>
    <row r="125" spans="1:12" ht="59.1" customHeight="1" x14ac:dyDescent="0.2">
      <c r="B125" s="800"/>
      <c r="C125" s="1036"/>
      <c r="D125" s="1109"/>
      <c r="E125" s="1068"/>
      <c r="F125" s="1108"/>
      <c r="G125" s="1109"/>
      <c r="H125" s="241"/>
      <c r="I125" s="619"/>
      <c r="J125" s="619"/>
      <c r="K125" s="620"/>
      <c r="L125" s="526">
        <f t="shared" si="0"/>
        <v>0</v>
      </c>
    </row>
    <row r="126" spans="1:12" ht="59.1" customHeight="1" x14ac:dyDescent="0.2">
      <c r="B126" s="800"/>
      <c r="C126" s="1036"/>
      <c r="D126" s="1109"/>
      <c r="E126" s="1068"/>
      <c r="F126" s="1108"/>
      <c r="G126" s="1109"/>
      <c r="H126" s="241"/>
      <c r="I126" s="619"/>
      <c r="J126" s="619"/>
      <c r="K126" s="620"/>
      <c r="L126" s="526">
        <f t="shared" si="0"/>
        <v>0</v>
      </c>
    </row>
    <row r="127" spans="1:12" ht="59.1" customHeight="1" x14ac:dyDescent="0.2">
      <c r="B127" s="800"/>
      <c r="C127" s="1036"/>
      <c r="D127" s="1109"/>
      <c r="E127" s="1068"/>
      <c r="F127" s="1108"/>
      <c r="G127" s="1109"/>
      <c r="H127" s="241"/>
      <c r="I127" s="619"/>
      <c r="J127" s="619"/>
      <c r="K127" s="620"/>
      <c r="L127" s="526">
        <f t="shared" si="0"/>
        <v>0</v>
      </c>
    </row>
    <row r="128" spans="1:12" ht="59.1" customHeight="1" x14ac:dyDescent="0.2">
      <c r="B128" s="800"/>
      <c r="C128" s="1036"/>
      <c r="D128" s="1109"/>
      <c r="E128" s="1068"/>
      <c r="F128" s="1108"/>
      <c r="G128" s="1109"/>
      <c r="H128" s="241"/>
      <c r="I128" s="619"/>
      <c r="J128" s="619"/>
      <c r="K128" s="620"/>
      <c r="L128" s="526">
        <f t="shared" si="0"/>
        <v>0</v>
      </c>
    </row>
    <row r="129" spans="2:12" ht="59.1" customHeight="1" x14ac:dyDescent="0.2">
      <c r="B129" s="800"/>
      <c r="C129" s="1036"/>
      <c r="D129" s="1109"/>
      <c r="E129" s="1068"/>
      <c r="F129" s="1108"/>
      <c r="G129" s="1109"/>
      <c r="H129" s="241"/>
      <c r="I129" s="619"/>
      <c r="J129" s="619"/>
      <c r="K129" s="620"/>
      <c r="L129" s="526">
        <f t="shared" si="0"/>
        <v>0</v>
      </c>
    </row>
    <row r="130" spans="2:12" ht="59.1" customHeight="1" x14ac:dyDescent="0.2">
      <c r="B130" s="800"/>
      <c r="C130" s="1036"/>
      <c r="D130" s="1109"/>
      <c r="E130" s="1068"/>
      <c r="F130" s="1108"/>
      <c r="G130" s="1109"/>
      <c r="H130" s="241"/>
      <c r="I130" s="619"/>
      <c r="J130" s="619"/>
      <c r="K130" s="620"/>
      <c r="L130" s="526">
        <f t="shared" si="0"/>
        <v>0</v>
      </c>
    </row>
    <row r="131" spans="2:12" ht="59.1" customHeight="1" x14ac:dyDescent="0.2">
      <c r="B131" s="800"/>
      <c r="C131" s="1036"/>
      <c r="D131" s="1109"/>
      <c r="E131" s="1068"/>
      <c r="F131" s="1108"/>
      <c r="G131" s="1109"/>
      <c r="H131" s="241"/>
      <c r="I131" s="619"/>
      <c r="J131" s="619"/>
      <c r="K131" s="620"/>
      <c r="L131" s="526">
        <f t="shared" si="0"/>
        <v>0</v>
      </c>
    </row>
    <row r="132" spans="2:12" ht="59.1" customHeight="1" x14ac:dyDescent="0.2">
      <c r="B132" s="800"/>
      <c r="C132" s="1036"/>
      <c r="D132" s="1109"/>
      <c r="E132" s="1068"/>
      <c r="F132" s="1108"/>
      <c r="G132" s="1109"/>
      <c r="H132" s="241"/>
      <c r="I132" s="619"/>
      <c r="J132" s="619"/>
      <c r="K132" s="620"/>
      <c r="L132" s="526">
        <f t="shared" si="0"/>
        <v>0</v>
      </c>
    </row>
    <row r="133" spans="2:12" ht="59.1" customHeight="1" x14ac:dyDescent="0.2">
      <c r="B133" s="800"/>
      <c r="C133" s="1036"/>
      <c r="D133" s="1109"/>
      <c r="E133" s="1068"/>
      <c r="F133" s="1108"/>
      <c r="G133" s="1109"/>
      <c r="H133" s="241"/>
      <c r="I133" s="619"/>
      <c r="J133" s="619"/>
      <c r="K133" s="620"/>
      <c r="L133" s="526">
        <f t="shared" si="0"/>
        <v>0</v>
      </c>
    </row>
    <row r="134" spans="2:12" ht="59.1" customHeight="1" x14ac:dyDescent="0.2">
      <c r="B134" s="800"/>
      <c r="C134" s="1036"/>
      <c r="D134" s="1109"/>
      <c r="E134" s="1068"/>
      <c r="F134" s="1108"/>
      <c r="G134" s="1109"/>
      <c r="H134" s="241"/>
      <c r="I134" s="619"/>
      <c r="J134" s="619"/>
      <c r="K134" s="620"/>
      <c r="L134" s="526">
        <f t="shared" si="0"/>
        <v>0</v>
      </c>
    </row>
    <row r="135" spans="2:12" ht="59.1" customHeight="1" x14ac:dyDescent="0.2">
      <c r="B135" s="800"/>
      <c r="C135" s="1036"/>
      <c r="D135" s="1109"/>
      <c r="E135" s="1068"/>
      <c r="F135" s="1108"/>
      <c r="G135" s="1109"/>
      <c r="H135" s="241"/>
      <c r="I135" s="619"/>
      <c r="J135" s="619"/>
      <c r="K135" s="620"/>
      <c r="L135" s="526">
        <f t="shared" si="0"/>
        <v>0</v>
      </c>
    </row>
    <row r="136" spans="2:12" ht="59.1" customHeight="1" x14ac:dyDescent="0.2">
      <c r="B136" s="800"/>
      <c r="C136" s="1036"/>
      <c r="D136" s="1109"/>
      <c r="E136" s="1068"/>
      <c r="F136" s="1108"/>
      <c r="G136" s="1109"/>
      <c r="H136" s="241"/>
      <c r="I136" s="619"/>
      <c r="J136" s="619"/>
      <c r="K136" s="620"/>
      <c r="L136" s="526">
        <f t="shared" si="0"/>
        <v>0</v>
      </c>
    </row>
    <row r="137" spans="2:12" ht="59.1" customHeight="1" x14ac:dyDescent="0.2">
      <c r="B137" s="800"/>
      <c r="C137" s="1036"/>
      <c r="D137" s="1109"/>
      <c r="E137" s="1068"/>
      <c r="F137" s="1108"/>
      <c r="G137" s="1109"/>
      <c r="H137" s="241"/>
      <c r="I137" s="619"/>
      <c r="J137" s="619"/>
      <c r="K137" s="620"/>
      <c r="L137" s="526">
        <f t="shared" si="0"/>
        <v>0</v>
      </c>
    </row>
    <row r="138" spans="2:12" ht="59.1" customHeight="1" x14ac:dyDescent="0.2">
      <c r="B138" s="800"/>
      <c r="C138" s="1036"/>
      <c r="D138" s="1109"/>
      <c r="E138" s="1068"/>
      <c r="F138" s="1108"/>
      <c r="G138" s="1109"/>
      <c r="H138" s="241"/>
      <c r="I138" s="507"/>
      <c r="J138" s="507"/>
      <c r="K138" s="506"/>
      <c r="L138" s="526">
        <f t="shared" si="0"/>
        <v>0</v>
      </c>
    </row>
    <row r="139" spans="2:12" ht="15.75" thickBot="1" x14ac:dyDescent="0.25">
      <c r="B139" s="27"/>
      <c r="C139" s="27"/>
      <c r="D139" s="27"/>
      <c r="E139" s="27"/>
      <c r="F139" s="347"/>
      <c r="G139" s="347"/>
      <c r="H139" s="467">
        <f>SUM(H117:H138)</f>
        <v>0</v>
      </c>
      <c r="I139" s="467">
        <f>SUM(I117:I138)</f>
        <v>0</v>
      </c>
      <c r="J139" s="467">
        <f>SUM(J117:J138)</f>
        <v>0</v>
      </c>
      <c r="K139" s="347"/>
      <c r="L139" s="447">
        <f>SUM(L117:L138)</f>
        <v>0</v>
      </c>
    </row>
    <row r="140" spans="2:12" ht="9.1999999999999993" customHeight="1" thickTop="1" x14ac:dyDescent="0.3">
      <c r="B140" s="27"/>
      <c r="C140" s="27"/>
      <c r="D140" s="27"/>
      <c r="E140" s="27"/>
      <c r="F140" s="27"/>
      <c r="G140" s="27"/>
      <c r="H140" s="785"/>
    </row>
    <row r="141" spans="2:12" x14ac:dyDescent="0.2">
      <c r="B141" s="27" t="s">
        <v>65</v>
      </c>
      <c r="C141" s="1110" t="s">
        <v>284</v>
      </c>
      <c r="D141" s="1110"/>
      <c r="E141" s="1110"/>
      <c r="F141" s="1110"/>
      <c r="G141" s="1110"/>
      <c r="H141" s="1110"/>
      <c r="I141" s="1110"/>
      <c r="J141" s="1110"/>
      <c r="K141" s="1110"/>
    </row>
    <row r="142" spans="2:12" ht="30" customHeight="1" x14ac:dyDescent="0.2">
      <c r="C142" s="1044" t="s">
        <v>285</v>
      </c>
      <c r="D142" s="1044"/>
      <c r="E142" s="1044"/>
      <c r="F142" s="1044"/>
      <c r="G142" s="1044"/>
      <c r="H142" s="1044"/>
      <c r="I142" s="1044"/>
      <c r="J142" s="1044"/>
      <c r="K142" s="1044"/>
    </row>
    <row r="143" spans="2:12" ht="15" customHeight="1" x14ac:dyDescent="0.2">
      <c r="C143" s="928" t="s">
        <v>451</v>
      </c>
      <c r="D143" s="928"/>
      <c r="E143" s="928"/>
      <c r="F143" s="928"/>
      <c r="G143" s="928"/>
      <c r="H143" s="928"/>
      <c r="I143" s="928"/>
    </row>
  </sheetData>
  <sheetProtection insertRows="0"/>
  <mergeCells count="154">
    <mergeCell ref="E9:M9"/>
    <mergeCell ref="B13:I13"/>
    <mergeCell ref="B16:F16"/>
    <mergeCell ref="B17:F17"/>
    <mergeCell ref="B18:F18"/>
    <mergeCell ref="B19:F19"/>
    <mergeCell ref="B1:C1"/>
    <mergeCell ref="H2:I2"/>
    <mergeCell ref="E5:M5"/>
    <mergeCell ref="E6:M6"/>
    <mergeCell ref="E7:M7"/>
    <mergeCell ref="E8:M8"/>
    <mergeCell ref="B31:F31"/>
    <mergeCell ref="B32:F32"/>
    <mergeCell ref="B33:F33"/>
    <mergeCell ref="G34:H34"/>
    <mergeCell ref="C36:I36"/>
    <mergeCell ref="C37:I37"/>
    <mergeCell ref="B20:F20"/>
    <mergeCell ref="B21:F21"/>
    <mergeCell ref="B24:F24"/>
    <mergeCell ref="B25:F25"/>
    <mergeCell ref="B26:F26"/>
    <mergeCell ref="B30:F30"/>
    <mergeCell ref="C47:D47"/>
    <mergeCell ref="C48:D48"/>
    <mergeCell ref="C49:D49"/>
    <mergeCell ref="C50:D50"/>
    <mergeCell ref="C51:D51"/>
    <mergeCell ref="C52:D52"/>
    <mergeCell ref="C38:I39"/>
    <mergeCell ref="C40:I40"/>
    <mergeCell ref="H43:I43"/>
    <mergeCell ref="C44:D44"/>
    <mergeCell ref="C45:D45"/>
    <mergeCell ref="C46:D46"/>
    <mergeCell ref="C59:D59"/>
    <mergeCell ref="C60:D60"/>
    <mergeCell ref="C61:D61"/>
    <mergeCell ref="C62:D62"/>
    <mergeCell ref="C63:D63"/>
    <mergeCell ref="C64:D64"/>
    <mergeCell ref="C53:D53"/>
    <mergeCell ref="C54:D54"/>
    <mergeCell ref="C55:D55"/>
    <mergeCell ref="C56:D56"/>
    <mergeCell ref="C57:D57"/>
    <mergeCell ref="C58:D58"/>
    <mergeCell ref="C74:I74"/>
    <mergeCell ref="C75:I77"/>
    <mergeCell ref="B81:I84"/>
    <mergeCell ref="C86:D86"/>
    <mergeCell ref="F86:H86"/>
    <mergeCell ref="C87:D87"/>
    <mergeCell ref="F87:H87"/>
    <mergeCell ref="C65:D65"/>
    <mergeCell ref="C66:D66"/>
    <mergeCell ref="C67:D67"/>
    <mergeCell ref="C68:D68"/>
    <mergeCell ref="F69:G70"/>
    <mergeCell ref="H69:H70"/>
    <mergeCell ref="C91:D91"/>
    <mergeCell ref="F91:H91"/>
    <mergeCell ref="C92:D92"/>
    <mergeCell ref="F92:H92"/>
    <mergeCell ref="C93:D93"/>
    <mergeCell ref="F93:H93"/>
    <mergeCell ref="C88:D88"/>
    <mergeCell ref="F88:H88"/>
    <mergeCell ref="C89:D89"/>
    <mergeCell ref="F89:H89"/>
    <mergeCell ref="C90:D90"/>
    <mergeCell ref="F90:H90"/>
    <mergeCell ref="C97:D97"/>
    <mergeCell ref="F97:H97"/>
    <mergeCell ref="C98:D98"/>
    <mergeCell ref="F98:H98"/>
    <mergeCell ref="C99:D99"/>
    <mergeCell ref="F99:H99"/>
    <mergeCell ref="C94:D94"/>
    <mergeCell ref="F94:H94"/>
    <mergeCell ref="C95:D95"/>
    <mergeCell ref="F95:H95"/>
    <mergeCell ref="C96:D96"/>
    <mergeCell ref="F96:H96"/>
    <mergeCell ref="C103:D103"/>
    <mergeCell ref="F103:H103"/>
    <mergeCell ref="C104:D104"/>
    <mergeCell ref="F104:H104"/>
    <mergeCell ref="C105:D105"/>
    <mergeCell ref="F105:H105"/>
    <mergeCell ref="C100:D100"/>
    <mergeCell ref="F100:H100"/>
    <mergeCell ref="C101:D101"/>
    <mergeCell ref="F101:H101"/>
    <mergeCell ref="C102:D102"/>
    <mergeCell ref="F102:H102"/>
    <mergeCell ref="H110:I110"/>
    <mergeCell ref="C111:I111"/>
    <mergeCell ref="C116:D116"/>
    <mergeCell ref="E116:G116"/>
    <mergeCell ref="C117:D117"/>
    <mergeCell ref="E117:G117"/>
    <mergeCell ref="C106:D106"/>
    <mergeCell ref="F106:H106"/>
    <mergeCell ref="C107:D107"/>
    <mergeCell ref="F107:H107"/>
    <mergeCell ref="C108:D108"/>
    <mergeCell ref="F108:H108"/>
    <mergeCell ref="C121:D121"/>
    <mergeCell ref="E121:G121"/>
    <mergeCell ref="C122:D122"/>
    <mergeCell ref="E122:G122"/>
    <mergeCell ref="C123:D123"/>
    <mergeCell ref="E123:G123"/>
    <mergeCell ref="C118:D118"/>
    <mergeCell ref="E118:G118"/>
    <mergeCell ref="C119:D119"/>
    <mergeCell ref="E119:G119"/>
    <mergeCell ref="C120:D120"/>
    <mergeCell ref="E120:G120"/>
    <mergeCell ref="C127:D127"/>
    <mergeCell ref="E127:G127"/>
    <mergeCell ref="C128:D128"/>
    <mergeCell ref="E128:G128"/>
    <mergeCell ref="C129:D129"/>
    <mergeCell ref="E129:G129"/>
    <mergeCell ref="C124:D124"/>
    <mergeCell ref="E124:G124"/>
    <mergeCell ref="C125:D125"/>
    <mergeCell ref="E125:G125"/>
    <mergeCell ref="C126:D126"/>
    <mergeCell ref="E126:G126"/>
    <mergeCell ref="C133:D133"/>
    <mergeCell ref="E133:G133"/>
    <mergeCell ref="C134:D134"/>
    <mergeCell ref="E134:G134"/>
    <mergeCell ref="C135:D135"/>
    <mergeCell ref="E135:G135"/>
    <mergeCell ref="C130:D130"/>
    <mergeCell ref="E130:G130"/>
    <mergeCell ref="C131:D131"/>
    <mergeCell ref="E131:G131"/>
    <mergeCell ref="C132:D132"/>
    <mergeCell ref="E132:G132"/>
    <mergeCell ref="C141:K141"/>
    <mergeCell ref="C142:K142"/>
    <mergeCell ref="C143:I143"/>
    <mergeCell ref="C136:D136"/>
    <mergeCell ref="E136:G136"/>
    <mergeCell ref="C137:D137"/>
    <mergeCell ref="E137:G137"/>
    <mergeCell ref="C138:D138"/>
    <mergeCell ref="E138:G138"/>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8" max="11" man="1"/>
    <brk id="112"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143"/>
  <sheetViews>
    <sheetView showGridLines="0" zoomScaleNormal="100" zoomScaleSheetLayoutView="75" workbookViewId="0">
      <selection activeCell="K108" sqref="K108"/>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723" t="s">
        <v>471</v>
      </c>
      <c r="B1" s="1062" t="s">
        <v>464</v>
      </c>
      <c r="C1" s="1063"/>
      <c r="I1" s="24"/>
    </row>
    <row r="2" spans="1:13" x14ac:dyDescent="0.3">
      <c r="H2" s="1039"/>
      <c r="I2" s="1039"/>
    </row>
    <row r="3" spans="1:13" x14ac:dyDescent="0.3">
      <c r="B3" s="557"/>
      <c r="C3" s="338"/>
      <c r="H3" s="323"/>
      <c r="I3" s="323"/>
    </row>
    <row r="4" spans="1:13" x14ac:dyDescent="0.3">
      <c r="B4" s="557"/>
      <c r="C4" s="338"/>
      <c r="H4" s="323"/>
      <c r="I4" s="323"/>
    </row>
    <row r="5" spans="1:13" x14ac:dyDescent="0.3">
      <c r="B5" s="119" t="s">
        <v>433</v>
      </c>
      <c r="D5" s="356"/>
      <c r="E5" s="948" t="str">
        <f>IF('Form A'!D5=0,"",'Form A'!D5)</f>
        <v/>
      </c>
      <c r="F5" s="949"/>
      <c r="G5" s="949"/>
      <c r="H5" s="949"/>
      <c r="I5" s="949"/>
      <c r="J5" s="949"/>
      <c r="K5" s="949"/>
      <c r="L5" s="949"/>
      <c r="M5" s="950"/>
    </row>
    <row r="6" spans="1:13" x14ac:dyDescent="0.2">
      <c r="B6" s="27" t="s">
        <v>435</v>
      </c>
      <c r="D6" s="356"/>
      <c r="E6" s="948" t="str">
        <f>IF('Form A'!D6=0,"",'Form A'!D6)</f>
        <v/>
      </c>
      <c r="F6" s="949"/>
      <c r="G6" s="949"/>
      <c r="H6" s="949"/>
      <c r="I6" s="949"/>
      <c r="J6" s="949"/>
      <c r="K6" s="949"/>
      <c r="L6" s="949"/>
      <c r="M6" s="950"/>
    </row>
    <row r="7" spans="1:13" x14ac:dyDescent="0.2">
      <c r="B7" s="27" t="s">
        <v>297</v>
      </c>
      <c r="D7" s="356"/>
      <c r="E7" s="948" t="str">
        <f>IF('Form A'!D7=0,"",'Form A'!D7)</f>
        <v/>
      </c>
      <c r="F7" s="949"/>
      <c r="G7" s="949"/>
      <c r="H7" s="949"/>
      <c r="I7" s="949"/>
      <c r="J7" s="949"/>
      <c r="K7" s="949"/>
      <c r="L7" s="949"/>
      <c r="M7" s="950"/>
    </row>
    <row r="8" spans="1:13" x14ac:dyDescent="0.2">
      <c r="B8" s="120" t="s">
        <v>259</v>
      </c>
      <c r="D8" s="356"/>
      <c r="E8" s="940">
        <f>'Form A'!D8</f>
        <v>0</v>
      </c>
      <c r="F8" s="941"/>
      <c r="G8" s="941"/>
      <c r="H8" s="941"/>
      <c r="I8" s="941"/>
      <c r="J8" s="941"/>
      <c r="K8" s="941"/>
      <c r="L8" s="941"/>
      <c r="M8" s="942"/>
    </row>
    <row r="9" spans="1:13" x14ac:dyDescent="0.2">
      <c r="B9" s="21" t="s">
        <v>5</v>
      </c>
      <c r="E9" s="948" t="s">
        <v>383</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25"/>
      <c r="C14" s="25"/>
      <c r="D14" s="25"/>
      <c r="E14" s="25"/>
      <c r="F14" s="25"/>
      <c r="G14" s="25"/>
      <c r="H14" s="25"/>
      <c r="I14" s="24" t="s">
        <v>407</v>
      </c>
    </row>
    <row r="15" spans="1:13" x14ac:dyDescent="0.3">
      <c r="A15" s="34" t="s">
        <v>177</v>
      </c>
      <c r="B15" s="341" t="s">
        <v>39</v>
      </c>
      <c r="C15" s="341"/>
      <c r="I15" s="323" t="s">
        <v>418</v>
      </c>
    </row>
    <row r="16" spans="1:13" s="35" customFormat="1" ht="16.7" customHeight="1" x14ac:dyDescent="0.2">
      <c r="B16" s="1087" t="s">
        <v>40</v>
      </c>
      <c r="C16" s="1088"/>
      <c r="D16" s="1088"/>
      <c r="E16" s="1088"/>
      <c r="F16" s="1089"/>
      <c r="G16" s="201" t="s">
        <v>8</v>
      </c>
      <c r="H16" s="55" t="s">
        <v>9</v>
      </c>
      <c r="I16" s="55" t="s">
        <v>10</v>
      </c>
    </row>
    <row r="17" spans="1:9" s="342" customFormat="1" ht="35.1" customHeight="1" x14ac:dyDescent="0.2">
      <c r="B17" s="1000" t="s">
        <v>156</v>
      </c>
      <c r="C17" s="1085"/>
      <c r="D17" s="1085"/>
      <c r="E17" s="1085"/>
      <c r="F17" s="1086"/>
      <c r="G17" s="223"/>
      <c r="H17" s="224" t="s">
        <v>41</v>
      </c>
      <c r="I17" s="217">
        <f>G17*H17</f>
        <v>0</v>
      </c>
    </row>
    <row r="18" spans="1:9" ht="27.95" customHeight="1" x14ac:dyDescent="0.2">
      <c r="B18" s="997" t="s">
        <v>157</v>
      </c>
      <c r="C18" s="998"/>
      <c r="D18" s="998"/>
      <c r="E18" s="998"/>
      <c r="F18" s="1099"/>
      <c r="G18" s="223"/>
      <c r="H18" s="203">
        <v>0.3</v>
      </c>
      <c r="I18" s="217">
        <f>G18*H18</f>
        <v>0</v>
      </c>
    </row>
    <row r="19" spans="1:9" ht="45.2" customHeight="1" x14ac:dyDescent="0.2">
      <c r="B19" s="997" t="s">
        <v>158</v>
      </c>
      <c r="C19" s="998"/>
      <c r="D19" s="998"/>
      <c r="E19" s="998"/>
      <c r="F19" s="1099"/>
      <c r="G19" s="223"/>
      <c r="H19" s="203">
        <v>0.16</v>
      </c>
      <c r="I19" s="217">
        <f>G19*H19</f>
        <v>0</v>
      </c>
    </row>
    <row r="20" spans="1:9" ht="20.25" customHeight="1" x14ac:dyDescent="0.2">
      <c r="B20" s="997" t="s">
        <v>159</v>
      </c>
      <c r="C20" s="998"/>
      <c r="D20" s="998"/>
      <c r="E20" s="998"/>
      <c r="F20" s="1099"/>
      <c r="G20" s="223"/>
      <c r="H20" s="203">
        <v>0.25</v>
      </c>
      <c r="I20" s="217">
        <f>G20*H20</f>
        <v>0</v>
      </c>
    </row>
    <row r="21" spans="1:9" ht="20.25" customHeight="1" x14ac:dyDescent="0.2">
      <c r="B21" s="1000" t="s">
        <v>375</v>
      </c>
      <c r="C21" s="1085"/>
      <c r="D21" s="1085"/>
      <c r="E21" s="1085"/>
      <c r="F21" s="1086"/>
      <c r="G21" s="223"/>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55" t="s">
        <v>9</v>
      </c>
      <c r="I24" s="55" t="s">
        <v>10</v>
      </c>
    </row>
    <row r="25" spans="1:9" s="342" customFormat="1" ht="20.25" customHeight="1" x14ac:dyDescent="0.2">
      <c r="B25" s="1101" t="s">
        <v>224</v>
      </c>
      <c r="C25" s="1102"/>
      <c r="D25" s="1102"/>
      <c r="E25" s="1102"/>
      <c r="F25" s="1103"/>
      <c r="G25" s="223"/>
      <c r="H25" s="203">
        <v>0.08</v>
      </c>
      <c r="I25" s="217">
        <f>G25*H25</f>
        <v>0</v>
      </c>
    </row>
    <row r="26" spans="1:9" ht="20.25" customHeight="1" x14ac:dyDescent="0.2">
      <c r="B26" s="997" t="s">
        <v>225</v>
      </c>
      <c r="C26" s="998"/>
      <c r="D26" s="998"/>
      <c r="E26" s="998"/>
      <c r="F26" s="1099"/>
      <c r="G26" s="223"/>
      <c r="H26" s="203">
        <v>0.16</v>
      </c>
      <c r="I26" s="217">
        <f>G26*H26</f>
        <v>0</v>
      </c>
    </row>
    <row r="27" spans="1:9" ht="20.25" customHeight="1" thickBot="1" x14ac:dyDescent="0.25">
      <c r="I27" s="354">
        <f>SUM(I25:I26)</f>
        <v>0</v>
      </c>
    </row>
    <row r="28" spans="1:9" ht="15.75" thickTop="1" x14ac:dyDescent="0.2">
      <c r="A28" s="34" t="s">
        <v>179</v>
      </c>
      <c r="B28" s="34" t="s">
        <v>44</v>
      </c>
      <c r="C28" s="34"/>
    </row>
    <row r="29" spans="1:9" x14ac:dyDescent="0.2">
      <c r="B29" s="34" t="s">
        <v>45</v>
      </c>
      <c r="C29" s="34"/>
      <c r="E29" s="34"/>
    </row>
    <row r="30" spans="1:9" ht="16.5" x14ac:dyDescent="0.2">
      <c r="B30" s="1077" t="s">
        <v>46</v>
      </c>
      <c r="C30" s="1100"/>
      <c r="D30" s="1100"/>
      <c r="E30" s="1100"/>
      <c r="F30" s="1078"/>
      <c r="G30" s="699" t="s">
        <v>445</v>
      </c>
      <c r="H30" s="699" t="s">
        <v>446</v>
      </c>
      <c r="I30" s="63" t="s">
        <v>47</v>
      </c>
    </row>
    <row r="31" spans="1:9" ht="20.25" customHeight="1" x14ac:dyDescent="0.2">
      <c r="B31" s="996" t="s">
        <v>448</v>
      </c>
      <c r="C31" s="991"/>
      <c r="D31" s="991"/>
      <c r="E31" s="991"/>
      <c r="F31" s="992"/>
      <c r="G31" s="223"/>
      <c r="H31" s="223"/>
      <c r="I31" s="217">
        <f>G31-H31</f>
        <v>0</v>
      </c>
    </row>
    <row r="32" spans="1:9" ht="20.25" customHeight="1" x14ac:dyDescent="0.2">
      <c r="B32" s="1091" t="s">
        <v>48</v>
      </c>
      <c r="C32" s="1092"/>
      <c r="D32" s="1092"/>
      <c r="E32" s="1092"/>
      <c r="F32" s="1093"/>
      <c r="G32" s="223"/>
      <c r="H32" s="223"/>
      <c r="I32" s="217">
        <f>G32-H32</f>
        <v>0</v>
      </c>
    </row>
    <row r="33" spans="1:11" ht="20.25" customHeight="1" x14ac:dyDescent="0.2">
      <c r="B33" s="1094" t="s">
        <v>49</v>
      </c>
      <c r="C33" s="1095"/>
      <c r="D33" s="1095"/>
      <c r="E33" s="1095"/>
      <c r="F33" s="1096"/>
      <c r="G33" s="223"/>
      <c r="H33" s="223"/>
      <c r="I33" s="217">
        <f>G33-H33</f>
        <v>0</v>
      </c>
    </row>
    <row r="34" spans="1:11" ht="20.25" customHeight="1" x14ac:dyDescent="0.2">
      <c r="B34" s="359"/>
      <c r="C34" s="359"/>
      <c r="D34" s="359"/>
      <c r="E34" s="359"/>
      <c r="F34" s="359"/>
      <c r="G34" s="1113" t="s">
        <v>447</v>
      </c>
      <c r="H34" s="1113"/>
      <c r="I34" s="223"/>
    </row>
    <row r="35" spans="1:11" x14ac:dyDescent="0.2">
      <c r="B35" s="120" t="s">
        <v>216</v>
      </c>
      <c r="C35" s="120"/>
      <c r="F35" s="355"/>
      <c r="G35" s="355"/>
      <c r="H35" s="355"/>
    </row>
    <row r="36" spans="1:11" ht="31.5" customHeight="1" x14ac:dyDescent="0.2">
      <c r="B36" s="355" t="s">
        <v>217</v>
      </c>
      <c r="C36" s="1029" t="s">
        <v>282</v>
      </c>
      <c r="D36" s="1029"/>
      <c r="E36" s="1029"/>
      <c r="F36" s="1029"/>
      <c r="G36" s="1029"/>
      <c r="H36" s="1029"/>
      <c r="I36" s="1029"/>
    </row>
    <row r="37" spans="1:11" ht="30.95" customHeight="1" x14ac:dyDescent="0.2">
      <c r="B37" s="355" t="s">
        <v>218</v>
      </c>
      <c r="C37" s="1029" t="s">
        <v>283</v>
      </c>
      <c r="D37" s="1029"/>
      <c r="E37" s="1029"/>
      <c r="F37" s="1029"/>
      <c r="G37" s="1029"/>
      <c r="H37" s="1029"/>
      <c r="I37" s="1029"/>
    </row>
    <row r="38" spans="1:11" ht="17.25" customHeight="1" x14ac:dyDescent="0.2">
      <c r="B38" s="21" t="s">
        <v>219</v>
      </c>
      <c r="C38" s="1029" t="s">
        <v>505</v>
      </c>
      <c r="D38" s="1029"/>
      <c r="E38" s="1029"/>
      <c r="F38" s="1029"/>
      <c r="G38" s="1029"/>
      <c r="H38" s="1029"/>
      <c r="I38" s="1029"/>
    </row>
    <row r="39" spans="1:11" ht="18.75" customHeight="1" x14ac:dyDescent="0.2">
      <c r="C39" s="1029"/>
      <c r="D39" s="1029"/>
      <c r="E39" s="1029"/>
      <c r="F39" s="1029"/>
      <c r="G39" s="1029"/>
      <c r="H39" s="1029"/>
      <c r="I39" s="1029"/>
    </row>
    <row r="40" spans="1:11" ht="36" customHeight="1" x14ac:dyDescent="0.2">
      <c r="B40" s="21" t="s">
        <v>220</v>
      </c>
      <c r="C40" s="1114" t="s">
        <v>609</v>
      </c>
      <c r="D40" s="1114"/>
      <c r="E40" s="1114"/>
      <c r="F40" s="1114"/>
      <c r="G40" s="1114"/>
      <c r="H40" s="1114"/>
      <c r="I40" s="1114"/>
    </row>
    <row r="41" spans="1:11" ht="15" customHeight="1" x14ac:dyDescent="0.2">
      <c r="B41" s="1115"/>
      <c r="C41" s="1115"/>
      <c r="D41" s="1115"/>
      <c r="E41" s="1115"/>
      <c r="F41" s="1115"/>
      <c r="G41" s="313"/>
      <c r="H41" s="313"/>
    </row>
    <row r="42" spans="1:11" x14ac:dyDescent="0.2">
      <c r="A42" s="34" t="s">
        <v>180</v>
      </c>
      <c r="B42" s="34" t="s">
        <v>66</v>
      </c>
      <c r="C42" s="34"/>
    </row>
    <row r="43" spans="1:11" x14ac:dyDescent="0.3">
      <c r="H43" s="1076"/>
      <c r="I43" s="1076"/>
      <c r="J43" s="357"/>
      <c r="K43" s="27"/>
    </row>
    <row r="44" spans="1:11" ht="48.95" customHeight="1" x14ac:dyDescent="0.2">
      <c r="B44" s="236"/>
      <c r="C44" s="1077" t="s">
        <v>67</v>
      </c>
      <c r="D44" s="1078"/>
      <c r="E44" s="68" t="s">
        <v>68</v>
      </c>
      <c r="F44" s="68" t="s">
        <v>69</v>
      </c>
      <c r="G44" s="63" t="s">
        <v>70</v>
      </c>
      <c r="H44" s="63" t="s">
        <v>71</v>
      </c>
      <c r="J44" s="27"/>
      <c r="K44" s="27"/>
    </row>
    <row r="45" spans="1:11" ht="17.25" customHeight="1" x14ac:dyDescent="0.2">
      <c r="B45" s="40"/>
      <c r="C45" s="1079" t="s">
        <v>230</v>
      </c>
      <c r="D45" s="1080"/>
      <c r="E45" s="89" t="s">
        <v>234</v>
      </c>
      <c r="F45" s="64" t="s">
        <v>235</v>
      </c>
      <c r="G45" s="64" t="s">
        <v>236</v>
      </c>
      <c r="H45" s="64" t="s">
        <v>237</v>
      </c>
      <c r="J45" s="27"/>
      <c r="K45" s="27"/>
    </row>
    <row r="46" spans="1:11" ht="16.7" customHeight="1" x14ac:dyDescent="0.2">
      <c r="B46" s="237"/>
      <c r="C46" s="1097"/>
      <c r="D46" s="1098"/>
      <c r="E46" s="239"/>
      <c r="F46" s="239"/>
      <c r="G46" s="239"/>
      <c r="H46" s="239"/>
      <c r="J46" s="358"/>
      <c r="K46" s="358"/>
    </row>
    <row r="47" spans="1:11" ht="30" customHeight="1" x14ac:dyDescent="0.3">
      <c r="B47" s="503"/>
      <c r="C47" s="1083"/>
      <c r="D47" s="1084"/>
      <c r="E47" s="500"/>
      <c r="F47" s="500"/>
      <c r="G47" s="500"/>
      <c r="H47" s="500"/>
      <c r="J47" s="358"/>
      <c r="K47" s="358"/>
    </row>
    <row r="48" spans="1:11" ht="30" customHeight="1" x14ac:dyDescent="0.3">
      <c r="B48" s="503"/>
      <c r="C48" s="1083"/>
      <c r="D48" s="1084"/>
      <c r="E48" s="500"/>
      <c r="F48" s="500"/>
      <c r="G48" s="500"/>
      <c r="H48" s="500"/>
      <c r="J48" s="358"/>
      <c r="K48" s="358"/>
    </row>
    <row r="49" spans="2:11" ht="30" customHeight="1" x14ac:dyDescent="0.3">
      <c r="B49" s="503"/>
      <c r="C49" s="1083"/>
      <c r="D49" s="1084"/>
      <c r="E49" s="500"/>
      <c r="F49" s="500"/>
      <c r="G49" s="500"/>
      <c r="H49" s="500"/>
      <c r="J49" s="358"/>
      <c r="K49" s="358"/>
    </row>
    <row r="50" spans="2:11" ht="30" customHeight="1" x14ac:dyDescent="0.3">
      <c r="B50" s="503"/>
      <c r="C50" s="1083"/>
      <c r="D50" s="1084"/>
      <c r="E50" s="500"/>
      <c r="F50" s="500"/>
      <c r="G50" s="500"/>
      <c r="H50" s="500"/>
      <c r="J50" s="358"/>
      <c r="K50" s="358"/>
    </row>
    <row r="51" spans="2:11" ht="30" customHeight="1" x14ac:dyDescent="0.3">
      <c r="B51" s="503"/>
      <c r="C51" s="1083"/>
      <c r="D51" s="1084"/>
      <c r="E51" s="500"/>
      <c r="F51" s="500"/>
      <c r="G51" s="500"/>
      <c r="H51" s="500"/>
      <c r="J51" s="358"/>
      <c r="K51" s="358"/>
    </row>
    <row r="52" spans="2:11" ht="30" customHeight="1" x14ac:dyDescent="0.3">
      <c r="B52" s="503"/>
      <c r="C52" s="1083"/>
      <c r="D52" s="1084"/>
      <c r="E52" s="500"/>
      <c r="F52" s="500"/>
      <c r="G52" s="500"/>
      <c r="H52" s="500"/>
      <c r="J52" s="358"/>
      <c r="K52" s="358"/>
    </row>
    <row r="53" spans="2:11" ht="30" customHeight="1" x14ac:dyDescent="0.3">
      <c r="B53" s="503"/>
      <c r="C53" s="1083"/>
      <c r="D53" s="1084"/>
      <c r="E53" s="500"/>
      <c r="F53" s="500"/>
      <c r="G53" s="500"/>
      <c r="H53" s="500"/>
      <c r="J53" s="358"/>
      <c r="K53" s="358"/>
    </row>
    <row r="54" spans="2:11" ht="30" customHeight="1" x14ac:dyDescent="0.3">
      <c r="B54" s="503"/>
      <c r="C54" s="1083"/>
      <c r="D54" s="1084"/>
      <c r="E54" s="500"/>
      <c r="F54" s="500"/>
      <c r="G54" s="500"/>
      <c r="H54" s="500"/>
      <c r="J54" s="358"/>
      <c r="K54" s="358"/>
    </row>
    <row r="55" spans="2:11" ht="30" customHeight="1" x14ac:dyDescent="0.3">
      <c r="B55" s="503"/>
      <c r="C55" s="1083"/>
      <c r="D55" s="1084"/>
      <c r="E55" s="500"/>
      <c r="F55" s="500"/>
      <c r="G55" s="500"/>
      <c r="H55" s="500"/>
      <c r="J55" s="358"/>
      <c r="K55" s="358"/>
    </row>
    <row r="56" spans="2:11" ht="30" customHeight="1" x14ac:dyDescent="0.3">
      <c r="B56" s="503"/>
      <c r="C56" s="1083"/>
      <c r="D56" s="1084"/>
      <c r="E56" s="500"/>
      <c r="F56" s="500"/>
      <c r="G56" s="500"/>
      <c r="H56" s="500"/>
      <c r="J56" s="358"/>
      <c r="K56" s="358"/>
    </row>
    <row r="57" spans="2:11" ht="30" customHeight="1" x14ac:dyDescent="0.3">
      <c r="B57" s="503"/>
      <c r="C57" s="1083"/>
      <c r="D57" s="1084"/>
      <c r="E57" s="500"/>
      <c r="F57" s="500"/>
      <c r="G57" s="500"/>
      <c r="H57" s="500"/>
      <c r="J57" s="358"/>
      <c r="K57" s="358"/>
    </row>
    <row r="58" spans="2:11" ht="30" customHeight="1" x14ac:dyDescent="0.3">
      <c r="B58" s="503"/>
      <c r="C58" s="1083"/>
      <c r="D58" s="1084"/>
      <c r="E58" s="500"/>
      <c r="F58" s="500"/>
      <c r="G58" s="500"/>
      <c r="H58" s="500"/>
      <c r="J58" s="358"/>
      <c r="K58" s="358"/>
    </row>
    <row r="59" spans="2:11" ht="30" customHeight="1" x14ac:dyDescent="0.3">
      <c r="B59" s="503"/>
      <c r="C59" s="1083"/>
      <c r="D59" s="1084"/>
      <c r="E59" s="500"/>
      <c r="F59" s="500"/>
      <c r="G59" s="500"/>
      <c r="H59" s="500"/>
    </row>
    <row r="60" spans="2:11" ht="30" customHeight="1" x14ac:dyDescent="0.3">
      <c r="B60" s="503"/>
      <c r="C60" s="1083"/>
      <c r="D60" s="1084"/>
      <c r="E60" s="500"/>
      <c r="F60" s="500"/>
      <c r="G60" s="500"/>
      <c r="H60" s="500"/>
    </row>
    <row r="61" spans="2:11" ht="30" customHeight="1" x14ac:dyDescent="0.3">
      <c r="B61" s="503"/>
      <c r="C61" s="1083"/>
      <c r="D61" s="1084"/>
      <c r="E61" s="500"/>
      <c r="F61" s="500"/>
      <c r="G61" s="500"/>
      <c r="H61" s="500"/>
    </row>
    <row r="62" spans="2:11" ht="30" customHeight="1" x14ac:dyDescent="0.3">
      <c r="B62" s="503"/>
      <c r="C62" s="1083"/>
      <c r="D62" s="1084"/>
      <c r="E62" s="500"/>
      <c r="F62" s="500"/>
      <c r="G62" s="500"/>
      <c r="H62" s="500"/>
    </row>
    <row r="63" spans="2:11" ht="30" customHeight="1" x14ac:dyDescent="0.3">
      <c r="B63" s="503"/>
      <c r="C63" s="1083"/>
      <c r="D63" s="1084"/>
      <c r="E63" s="500"/>
      <c r="F63" s="500"/>
      <c r="G63" s="500"/>
      <c r="H63" s="500"/>
    </row>
    <row r="64" spans="2:11" ht="30" customHeight="1" x14ac:dyDescent="0.3">
      <c r="B64" s="503"/>
      <c r="C64" s="1083"/>
      <c r="D64" s="1084"/>
      <c r="E64" s="500"/>
      <c r="F64" s="500"/>
      <c r="G64" s="500"/>
      <c r="H64" s="500"/>
    </row>
    <row r="65" spans="1:9" ht="30" customHeight="1" x14ac:dyDescent="0.3">
      <c r="B65" s="503"/>
      <c r="C65" s="1083"/>
      <c r="D65" s="1084"/>
      <c r="E65" s="500"/>
      <c r="F65" s="500"/>
      <c r="G65" s="500"/>
      <c r="H65" s="500"/>
    </row>
    <row r="66" spans="1:9" ht="30" customHeight="1" x14ac:dyDescent="0.3">
      <c r="B66" s="503"/>
      <c r="C66" s="1083"/>
      <c r="D66" s="1084"/>
      <c r="E66" s="500"/>
      <c r="F66" s="500"/>
      <c r="G66" s="500"/>
      <c r="H66" s="500"/>
    </row>
    <row r="67" spans="1:9" x14ac:dyDescent="0.2">
      <c r="B67" s="237"/>
      <c r="C67" s="1097"/>
      <c r="D67" s="1098"/>
      <c r="E67" s="239"/>
      <c r="F67" s="239"/>
      <c r="G67" s="239"/>
      <c r="H67" s="239"/>
    </row>
    <row r="68" spans="1:9" x14ac:dyDescent="0.2">
      <c r="B68" s="40"/>
      <c r="C68" s="996" t="s">
        <v>72</v>
      </c>
      <c r="D68" s="992"/>
      <c r="E68" s="236"/>
      <c r="F68" s="486"/>
      <c r="G68" s="240">
        <f>SUM(G46:G67)</f>
        <v>0</v>
      </c>
      <c r="H68" s="240">
        <f>SUM(H46:H67)</f>
        <v>0</v>
      </c>
    </row>
    <row r="69" spans="1:9" ht="15" customHeight="1" x14ac:dyDescent="0.2">
      <c r="B69" s="27"/>
      <c r="C69" s="27"/>
      <c r="D69" s="27"/>
      <c r="E69" s="27"/>
      <c r="F69" s="1104" t="s">
        <v>73</v>
      </c>
      <c r="G69" s="1105"/>
      <c r="H69" s="1111">
        <f>MAX(ABS(G68),ABS(H68))</f>
        <v>0</v>
      </c>
    </row>
    <row r="70" spans="1:9" x14ac:dyDescent="0.2">
      <c r="B70" s="27"/>
      <c r="C70" s="27"/>
      <c r="D70" s="27"/>
      <c r="E70" s="27"/>
      <c r="F70" s="1056"/>
      <c r="G70" s="1106"/>
      <c r="H70" s="1112"/>
    </row>
    <row r="71" spans="1:9" x14ac:dyDescent="0.2">
      <c r="B71" s="27"/>
      <c r="C71" s="27"/>
      <c r="D71" s="27"/>
      <c r="E71" s="27"/>
      <c r="F71" s="321" t="s">
        <v>74</v>
      </c>
      <c r="G71" s="326"/>
      <c r="H71" s="360">
        <v>0.08</v>
      </c>
    </row>
    <row r="72" spans="1:9" ht="15.75" thickBot="1" x14ac:dyDescent="0.25">
      <c r="B72" s="34"/>
      <c r="C72" s="34"/>
      <c r="F72" s="321" t="s">
        <v>29</v>
      </c>
      <c r="G72" s="326"/>
      <c r="H72" s="361">
        <f>H71*H69</f>
        <v>0</v>
      </c>
    </row>
    <row r="73" spans="1:9" ht="15.75" thickTop="1" x14ac:dyDescent="0.2">
      <c r="B73" s="21" t="s">
        <v>216</v>
      </c>
      <c r="I73" s="27"/>
    </row>
    <row r="74" spans="1:9" ht="15" customHeight="1" x14ac:dyDescent="0.2">
      <c r="B74" s="21" t="s">
        <v>217</v>
      </c>
      <c r="C74" s="1029" t="s">
        <v>419</v>
      </c>
      <c r="D74" s="1029"/>
      <c r="E74" s="1029"/>
      <c r="F74" s="1029"/>
      <c r="G74" s="1029"/>
      <c r="H74" s="1029"/>
      <c r="I74" s="1029"/>
    </row>
    <row r="75" spans="1:9" ht="15" customHeight="1" x14ac:dyDescent="0.2">
      <c r="B75" s="21" t="s">
        <v>218</v>
      </c>
      <c r="C75" s="1028" t="s">
        <v>420</v>
      </c>
      <c r="D75" s="1028"/>
      <c r="E75" s="1028"/>
      <c r="F75" s="1028"/>
      <c r="G75" s="1028"/>
      <c r="H75" s="1028"/>
      <c r="I75" s="1028"/>
    </row>
    <row r="76" spans="1:9" x14ac:dyDescent="0.2">
      <c r="B76" s="34"/>
      <c r="C76" s="1028"/>
      <c r="D76" s="1028"/>
      <c r="E76" s="1028"/>
      <c r="F76" s="1028"/>
      <c r="G76" s="1028"/>
      <c r="H76" s="1028"/>
      <c r="I76" s="1028"/>
    </row>
    <row r="77" spans="1:9" x14ac:dyDescent="0.2">
      <c r="B77" s="34"/>
      <c r="C77" s="1028"/>
      <c r="D77" s="1028"/>
      <c r="E77" s="1028"/>
      <c r="F77" s="1028"/>
      <c r="G77" s="1028"/>
      <c r="H77" s="1028"/>
      <c r="I77" s="1028"/>
    </row>
    <row r="80" spans="1:9" x14ac:dyDescent="0.2">
      <c r="A80" s="34" t="s">
        <v>191</v>
      </c>
      <c r="B80" s="34" t="s">
        <v>75</v>
      </c>
      <c r="C80" s="34"/>
    </row>
    <row r="81" spans="2:9" ht="15" customHeight="1" x14ac:dyDescent="0.2">
      <c r="B81" s="1044" t="s">
        <v>379</v>
      </c>
      <c r="C81" s="1044"/>
      <c r="D81" s="1044"/>
      <c r="E81" s="1044"/>
      <c r="F81" s="1044"/>
      <c r="G81" s="1044"/>
      <c r="H81" s="1044"/>
      <c r="I81" s="1044"/>
    </row>
    <row r="82" spans="2:9" x14ac:dyDescent="0.2">
      <c r="B82" s="1044"/>
      <c r="C82" s="1044"/>
      <c r="D82" s="1044"/>
      <c r="E82" s="1044"/>
      <c r="F82" s="1044"/>
      <c r="G82" s="1044"/>
      <c r="H82" s="1044"/>
      <c r="I82" s="1044"/>
    </row>
    <row r="83" spans="2:9" x14ac:dyDescent="0.2">
      <c r="B83" s="1044"/>
      <c r="C83" s="1044"/>
      <c r="D83" s="1044"/>
      <c r="E83" s="1044"/>
      <c r="F83" s="1044"/>
      <c r="G83" s="1044"/>
      <c r="H83" s="1044"/>
      <c r="I83" s="1044"/>
    </row>
    <row r="84" spans="2:9" ht="9.75" customHeight="1" x14ac:dyDescent="0.2">
      <c r="B84" s="1044"/>
      <c r="C84" s="1044"/>
      <c r="D84" s="1044"/>
      <c r="E84" s="1044"/>
      <c r="F84" s="1044"/>
      <c r="G84" s="1044"/>
      <c r="H84" s="1044"/>
      <c r="I84" s="1044"/>
    </row>
    <row r="85" spans="2:9" x14ac:dyDescent="0.2">
      <c r="B85" s="314"/>
      <c r="C85" s="314"/>
      <c r="D85" s="314"/>
      <c r="E85" s="314"/>
      <c r="F85" s="314"/>
      <c r="G85" s="314"/>
      <c r="H85" s="314"/>
      <c r="I85" s="314"/>
    </row>
    <row r="86" spans="2:9" ht="49.5" customHeight="1" x14ac:dyDescent="0.2">
      <c r="B86" s="236" t="s">
        <v>247</v>
      </c>
      <c r="C86" s="1040" t="s">
        <v>78</v>
      </c>
      <c r="D86" s="1005"/>
      <c r="E86" s="55" t="s">
        <v>79</v>
      </c>
      <c r="F86" s="1067" t="s">
        <v>76</v>
      </c>
      <c r="G86" s="1067"/>
      <c r="H86" s="1067"/>
      <c r="I86" s="63" t="s">
        <v>77</v>
      </c>
    </row>
    <row r="87" spans="2:9" ht="38.25" customHeight="1" x14ac:dyDescent="0.2">
      <c r="B87" s="238"/>
      <c r="C87" s="1036"/>
      <c r="D87" s="1073"/>
      <c r="E87" s="241"/>
      <c r="F87" s="1068"/>
      <c r="G87" s="1074"/>
      <c r="H87" s="1075"/>
      <c r="I87" s="250"/>
    </row>
    <row r="88" spans="2:9" ht="59.1" customHeight="1" x14ac:dyDescent="0.2">
      <c r="B88" s="238"/>
      <c r="C88" s="1036"/>
      <c r="D88" s="1038"/>
      <c r="E88" s="241"/>
      <c r="F88" s="1068"/>
      <c r="G88" s="1069"/>
      <c r="H88" s="1070"/>
      <c r="I88" s="479"/>
    </row>
    <row r="89" spans="2:9" ht="59.1" customHeight="1" x14ac:dyDescent="0.2">
      <c r="B89" s="238"/>
      <c r="C89" s="1036"/>
      <c r="D89" s="1038"/>
      <c r="E89" s="241"/>
      <c r="F89" s="1068"/>
      <c r="G89" s="1069"/>
      <c r="H89" s="1070"/>
      <c r="I89" s="479"/>
    </row>
    <row r="90" spans="2:9" ht="59.1" customHeight="1" x14ac:dyDescent="0.2">
      <c r="B90" s="238"/>
      <c r="C90" s="1036"/>
      <c r="D90" s="1038"/>
      <c r="E90" s="241"/>
      <c r="F90" s="1068"/>
      <c r="G90" s="1069"/>
      <c r="H90" s="1070"/>
      <c r="I90" s="479"/>
    </row>
    <row r="91" spans="2:9" ht="59.1" customHeight="1" x14ac:dyDescent="0.2">
      <c r="B91" s="238"/>
      <c r="C91" s="1036"/>
      <c r="D91" s="1038"/>
      <c r="E91" s="241"/>
      <c r="F91" s="1068"/>
      <c r="G91" s="1069"/>
      <c r="H91" s="1070"/>
      <c r="I91" s="479"/>
    </row>
    <row r="92" spans="2:9" ht="59.1" customHeight="1" x14ac:dyDescent="0.2">
      <c r="B92" s="238"/>
      <c r="C92" s="1036"/>
      <c r="D92" s="1038"/>
      <c r="E92" s="241"/>
      <c r="F92" s="1068"/>
      <c r="G92" s="1069"/>
      <c r="H92" s="1070"/>
      <c r="I92" s="479"/>
    </row>
    <row r="93" spans="2:9" ht="59.1" customHeight="1" x14ac:dyDescent="0.2">
      <c r="B93" s="238"/>
      <c r="C93" s="1036"/>
      <c r="D93" s="1038"/>
      <c r="E93" s="241"/>
      <c r="F93" s="1068"/>
      <c r="G93" s="1069"/>
      <c r="H93" s="1070"/>
      <c r="I93" s="479"/>
    </row>
    <row r="94" spans="2:9" ht="59.1" customHeight="1" x14ac:dyDescent="0.2">
      <c r="B94" s="238"/>
      <c r="C94" s="1036"/>
      <c r="D94" s="1038"/>
      <c r="E94" s="241"/>
      <c r="F94" s="1068"/>
      <c r="G94" s="1069"/>
      <c r="H94" s="1070"/>
      <c r="I94" s="479"/>
    </row>
    <row r="95" spans="2:9" ht="59.1" customHeight="1" x14ac:dyDescent="0.2">
      <c r="B95" s="238"/>
      <c r="C95" s="1036"/>
      <c r="D95" s="1038"/>
      <c r="E95" s="241"/>
      <c r="F95" s="1068"/>
      <c r="G95" s="1069"/>
      <c r="H95" s="1070"/>
      <c r="I95" s="479"/>
    </row>
    <row r="96" spans="2:9" ht="59.1" customHeight="1" x14ac:dyDescent="0.2">
      <c r="B96" s="238"/>
      <c r="C96" s="1036"/>
      <c r="D96" s="1038"/>
      <c r="E96" s="241"/>
      <c r="F96" s="1068"/>
      <c r="G96" s="1069"/>
      <c r="H96" s="1070"/>
      <c r="I96" s="479"/>
    </row>
    <row r="97" spans="2:9" ht="59.1" customHeight="1" x14ac:dyDescent="0.2">
      <c r="B97" s="238"/>
      <c r="C97" s="1036"/>
      <c r="D97" s="1038"/>
      <c r="E97" s="241"/>
      <c r="F97" s="1068"/>
      <c r="G97" s="1069"/>
      <c r="H97" s="1070"/>
      <c r="I97" s="479"/>
    </row>
    <row r="98" spans="2:9" ht="59.1" customHeight="1" x14ac:dyDescent="0.2">
      <c r="B98" s="238"/>
      <c r="C98" s="1036"/>
      <c r="D98" s="1038"/>
      <c r="E98" s="241"/>
      <c r="F98" s="1068"/>
      <c r="G98" s="1069"/>
      <c r="H98" s="1070"/>
      <c r="I98" s="479"/>
    </row>
    <row r="99" spans="2:9" ht="59.1" customHeight="1" x14ac:dyDescent="0.2">
      <c r="B99" s="238"/>
      <c r="C99" s="1036"/>
      <c r="D99" s="1038"/>
      <c r="E99" s="241"/>
      <c r="F99" s="1068"/>
      <c r="G99" s="1069"/>
      <c r="H99" s="1070"/>
      <c r="I99" s="479"/>
    </row>
    <row r="100" spans="2:9" ht="59.1" customHeight="1" x14ac:dyDescent="0.2">
      <c r="B100" s="238"/>
      <c r="C100" s="1036"/>
      <c r="D100" s="1038"/>
      <c r="E100" s="241"/>
      <c r="F100" s="1068"/>
      <c r="G100" s="1069"/>
      <c r="H100" s="1070"/>
      <c r="I100" s="479"/>
    </row>
    <row r="101" spans="2:9" ht="59.1" customHeight="1" x14ac:dyDescent="0.2">
      <c r="B101" s="238"/>
      <c r="C101" s="1036"/>
      <c r="D101" s="1038"/>
      <c r="E101" s="241"/>
      <c r="F101" s="1068"/>
      <c r="G101" s="1069"/>
      <c r="H101" s="1070"/>
      <c r="I101" s="479"/>
    </row>
    <row r="102" spans="2:9" ht="59.1" customHeight="1" x14ac:dyDescent="0.2">
      <c r="B102" s="238"/>
      <c r="C102" s="1036"/>
      <c r="D102" s="1038"/>
      <c r="E102" s="241"/>
      <c r="F102" s="1068"/>
      <c r="G102" s="1069"/>
      <c r="H102" s="1070"/>
      <c r="I102" s="479"/>
    </row>
    <row r="103" spans="2:9" ht="59.1" customHeight="1" x14ac:dyDescent="0.2">
      <c r="B103" s="238"/>
      <c r="C103" s="1036"/>
      <c r="D103" s="1038"/>
      <c r="E103" s="241"/>
      <c r="F103" s="1068"/>
      <c r="G103" s="1069"/>
      <c r="H103" s="1070"/>
      <c r="I103" s="479"/>
    </row>
    <row r="104" spans="2:9" ht="59.1" customHeight="1" x14ac:dyDescent="0.2">
      <c r="B104" s="238"/>
      <c r="C104" s="1036"/>
      <c r="D104" s="1038"/>
      <c r="E104" s="241"/>
      <c r="F104" s="1068"/>
      <c r="G104" s="1069"/>
      <c r="H104" s="1070"/>
      <c r="I104" s="479"/>
    </row>
    <row r="105" spans="2:9" ht="59.1" customHeight="1" x14ac:dyDescent="0.2">
      <c r="B105" s="238"/>
      <c r="C105" s="1036"/>
      <c r="D105" s="1038"/>
      <c r="E105" s="241"/>
      <c r="F105" s="1068"/>
      <c r="G105" s="1069"/>
      <c r="H105" s="1070"/>
      <c r="I105" s="479"/>
    </row>
    <row r="106" spans="2:9" ht="59.1" customHeight="1" x14ac:dyDescent="0.2">
      <c r="B106" s="238"/>
      <c r="C106" s="1036"/>
      <c r="D106" s="1038"/>
      <c r="E106" s="241"/>
      <c r="F106" s="1068"/>
      <c r="G106" s="1069"/>
      <c r="H106" s="1070"/>
      <c r="I106" s="479"/>
    </row>
    <row r="107" spans="2:9" ht="59.1" customHeight="1" x14ac:dyDescent="0.2">
      <c r="B107" s="238"/>
      <c r="C107" s="1036"/>
      <c r="D107" s="1038"/>
      <c r="E107" s="241"/>
      <c r="F107" s="1068"/>
      <c r="G107" s="1069"/>
      <c r="H107" s="1070"/>
      <c r="I107" s="479"/>
    </row>
    <row r="108" spans="2:9" ht="38.25" customHeight="1" x14ac:dyDescent="0.2">
      <c r="B108" s="238"/>
      <c r="C108" s="1036"/>
      <c r="D108" s="1073"/>
      <c r="E108" s="241"/>
      <c r="F108" s="1068"/>
      <c r="G108" s="1074"/>
      <c r="H108" s="1075"/>
      <c r="I108" s="479"/>
    </row>
    <row r="109" spans="2:9" ht="15.75" thickBot="1" x14ac:dyDescent="0.25">
      <c r="B109" s="27"/>
      <c r="C109" s="27"/>
      <c r="D109" s="27"/>
      <c r="E109" s="467">
        <f>SUM(E87:E108)</f>
        <v>0</v>
      </c>
      <c r="F109" s="27"/>
      <c r="G109" s="347"/>
      <c r="H109" s="347"/>
      <c r="I109" s="480">
        <f>SUM(I87:I108)</f>
        <v>0</v>
      </c>
    </row>
    <row r="110" spans="2:9" ht="15.75" thickTop="1" x14ac:dyDescent="0.3">
      <c r="B110" s="27"/>
      <c r="C110" s="27"/>
      <c r="D110" s="27"/>
      <c r="E110" s="27"/>
      <c r="F110" s="27"/>
      <c r="G110" s="27"/>
      <c r="H110" s="1039"/>
      <c r="I110" s="1039"/>
    </row>
    <row r="111" spans="2:9" ht="39.75" customHeight="1" x14ac:dyDescent="0.2">
      <c r="B111" s="27" t="s">
        <v>65</v>
      </c>
      <c r="C111" s="1116" t="s">
        <v>610</v>
      </c>
      <c r="D111" s="1116"/>
      <c r="E111" s="1116"/>
      <c r="F111" s="1116"/>
      <c r="G111" s="1116"/>
      <c r="H111" s="1116"/>
      <c r="I111" s="1116"/>
    </row>
    <row r="114" spans="1:12" x14ac:dyDescent="0.2">
      <c r="A114" s="34" t="s">
        <v>192</v>
      </c>
      <c r="B114" s="34" t="s">
        <v>377</v>
      </c>
      <c r="C114" s="34"/>
    </row>
    <row r="115" spans="1:12" x14ac:dyDescent="0.2">
      <c r="B115" s="314"/>
      <c r="C115" s="314"/>
      <c r="D115" s="314"/>
      <c r="E115" s="314"/>
      <c r="F115" s="314"/>
      <c r="G115" s="314"/>
      <c r="H115" s="314"/>
      <c r="I115" s="314"/>
    </row>
    <row r="116" spans="1:12" ht="48" customHeight="1" x14ac:dyDescent="0.2">
      <c r="B116" s="236"/>
      <c r="C116" s="1040" t="s">
        <v>102</v>
      </c>
      <c r="D116" s="1005"/>
      <c r="E116" s="1067" t="s">
        <v>380</v>
      </c>
      <c r="F116" s="1067"/>
      <c r="G116" s="1067"/>
      <c r="H116" s="55" t="s">
        <v>103</v>
      </c>
      <c r="I116" s="68" t="s">
        <v>106</v>
      </c>
      <c r="J116" s="68" t="s">
        <v>107</v>
      </c>
      <c r="K116" s="63" t="s">
        <v>108</v>
      </c>
      <c r="L116" s="63" t="s">
        <v>109</v>
      </c>
    </row>
    <row r="117" spans="1:12" ht="59.1" customHeight="1" x14ac:dyDescent="0.2">
      <c r="B117" s="238"/>
      <c r="C117" s="1036"/>
      <c r="D117" s="1107"/>
      <c r="E117" s="1068"/>
      <c r="F117" s="1108"/>
      <c r="G117" s="1109"/>
      <c r="H117" s="241"/>
      <c r="I117" s="507"/>
      <c r="J117" s="507"/>
      <c r="K117" s="506"/>
      <c r="L117" s="526">
        <f>MAX((I117-J117),0)*K117</f>
        <v>0</v>
      </c>
    </row>
    <row r="118" spans="1:12" ht="59.1" customHeight="1" x14ac:dyDescent="0.2">
      <c r="B118" s="238"/>
      <c r="C118" s="1036"/>
      <c r="D118" s="1109"/>
      <c r="E118" s="1068"/>
      <c r="F118" s="1108"/>
      <c r="G118" s="1109"/>
      <c r="H118" s="241"/>
      <c r="I118" s="619"/>
      <c r="J118" s="619"/>
      <c r="K118" s="620"/>
      <c r="L118" s="526">
        <f t="shared" ref="L118:L138" si="0">MAX((I118-J118),0)*K118</f>
        <v>0</v>
      </c>
    </row>
    <row r="119" spans="1:12" ht="59.1" customHeight="1" x14ac:dyDescent="0.2">
      <c r="B119" s="238"/>
      <c r="C119" s="1036"/>
      <c r="D119" s="1109"/>
      <c r="E119" s="1068"/>
      <c r="F119" s="1108"/>
      <c r="G119" s="1109"/>
      <c r="H119" s="241"/>
      <c r="I119" s="619"/>
      <c r="J119" s="619"/>
      <c r="K119" s="620"/>
      <c r="L119" s="526">
        <f t="shared" si="0"/>
        <v>0</v>
      </c>
    </row>
    <row r="120" spans="1:12" ht="59.1" customHeight="1" x14ac:dyDescent="0.2">
      <c r="B120" s="238"/>
      <c r="C120" s="1036"/>
      <c r="D120" s="1109"/>
      <c r="E120" s="1068"/>
      <c r="F120" s="1108"/>
      <c r="G120" s="1109"/>
      <c r="H120" s="241"/>
      <c r="I120" s="619"/>
      <c r="J120" s="619"/>
      <c r="K120" s="620"/>
      <c r="L120" s="526">
        <f t="shared" si="0"/>
        <v>0</v>
      </c>
    </row>
    <row r="121" spans="1:12" ht="59.1" customHeight="1" x14ac:dyDescent="0.2">
      <c r="B121" s="238"/>
      <c r="C121" s="1036"/>
      <c r="D121" s="1109"/>
      <c r="E121" s="1068"/>
      <c r="F121" s="1108"/>
      <c r="G121" s="1109"/>
      <c r="H121" s="241"/>
      <c r="I121" s="619"/>
      <c r="J121" s="619"/>
      <c r="K121" s="620"/>
      <c r="L121" s="526">
        <f t="shared" si="0"/>
        <v>0</v>
      </c>
    </row>
    <row r="122" spans="1:12" ht="59.1" customHeight="1" x14ac:dyDescent="0.2">
      <c r="B122" s="238"/>
      <c r="C122" s="1036"/>
      <c r="D122" s="1109"/>
      <c r="E122" s="1068"/>
      <c r="F122" s="1108"/>
      <c r="G122" s="1109"/>
      <c r="H122" s="241"/>
      <c r="I122" s="619"/>
      <c r="J122" s="619"/>
      <c r="K122" s="620"/>
      <c r="L122" s="526">
        <f t="shared" si="0"/>
        <v>0</v>
      </c>
    </row>
    <row r="123" spans="1:12" ht="59.1" customHeight="1" x14ac:dyDescent="0.2">
      <c r="B123" s="238"/>
      <c r="C123" s="1036"/>
      <c r="D123" s="1107"/>
      <c r="E123" s="1068"/>
      <c r="F123" s="1108"/>
      <c r="G123" s="1109"/>
      <c r="H123" s="241"/>
      <c r="I123" s="619"/>
      <c r="J123" s="619"/>
      <c r="K123" s="620"/>
      <c r="L123" s="526">
        <f t="shared" si="0"/>
        <v>0</v>
      </c>
    </row>
    <row r="124" spans="1:12" ht="59.1" customHeight="1" x14ac:dyDescent="0.2">
      <c r="B124" s="238"/>
      <c r="C124" s="1036"/>
      <c r="D124" s="1109"/>
      <c r="E124" s="1068"/>
      <c r="F124" s="1108"/>
      <c r="G124" s="1109"/>
      <c r="H124" s="241"/>
      <c r="I124" s="619"/>
      <c r="J124" s="619"/>
      <c r="K124" s="620"/>
      <c r="L124" s="526">
        <f t="shared" si="0"/>
        <v>0</v>
      </c>
    </row>
    <row r="125" spans="1:12" ht="59.1" customHeight="1" x14ac:dyDescent="0.2">
      <c r="B125" s="238"/>
      <c r="C125" s="1036"/>
      <c r="D125" s="1109"/>
      <c r="E125" s="1068"/>
      <c r="F125" s="1108"/>
      <c r="G125" s="1109"/>
      <c r="H125" s="241"/>
      <c r="I125" s="619"/>
      <c r="J125" s="619"/>
      <c r="K125" s="620"/>
      <c r="L125" s="526">
        <f t="shared" si="0"/>
        <v>0</v>
      </c>
    </row>
    <row r="126" spans="1:12" ht="59.1" customHeight="1" x14ac:dyDescent="0.2">
      <c r="B126" s="238"/>
      <c r="C126" s="1036"/>
      <c r="D126" s="1109"/>
      <c r="E126" s="1068"/>
      <c r="F126" s="1108"/>
      <c r="G126" s="1109"/>
      <c r="H126" s="241"/>
      <c r="I126" s="619"/>
      <c r="J126" s="619"/>
      <c r="K126" s="620"/>
      <c r="L126" s="526">
        <f t="shared" si="0"/>
        <v>0</v>
      </c>
    </row>
    <row r="127" spans="1:12" ht="59.1" customHeight="1" x14ac:dyDescent="0.2">
      <c r="B127" s="238"/>
      <c r="C127" s="1036"/>
      <c r="D127" s="1109"/>
      <c r="E127" s="1068"/>
      <c r="F127" s="1108"/>
      <c r="G127" s="1109"/>
      <c r="H127" s="241"/>
      <c r="I127" s="619"/>
      <c r="J127" s="619"/>
      <c r="K127" s="620"/>
      <c r="L127" s="526">
        <f t="shared" si="0"/>
        <v>0</v>
      </c>
    </row>
    <row r="128" spans="1:12" ht="59.1" customHeight="1" x14ac:dyDescent="0.2">
      <c r="B128" s="238"/>
      <c r="C128" s="1036"/>
      <c r="D128" s="1109"/>
      <c r="E128" s="1068"/>
      <c r="F128" s="1108"/>
      <c r="G128" s="1109"/>
      <c r="H128" s="241"/>
      <c r="I128" s="619"/>
      <c r="J128" s="619"/>
      <c r="K128" s="620"/>
      <c r="L128" s="526">
        <f t="shared" si="0"/>
        <v>0</v>
      </c>
    </row>
    <row r="129" spans="2:12" ht="59.1" customHeight="1" x14ac:dyDescent="0.2">
      <c r="B129" s="238"/>
      <c r="C129" s="1036"/>
      <c r="D129" s="1109"/>
      <c r="E129" s="1068"/>
      <c r="F129" s="1108"/>
      <c r="G129" s="1109"/>
      <c r="H129" s="241"/>
      <c r="I129" s="619"/>
      <c r="J129" s="619"/>
      <c r="K129" s="620"/>
      <c r="L129" s="526">
        <f t="shared" si="0"/>
        <v>0</v>
      </c>
    </row>
    <row r="130" spans="2:12" ht="59.1" customHeight="1" x14ac:dyDescent="0.2">
      <c r="B130" s="238"/>
      <c r="C130" s="1036"/>
      <c r="D130" s="1109"/>
      <c r="E130" s="1068"/>
      <c r="F130" s="1108"/>
      <c r="G130" s="1109"/>
      <c r="H130" s="241"/>
      <c r="I130" s="619"/>
      <c r="J130" s="619"/>
      <c r="K130" s="620"/>
      <c r="L130" s="526">
        <f t="shared" si="0"/>
        <v>0</v>
      </c>
    </row>
    <row r="131" spans="2:12" ht="59.1" customHeight="1" x14ac:dyDescent="0.2">
      <c r="B131" s="238"/>
      <c r="C131" s="1036"/>
      <c r="D131" s="1109"/>
      <c r="E131" s="1068"/>
      <c r="F131" s="1108"/>
      <c r="G131" s="1109"/>
      <c r="H131" s="241"/>
      <c r="I131" s="619"/>
      <c r="J131" s="619"/>
      <c r="K131" s="620"/>
      <c r="L131" s="526">
        <f t="shared" si="0"/>
        <v>0</v>
      </c>
    </row>
    <row r="132" spans="2:12" ht="59.1" customHeight="1" x14ac:dyDescent="0.2">
      <c r="B132" s="238"/>
      <c r="C132" s="1036"/>
      <c r="D132" s="1109"/>
      <c r="E132" s="1068"/>
      <c r="F132" s="1108"/>
      <c r="G132" s="1109"/>
      <c r="H132" s="241"/>
      <c r="I132" s="619"/>
      <c r="J132" s="619"/>
      <c r="K132" s="620"/>
      <c r="L132" s="526">
        <f t="shared" si="0"/>
        <v>0</v>
      </c>
    </row>
    <row r="133" spans="2:12" ht="59.1" customHeight="1" x14ac:dyDescent="0.2">
      <c r="B133" s="238"/>
      <c r="C133" s="1036"/>
      <c r="D133" s="1109"/>
      <c r="E133" s="1068"/>
      <c r="F133" s="1108"/>
      <c r="G133" s="1109"/>
      <c r="H133" s="241"/>
      <c r="I133" s="619"/>
      <c r="J133" s="619"/>
      <c r="K133" s="620"/>
      <c r="L133" s="526">
        <f t="shared" si="0"/>
        <v>0</v>
      </c>
    </row>
    <row r="134" spans="2:12" ht="59.1" customHeight="1" x14ac:dyDescent="0.2">
      <c r="B134" s="238"/>
      <c r="C134" s="1036"/>
      <c r="D134" s="1109"/>
      <c r="E134" s="1068"/>
      <c r="F134" s="1108"/>
      <c r="G134" s="1109"/>
      <c r="H134" s="241"/>
      <c r="I134" s="619"/>
      <c r="J134" s="619"/>
      <c r="K134" s="620"/>
      <c r="L134" s="526">
        <f t="shared" si="0"/>
        <v>0</v>
      </c>
    </row>
    <row r="135" spans="2:12" ht="59.1" customHeight="1" x14ac:dyDescent="0.2">
      <c r="B135" s="238"/>
      <c r="C135" s="1036"/>
      <c r="D135" s="1109"/>
      <c r="E135" s="1068"/>
      <c r="F135" s="1108"/>
      <c r="G135" s="1109"/>
      <c r="H135" s="241"/>
      <c r="I135" s="619"/>
      <c r="J135" s="619"/>
      <c r="K135" s="620"/>
      <c r="L135" s="526">
        <f t="shared" si="0"/>
        <v>0</v>
      </c>
    </row>
    <row r="136" spans="2:12" ht="59.1" customHeight="1" x14ac:dyDescent="0.2">
      <c r="B136" s="238"/>
      <c r="C136" s="1036"/>
      <c r="D136" s="1109"/>
      <c r="E136" s="1068"/>
      <c r="F136" s="1108"/>
      <c r="G136" s="1109"/>
      <c r="H136" s="241"/>
      <c r="I136" s="619"/>
      <c r="J136" s="619"/>
      <c r="K136" s="620"/>
      <c r="L136" s="526">
        <f t="shared" si="0"/>
        <v>0</v>
      </c>
    </row>
    <row r="137" spans="2:12" ht="59.1" customHeight="1" x14ac:dyDescent="0.2">
      <c r="B137" s="238"/>
      <c r="C137" s="1036"/>
      <c r="D137" s="1109"/>
      <c r="E137" s="1068"/>
      <c r="F137" s="1108"/>
      <c r="G137" s="1109"/>
      <c r="H137" s="241"/>
      <c r="I137" s="619"/>
      <c r="J137" s="619"/>
      <c r="K137" s="620"/>
      <c r="L137" s="526">
        <f t="shared" si="0"/>
        <v>0</v>
      </c>
    </row>
    <row r="138" spans="2:12" ht="59.1" customHeight="1" x14ac:dyDescent="0.2">
      <c r="B138" s="238"/>
      <c r="C138" s="1036"/>
      <c r="D138" s="1109"/>
      <c r="E138" s="1068"/>
      <c r="F138" s="1108"/>
      <c r="G138" s="1109"/>
      <c r="H138" s="241"/>
      <c r="I138" s="507"/>
      <c r="J138" s="507"/>
      <c r="K138" s="506"/>
      <c r="L138" s="526">
        <f t="shared" si="0"/>
        <v>0</v>
      </c>
    </row>
    <row r="139" spans="2:12" ht="15.75" thickBot="1" x14ac:dyDescent="0.25">
      <c r="B139" s="27"/>
      <c r="C139" s="27"/>
      <c r="D139" s="27"/>
      <c r="E139" s="27"/>
      <c r="F139" s="347"/>
      <c r="G139" s="347"/>
      <c r="H139" s="467">
        <f>SUM(H117:H138)</f>
        <v>0</v>
      </c>
      <c r="I139" s="467">
        <f>SUM(I117:I138)</f>
        <v>0</v>
      </c>
      <c r="J139" s="467">
        <f>SUM(J117:J138)</f>
        <v>0</v>
      </c>
      <c r="K139" s="347"/>
      <c r="L139" s="447">
        <f>SUM(L117:L138)</f>
        <v>0</v>
      </c>
    </row>
    <row r="140" spans="2:12" ht="9.1999999999999993" customHeight="1" thickTop="1" x14ac:dyDescent="0.3">
      <c r="B140" s="27"/>
      <c r="C140" s="27"/>
      <c r="D140" s="27"/>
      <c r="E140" s="27"/>
      <c r="F140" s="27"/>
      <c r="G140" s="27"/>
      <c r="H140" s="323"/>
    </row>
    <row r="141" spans="2:12" x14ac:dyDescent="0.2">
      <c r="B141" s="27" t="s">
        <v>65</v>
      </c>
      <c r="C141" s="1110" t="s">
        <v>284</v>
      </c>
      <c r="D141" s="1110"/>
      <c r="E141" s="1110"/>
      <c r="F141" s="1110"/>
      <c r="G141" s="1110"/>
      <c r="H141" s="1110"/>
      <c r="I141" s="1110"/>
      <c r="J141" s="1110"/>
      <c r="K141" s="1110"/>
    </row>
    <row r="142" spans="2:12" ht="30" customHeight="1" x14ac:dyDescent="0.2">
      <c r="C142" s="1044" t="s">
        <v>285</v>
      </c>
      <c r="D142" s="1044"/>
      <c r="E142" s="1044"/>
      <c r="F142" s="1044"/>
      <c r="G142" s="1044"/>
      <c r="H142" s="1044"/>
      <c r="I142" s="1044"/>
      <c r="J142" s="1044"/>
      <c r="K142" s="1044"/>
    </row>
    <row r="143" spans="2:12" ht="15" customHeight="1" x14ac:dyDescent="0.2">
      <c r="C143" s="1116" t="s">
        <v>451</v>
      </c>
      <c r="D143" s="1116"/>
      <c r="E143" s="1116"/>
      <c r="F143" s="1116"/>
      <c r="G143" s="1116"/>
      <c r="H143" s="1116"/>
      <c r="I143" s="1116"/>
    </row>
  </sheetData>
  <sheetProtection insertRows="0"/>
  <mergeCells count="155">
    <mergeCell ref="E129:G129"/>
    <mergeCell ref="C130:D130"/>
    <mergeCell ref="E130:G130"/>
    <mergeCell ref="C131:D131"/>
    <mergeCell ref="E131:G131"/>
    <mergeCell ref="C129:D129"/>
    <mergeCell ref="C143:I143"/>
    <mergeCell ref="C138:D138"/>
    <mergeCell ref="E138:G138"/>
    <mergeCell ref="C141:K141"/>
    <mergeCell ref="C142:K142"/>
    <mergeCell ref="C132:D132"/>
    <mergeCell ref="E132:G132"/>
    <mergeCell ref="C133:D133"/>
    <mergeCell ref="C137:D137"/>
    <mergeCell ref="E137:G137"/>
    <mergeCell ref="E133:G133"/>
    <mergeCell ref="C134:D134"/>
    <mergeCell ref="E134:G134"/>
    <mergeCell ref="E135:G135"/>
    <mergeCell ref="C136:D136"/>
    <mergeCell ref="C135:D135"/>
    <mergeCell ref="E136:G136"/>
    <mergeCell ref="C127:D127"/>
    <mergeCell ref="E127:G127"/>
    <mergeCell ref="C128:D128"/>
    <mergeCell ref="E128:G128"/>
    <mergeCell ref="C123:D123"/>
    <mergeCell ref="E123:G123"/>
    <mergeCell ref="C124:D124"/>
    <mergeCell ref="E124:G124"/>
    <mergeCell ref="C125:D125"/>
    <mergeCell ref="E125:G125"/>
    <mergeCell ref="C122:D122"/>
    <mergeCell ref="E122:G122"/>
    <mergeCell ref="C117:D117"/>
    <mergeCell ref="E117:G117"/>
    <mergeCell ref="C118:D118"/>
    <mergeCell ref="E118:G118"/>
    <mergeCell ref="C119:D119"/>
    <mergeCell ref="E119:G119"/>
    <mergeCell ref="C126:D126"/>
    <mergeCell ref="E126:G126"/>
    <mergeCell ref="C120:D120"/>
    <mergeCell ref="E120:G120"/>
    <mergeCell ref="C121:D121"/>
    <mergeCell ref="E121:G121"/>
    <mergeCell ref="C111:I111"/>
    <mergeCell ref="F104:H104"/>
    <mergeCell ref="C107:D107"/>
    <mergeCell ref="F107:H107"/>
    <mergeCell ref="C105:D105"/>
    <mergeCell ref="C64:D64"/>
    <mergeCell ref="C65:D65"/>
    <mergeCell ref="C75:I77"/>
    <mergeCell ref="B81:I84"/>
    <mergeCell ref="F69:G70"/>
    <mergeCell ref="F86:H86"/>
    <mergeCell ref="F88:H88"/>
    <mergeCell ref="F89:H89"/>
    <mergeCell ref="F90:H90"/>
    <mergeCell ref="F100:H100"/>
    <mergeCell ref="F101:H101"/>
    <mergeCell ref="C96:D96"/>
    <mergeCell ref="F105:H105"/>
    <mergeCell ref="F106:H106"/>
    <mergeCell ref="C90:D90"/>
    <mergeCell ref="C104:D104"/>
    <mergeCell ref="F87:H87"/>
    <mergeCell ref="C106:D106"/>
    <mergeCell ref="C93:D93"/>
    <mergeCell ref="C116:D116"/>
    <mergeCell ref="E116:G116"/>
    <mergeCell ref="B17:F17"/>
    <mergeCell ref="B18:F18"/>
    <mergeCell ref="B19:F19"/>
    <mergeCell ref="B20:F20"/>
    <mergeCell ref="B32:F32"/>
    <mergeCell ref="B33:F33"/>
    <mergeCell ref="B21:F21"/>
    <mergeCell ref="B24:F24"/>
    <mergeCell ref="C36:I36"/>
    <mergeCell ref="C37:I37"/>
    <mergeCell ref="C38:I39"/>
    <mergeCell ref="C52:D52"/>
    <mergeCell ref="H43:I43"/>
    <mergeCell ref="C44:D44"/>
    <mergeCell ref="C45:D45"/>
    <mergeCell ref="C53:D53"/>
    <mergeCell ref="C54:D54"/>
    <mergeCell ref="C55:D55"/>
    <mergeCell ref="C56:D56"/>
    <mergeCell ref="C108:D108"/>
    <mergeCell ref="F108:H108"/>
    <mergeCell ref="H110:I110"/>
    <mergeCell ref="C46:D46"/>
    <mergeCell ref="C59:D59"/>
    <mergeCell ref="B1:C1"/>
    <mergeCell ref="H2:I2"/>
    <mergeCell ref="G34:H34"/>
    <mergeCell ref="B25:F25"/>
    <mergeCell ref="B26:F26"/>
    <mergeCell ref="B30:F30"/>
    <mergeCell ref="B31:F31"/>
    <mergeCell ref="E5:M5"/>
    <mergeCell ref="E6:M6"/>
    <mergeCell ref="E7:M7"/>
    <mergeCell ref="E8:M8"/>
    <mergeCell ref="E9:M9"/>
    <mergeCell ref="B13:I13"/>
    <mergeCell ref="B16:F16"/>
    <mergeCell ref="C40:I40"/>
    <mergeCell ref="B41:F41"/>
    <mergeCell ref="C103:D103"/>
    <mergeCell ref="C100:D100"/>
    <mergeCell ref="F96:H96"/>
    <mergeCell ref="F97:H97"/>
    <mergeCell ref="F98:H98"/>
    <mergeCell ref="F99:H99"/>
    <mergeCell ref="F102:H102"/>
    <mergeCell ref="F103:H103"/>
    <mergeCell ref="C88:D88"/>
    <mergeCell ref="C89:D89"/>
    <mergeCell ref="F91:H91"/>
    <mergeCell ref="F92:H92"/>
    <mergeCell ref="F93:H93"/>
    <mergeCell ref="F94:H94"/>
    <mergeCell ref="F95:H95"/>
    <mergeCell ref="C94:D94"/>
    <mergeCell ref="C95:D95"/>
    <mergeCell ref="C91:D91"/>
    <mergeCell ref="C92:D92"/>
    <mergeCell ref="C97:D97"/>
    <mergeCell ref="C98:D98"/>
    <mergeCell ref="C99:D99"/>
    <mergeCell ref="C102:D102"/>
    <mergeCell ref="C101:D101"/>
    <mergeCell ref="C86:D86"/>
    <mergeCell ref="C87:D87"/>
    <mergeCell ref="C47:D47"/>
    <mergeCell ref="C48:D48"/>
    <mergeCell ref="C49:D49"/>
    <mergeCell ref="C50:D50"/>
    <mergeCell ref="C51:D51"/>
    <mergeCell ref="H69:H70"/>
    <mergeCell ref="C74:I74"/>
    <mergeCell ref="C62:D62"/>
    <mergeCell ref="C63:D63"/>
    <mergeCell ref="C66:D66"/>
    <mergeCell ref="C67:D67"/>
    <mergeCell ref="C68:D68"/>
    <mergeCell ref="C57:D57"/>
    <mergeCell ref="C58:D58"/>
    <mergeCell ref="C60:D60"/>
    <mergeCell ref="C61:D61"/>
  </mergeCells>
  <phoneticPr fontId="12" type="noConversion"/>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8" max="12" man="1"/>
    <brk id="112" max="12" man="1"/>
  </rowBreaks>
  <ignoredErrors>
    <ignoredError sqref="H1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163"/>
  <sheetViews>
    <sheetView showGridLines="0" zoomScaleNormal="100" workbookViewId="0">
      <selection activeCell="K130" sqref="K130"/>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470</v>
      </c>
      <c r="B1" s="1062" t="s">
        <v>464</v>
      </c>
      <c r="C1" s="1063"/>
      <c r="I1" s="24"/>
    </row>
    <row r="2" spans="1:13" x14ac:dyDescent="0.3">
      <c r="H2" s="1039"/>
      <c r="I2" s="1039"/>
    </row>
    <row r="3" spans="1:13" x14ac:dyDescent="0.3">
      <c r="B3" s="557"/>
      <c r="C3" s="338"/>
      <c r="H3" s="323"/>
      <c r="I3" s="323"/>
    </row>
    <row r="4" spans="1:13" x14ac:dyDescent="0.3">
      <c r="B4" s="557"/>
      <c r="C4" s="338"/>
      <c r="H4" s="323"/>
      <c r="I4" s="323"/>
    </row>
    <row r="5" spans="1:13" x14ac:dyDescent="0.3">
      <c r="B5" s="119" t="s">
        <v>433</v>
      </c>
      <c r="D5" s="356"/>
      <c r="E5" s="948" t="str">
        <f>IF('Form A'!D5=0,"",'Form A'!D5)</f>
        <v/>
      </c>
      <c r="F5" s="949"/>
      <c r="G5" s="949"/>
      <c r="H5" s="949"/>
      <c r="I5" s="949"/>
      <c r="J5" s="949"/>
      <c r="K5" s="949"/>
      <c r="L5" s="949"/>
      <c r="M5" s="950"/>
    </row>
    <row r="6" spans="1:13" x14ac:dyDescent="0.2">
      <c r="B6" s="27" t="s">
        <v>435</v>
      </c>
      <c r="D6" s="356"/>
      <c r="E6" s="948" t="str">
        <f>IF('Form A'!D6=0,"",'Form A'!D6)</f>
        <v/>
      </c>
      <c r="F6" s="949"/>
      <c r="G6" s="949"/>
      <c r="H6" s="949"/>
      <c r="I6" s="949"/>
      <c r="J6" s="949"/>
      <c r="K6" s="949"/>
      <c r="L6" s="949"/>
      <c r="M6" s="950"/>
    </row>
    <row r="7" spans="1:13" x14ac:dyDescent="0.2">
      <c r="B7" s="27" t="s">
        <v>297</v>
      </c>
      <c r="D7" s="356"/>
      <c r="E7" s="948" t="str">
        <f>IF('Form A'!D7=0,"",'Form A'!D7)</f>
        <v/>
      </c>
      <c r="F7" s="949"/>
      <c r="G7" s="949"/>
      <c r="H7" s="949"/>
      <c r="I7" s="949"/>
      <c r="J7" s="949"/>
      <c r="K7" s="949"/>
      <c r="L7" s="949"/>
      <c r="M7" s="950"/>
    </row>
    <row r="8" spans="1:13" x14ac:dyDescent="0.2">
      <c r="B8" s="120" t="s">
        <v>259</v>
      </c>
      <c r="D8" s="356"/>
      <c r="E8" s="940">
        <f>'Form A'!D8</f>
        <v>0</v>
      </c>
      <c r="F8" s="941"/>
      <c r="G8" s="941"/>
      <c r="H8" s="941"/>
      <c r="I8" s="941"/>
      <c r="J8" s="941"/>
      <c r="K8" s="941"/>
      <c r="L8" s="941"/>
      <c r="M8" s="942"/>
    </row>
    <row r="9" spans="1:13" x14ac:dyDescent="0.2">
      <c r="B9" s="21" t="s">
        <v>5</v>
      </c>
      <c r="E9" s="948" t="s">
        <v>4</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25"/>
      <c r="C14" s="25"/>
      <c r="D14" s="25"/>
      <c r="E14" s="25"/>
      <c r="F14" s="25"/>
      <c r="G14" s="25"/>
      <c r="H14" s="25"/>
      <c r="I14" s="24" t="s">
        <v>407</v>
      </c>
    </row>
    <row r="15" spans="1:13" x14ac:dyDescent="0.3">
      <c r="A15" s="34" t="s">
        <v>177</v>
      </c>
      <c r="B15" s="341" t="s">
        <v>39</v>
      </c>
      <c r="C15" s="341"/>
      <c r="I15" s="323" t="s">
        <v>418</v>
      </c>
    </row>
    <row r="16" spans="1:13" s="35" customFormat="1" ht="16.7" customHeight="1" x14ac:dyDescent="0.2">
      <c r="B16" s="1087" t="s">
        <v>40</v>
      </c>
      <c r="C16" s="1088"/>
      <c r="D16" s="1088"/>
      <c r="E16" s="1088"/>
      <c r="F16" s="1089"/>
      <c r="G16" s="201" t="s">
        <v>8</v>
      </c>
      <c r="H16" s="55" t="s">
        <v>9</v>
      </c>
      <c r="I16" s="55" t="s">
        <v>10</v>
      </c>
    </row>
    <row r="17" spans="1:9" s="342" customFormat="1" ht="35.1" customHeight="1" x14ac:dyDescent="0.2">
      <c r="B17" s="1000" t="s">
        <v>156</v>
      </c>
      <c r="C17" s="1085"/>
      <c r="D17" s="1085"/>
      <c r="E17" s="1085"/>
      <c r="F17" s="1086"/>
      <c r="G17" s="223"/>
      <c r="H17" s="611">
        <v>0.2</v>
      </c>
      <c r="I17" s="217">
        <f>G17*H17</f>
        <v>0</v>
      </c>
    </row>
    <row r="18" spans="1:9" ht="27.95" customHeight="1" x14ac:dyDescent="0.2">
      <c r="B18" s="997" t="s">
        <v>157</v>
      </c>
      <c r="C18" s="998"/>
      <c r="D18" s="998"/>
      <c r="E18" s="998"/>
      <c r="F18" s="1099"/>
      <c r="G18" s="223"/>
      <c r="H18" s="203">
        <v>0.3</v>
      </c>
      <c r="I18" s="217">
        <f>G18*H18</f>
        <v>0</v>
      </c>
    </row>
    <row r="19" spans="1:9" ht="45.2" customHeight="1" x14ac:dyDescent="0.2">
      <c r="B19" s="997" t="s">
        <v>158</v>
      </c>
      <c r="C19" s="998"/>
      <c r="D19" s="998"/>
      <c r="E19" s="998"/>
      <c r="F19" s="1099"/>
      <c r="G19" s="223"/>
      <c r="H19" s="203">
        <v>0.16</v>
      </c>
      <c r="I19" s="217">
        <f>G19*H19</f>
        <v>0</v>
      </c>
    </row>
    <row r="20" spans="1:9" ht="20.25" customHeight="1" x14ac:dyDescent="0.2">
      <c r="B20" s="997" t="s">
        <v>159</v>
      </c>
      <c r="C20" s="998"/>
      <c r="D20" s="998"/>
      <c r="E20" s="998"/>
      <c r="F20" s="1099"/>
      <c r="G20" s="223"/>
      <c r="H20" s="203">
        <v>0.25</v>
      </c>
      <c r="I20" s="217">
        <f>G20*H20</f>
        <v>0</v>
      </c>
    </row>
    <row r="21" spans="1:9" ht="20.25" customHeight="1" x14ac:dyDescent="0.2">
      <c r="B21" s="1000" t="s">
        <v>375</v>
      </c>
      <c r="C21" s="1085"/>
      <c r="D21" s="1085"/>
      <c r="E21" s="1085"/>
      <c r="F21" s="1086"/>
      <c r="G21" s="223"/>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55" t="s">
        <v>9</v>
      </c>
      <c r="I24" s="55" t="s">
        <v>10</v>
      </c>
    </row>
    <row r="25" spans="1:9" s="342" customFormat="1" ht="20.25" customHeight="1" x14ac:dyDescent="0.2">
      <c r="B25" s="1101" t="s">
        <v>224</v>
      </c>
      <c r="C25" s="1102"/>
      <c r="D25" s="1102"/>
      <c r="E25" s="1102"/>
      <c r="F25" s="1103"/>
      <c r="G25" s="223"/>
      <c r="H25" s="203">
        <v>0.08</v>
      </c>
      <c r="I25" s="217">
        <f>G25*H25</f>
        <v>0</v>
      </c>
    </row>
    <row r="26" spans="1:9" ht="20.25" customHeight="1" x14ac:dyDescent="0.2">
      <c r="B26" s="997" t="s">
        <v>225</v>
      </c>
      <c r="C26" s="998"/>
      <c r="D26" s="998"/>
      <c r="E26" s="998"/>
      <c r="F26" s="1099"/>
      <c r="G26" s="223"/>
      <c r="H26" s="203">
        <v>0.16</v>
      </c>
      <c r="I26" s="217">
        <f>G26*H26</f>
        <v>0</v>
      </c>
    </row>
    <row r="27" spans="1:9" ht="20.25" customHeight="1" thickBot="1" x14ac:dyDescent="0.25">
      <c r="I27" s="354">
        <f>SUM(I25:I26)</f>
        <v>0</v>
      </c>
    </row>
    <row r="28" spans="1:9" ht="15.75" thickTop="1" x14ac:dyDescent="0.2">
      <c r="A28" s="34" t="s">
        <v>179</v>
      </c>
      <c r="B28" s="34" t="s">
        <v>44</v>
      </c>
      <c r="C28" s="34"/>
    </row>
    <row r="29" spans="1:9" x14ac:dyDescent="0.2">
      <c r="B29" s="34" t="s">
        <v>227</v>
      </c>
      <c r="C29" s="34"/>
      <c r="D29" s="34" t="s">
        <v>104</v>
      </c>
      <c r="E29" s="34"/>
    </row>
    <row r="30" spans="1:9" ht="16.5" x14ac:dyDescent="0.2">
      <c r="B30" s="1077" t="s">
        <v>46</v>
      </c>
      <c r="C30" s="1100"/>
      <c r="D30" s="1100"/>
      <c r="E30" s="1100"/>
      <c r="F30" s="1078"/>
      <c r="G30" s="699" t="s">
        <v>445</v>
      </c>
      <c r="H30" s="63" t="s">
        <v>105</v>
      </c>
      <c r="I30" s="63" t="s">
        <v>47</v>
      </c>
    </row>
    <row r="31" spans="1:9" ht="15" customHeight="1" x14ac:dyDescent="0.2">
      <c r="B31" s="996" t="s">
        <v>167</v>
      </c>
      <c r="C31" s="991"/>
      <c r="D31" s="991"/>
      <c r="E31" s="991"/>
      <c r="F31" s="992"/>
      <c r="G31" s="223"/>
      <c r="H31" s="613"/>
      <c r="I31" s="614">
        <f>G31-H31</f>
        <v>0</v>
      </c>
    </row>
    <row r="32" spans="1:9" ht="15" customHeight="1" x14ac:dyDescent="0.2">
      <c r="B32" s="1091" t="s">
        <v>48</v>
      </c>
      <c r="C32" s="1092"/>
      <c r="D32" s="1092"/>
      <c r="E32" s="1092"/>
      <c r="F32" s="1093"/>
      <c r="G32" s="223"/>
      <c r="H32" s="613"/>
      <c r="I32" s="614">
        <f>G32-H32</f>
        <v>0</v>
      </c>
    </row>
    <row r="33" spans="2:11" ht="13.5" customHeight="1" x14ac:dyDescent="0.2">
      <c r="B33" s="1094" t="s">
        <v>49</v>
      </c>
      <c r="C33" s="1095"/>
      <c r="D33" s="1095"/>
      <c r="E33" s="1095"/>
      <c r="F33" s="1096"/>
      <c r="G33" s="223"/>
      <c r="H33" s="613"/>
      <c r="I33" s="614">
        <f>G33-H33</f>
        <v>0</v>
      </c>
    </row>
    <row r="34" spans="2:11" ht="17.25" thickBot="1" x14ac:dyDescent="0.25">
      <c r="B34" s="359"/>
      <c r="C34" s="359"/>
      <c r="D34" s="359"/>
      <c r="E34" s="359"/>
      <c r="F34" s="359"/>
      <c r="G34" s="1082" t="s">
        <v>450</v>
      </c>
      <c r="H34" s="1082"/>
      <c r="I34" s="615"/>
    </row>
    <row r="35" spans="2:11" ht="15.75" thickTop="1" x14ac:dyDescent="0.2">
      <c r="B35" s="120" t="s">
        <v>216</v>
      </c>
      <c r="C35" s="120"/>
      <c r="F35" s="355"/>
      <c r="G35" s="355"/>
      <c r="H35" s="355"/>
    </row>
    <row r="36" spans="2:11" ht="15" customHeight="1" x14ac:dyDescent="0.2">
      <c r="B36" s="355" t="s">
        <v>217</v>
      </c>
      <c r="C36" s="1029" t="s">
        <v>88</v>
      </c>
      <c r="D36" s="1029"/>
      <c r="E36" s="1029"/>
      <c r="F36" s="1029"/>
      <c r="G36" s="1029"/>
      <c r="H36" s="1029"/>
      <c r="I36" s="1029"/>
    </row>
    <row r="37" spans="2:11" ht="36" customHeight="1" x14ac:dyDescent="0.2">
      <c r="B37" s="355" t="s">
        <v>218</v>
      </c>
      <c r="C37" s="1029" t="s">
        <v>602</v>
      </c>
      <c r="D37" s="1029"/>
      <c r="E37" s="1029"/>
      <c r="F37" s="1029"/>
      <c r="G37" s="1029"/>
      <c r="H37" s="1029"/>
      <c r="I37" s="1029"/>
    </row>
    <row r="38" spans="2:11" ht="15" customHeight="1" x14ac:dyDescent="0.2">
      <c r="B38" s="21" t="s">
        <v>219</v>
      </c>
      <c r="C38" s="1081" t="s">
        <v>609</v>
      </c>
      <c r="D38" s="1081"/>
      <c r="E38" s="1081"/>
      <c r="F38" s="1081"/>
      <c r="G38" s="1081"/>
      <c r="H38" s="1081"/>
      <c r="I38" s="1081"/>
    </row>
    <row r="39" spans="2:11" ht="15" customHeight="1" x14ac:dyDescent="0.2">
      <c r="C39" s="1081"/>
      <c r="D39" s="1081"/>
      <c r="E39" s="1081"/>
      <c r="F39" s="1081"/>
      <c r="G39" s="1081"/>
      <c r="H39" s="1081"/>
      <c r="I39" s="1081"/>
    </row>
    <row r="40" spans="2:11" ht="15" customHeight="1" x14ac:dyDescent="0.2">
      <c r="C40" s="1029"/>
      <c r="D40" s="1029"/>
      <c r="E40" s="1029"/>
      <c r="F40" s="1029"/>
      <c r="G40" s="1029"/>
      <c r="H40" s="1029"/>
      <c r="I40" s="1029"/>
    </row>
    <row r="41" spans="2:11" ht="15" customHeight="1" x14ac:dyDescent="0.2">
      <c r="B41" s="1115"/>
      <c r="C41" s="1115"/>
      <c r="D41" s="1115"/>
      <c r="E41" s="1115"/>
      <c r="F41" s="1115"/>
      <c r="G41" s="313"/>
      <c r="H41" s="313"/>
    </row>
    <row r="42" spans="2:11" ht="15" customHeight="1" x14ac:dyDescent="0.2">
      <c r="B42" s="34" t="s">
        <v>228</v>
      </c>
      <c r="C42" s="758"/>
      <c r="D42" s="759" t="s">
        <v>495</v>
      </c>
      <c r="G42" s="313"/>
      <c r="H42" s="313"/>
    </row>
    <row r="43" spans="2:11" ht="16.5" x14ac:dyDescent="0.2">
      <c r="B43" s="1087" t="s">
        <v>50</v>
      </c>
      <c r="C43" s="1088"/>
      <c r="D43" s="1088"/>
      <c r="E43" s="1088"/>
      <c r="F43" s="1089"/>
      <c r="G43" s="95" t="s">
        <v>376</v>
      </c>
      <c r="H43" s="508" t="s">
        <v>381</v>
      </c>
      <c r="I43" s="200" t="s">
        <v>382</v>
      </c>
      <c r="J43" s="200" t="s">
        <v>9</v>
      </c>
      <c r="K43" s="55" t="s">
        <v>51</v>
      </c>
    </row>
    <row r="44" spans="2:11" ht="9.75" customHeight="1" x14ac:dyDescent="0.2">
      <c r="B44" s="228"/>
      <c r="C44" s="229"/>
      <c r="D44" s="229"/>
      <c r="E44" s="229"/>
      <c r="F44" s="230"/>
      <c r="G44" s="229"/>
      <c r="H44" s="509"/>
      <c r="I44" s="231"/>
      <c r="J44" s="231"/>
      <c r="K44" s="232"/>
    </row>
    <row r="45" spans="2:11" ht="20.25" customHeight="1" x14ac:dyDescent="0.2">
      <c r="B45" s="28"/>
      <c r="C45" s="29"/>
      <c r="D45" s="322" t="s">
        <v>52</v>
      </c>
      <c r="E45" s="322"/>
      <c r="F45" s="115"/>
      <c r="G45" s="223"/>
      <c r="H45" s="527"/>
      <c r="I45" s="528">
        <f>G45-H45</f>
        <v>0</v>
      </c>
      <c r="J45" s="233">
        <v>0</v>
      </c>
      <c r="K45" s="524">
        <f t="shared" ref="K45:K57" si="0">I45*J45</f>
        <v>0</v>
      </c>
    </row>
    <row r="46" spans="2:11" ht="20.25" customHeight="1" x14ac:dyDescent="0.2">
      <c r="B46" s="28"/>
      <c r="C46" s="29"/>
      <c r="D46" s="322" t="s">
        <v>53</v>
      </c>
      <c r="E46" s="322"/>
      <c r="F46" s="115"/>
      <c r="G46" s="223"/>
      <c r="H46" s="527"/>
      <c r="I46" s="528">
        <f t="shared" ref="I46:I57" si="1">G46-H46</f>
        <v>0</v>
      </c>
      <c r="J46" s="235">
        <v>2E-3</v>
      </c>
      <c r="K46" s="217">
        <f t="shared" si="0"/>
        <v>0</v>
      </c>
    </row>
    <row r="47" spans="2:11" ht="20.25" customHeight="1" x14ac:dyDescent="0.2">
      <c r="B47" s="28"/>
      <c r="C47" s="29"/>
      <c r="D47" s="322" t="s">
        <v>54</v>
      </c>
      <c r="E47" s="322"/>
      <c r="F47" s="115"/>
      <c r="G47" s="223"/>
      <c r="H47" s="527"/>
      <c r="I47" s="528">
        <f t="shared" si="1"/>
        <v>0</v>
      </c>
      <c r="J47" s="235">
        <v>5.0000000000000001E-3</v>
      </c>
      <c r="K47" s="217">
        <f t="shared" si="0"/>
        <v>0</v>
      </c>
    </row>
    <row r="48" spans="2:11" ht="20.25" customHeight="1" x14ac:dyDescent="0.2">
      <c r="B48" s="28"/>
      <c r="C48" s="29"/>
      <c r="D48" s="322" t="s">
        <v>55</v>
      </c>
      <c r="E48" s="322"/>
      <c r="F48" s="115"/>
      <c r="G48" s="223"/>
      <c r="H48" s="527"/>
      <c r="I48" s="528">
        <f t="shared" si="1"/>
        <v>0</v>
      </c>
      <c r="J48" s="235">
        <v>8.0000000000000002E-3</v>
      </c>
      <c r="K48" s="217">
        <f t="shared" si="0"/>
        <v>0</v>
      </c>
    </row>
    <row r="49" spans="1:11" ht="20.25" customHeight="1" x14ac:dyDescent="0.2">
      <c r="B49" s="28"/>
      <c r="C49" s="29"/>
      <c r="D49" s="322" t="s">
        <v>56</v>
      </c>
      <c r="E49" s="322"/>
      <c r="F49" s="115"/>
      <c r="G49" s="223"/>
      <c r="H49" s="527"/>
      <c r="I49" s="528">
        <f t="shared" si="1"/>
        <v>0</v>
      </c>
      <c r="J49" s="235">
        <v>1.2999999999999999E-2</v>
      </c>
      <c r="K49" s="217">
        <f t="shared" si="0"/>
        <v>0</v>
      </c>
    </row>
    <row r="50" spans="1:11" ht="20.25" customHeight="1" x14ac:dyDescent="0.2">
      <c r="B50" s="28"/>
      <c r="C50" s="29"/>
      <c r="D50" s="322" t="s">
        <v>57</v>
      </c>
      <c r="E50" s="322"/>
      <c r="F50" s="115"/>
      <c r="G50" s="223"/>
      <c r="H50" s="527"/>
      <c r="I50" s="528">
        <f t="shared" si="1"/>
        <v>0</v>
      </c>
      <c r="J50" s="235">
        <v>1.9E-2</v>
      </c>
      <c r="K50" s="217">
        <f t="shared" si="0"/>
        <v>0</v>
      </c>
    </row>
    <row r="51" spans="1:11" ht="20.25" customHeight="1" x14ac:dyDescent="0.2">
      <c r="B51" s="28"/>
      <c r="C51" s="29"/>
      <c r="D51" s="322" t="s">
        <v>58</v>
      </c>
      <c r="E51" s="322"/>
      <c r="F51" s="115"/>
      <c r="G51" s="223"/>
      <c r="H51" s="527"/>
      <c r="I51" s="528">
        <f t="shared" si="1"/>
        <v>0</v>
      </c>
      <c r="J51" s="235">
        <v>2.7E-2</v>
      </c>
      <c r="K51" s="217">
        <f t="shared" si="0"/>
        <v>0</v>
      </c>
    </row>
    <row r="52" spans="1:11" ht="20.25" customHeight="1" x14ac:dyDescent="0.2">
      <c r="B52" s="28"/>
      <c r="C52" s="29"/>
      <c r="D52" s="322" t="s">
        <v>59</v>
      </c>
      <c r="E52" s="322"/>
      <c r="F52" s="115"/>
      <c r="G52" s="223"/>
      <c r="H52" s="527"/>
      <c r="I52" s="528">
        <f t="shared" si="1"/>
        <v>0</v>
      </c>
      <c r="J52" s="235">
        <v>3.2000000000000001E-2</v>
      </c>
      <c r="K52" s="217">
        <f t="shared" si="0"/>
        <v>0</v>
      </c>
    </row>
    <row r="53" spans="1:11" ht="20.25" customHeight="1" x14ac:dyDescent="0.2">
      <c r="B53" s="28"/>
      <c r="C53" s="29"/>
      <c r="D53" s="322" t="s">
        <v>60</v>
      </c>
      <c r="E53" s="322"/>
      <c r="F53" s="115"/>
      <c r="G53" s="223"/>
      <c r="H53" s="527"/>
      <c r="I53" s="528">
        <f t="shared" si="1"/>
        <v>0</v>
      </c>
      <c r="J53" s="235">
        <v>4.1000000000000002E-2</v>
      </c>
      <c r="K53" s="217">
        <f t="shared" si="0"/>
        <v>0</v>
      </c>
    </row>
    <row r="54" spans="1:11" ht="20.25" customHeight="1" x14ac:dyDescent="0.2">
      <c r="B54" s="28"/>
      <c r="C54" s="29"/>
      <c r="D54" s="322" t="s">
        <v>61</v>
      </c>
      <c r="E54" s="322"/>
      <c r="F54" s="115"/>
      <c r="G54" s="223"/>
      <c r="H54" s="527"/>
      <c r="I54" s="528">
        <f t="shared" si="1"/>
        <v>0</v>
      </c>
      <c r="J54" s="235">
        <v>4.5999999999999999E-2</v>
      </c>
      <c r="K54" s="217">
        <f t="shared" si="0"/>
        <v>0</v>
      </c>
    </row>
    <row r="55" spans="1:11" ht="20.25" customHeight="1" x14ac:dyDescent="0.2">
      <c r="B55" s="28"/>
      <c r="C55" s="29"/>
      <c r="D55" s="322" t="s">
        <v>62</v>
      </c>
      <c r="E55" s="322"/>
      <c r="F55" s="115"/>
      <c r="G55" s="223"/>
      <c r="H55" s="527"/>
      <c r="I55" s="528">
        <f t="shared" si="1"/>
        <v>0</v>
      </c>
      <c r="J55" s="235">
        <v>0.06</v>
      </c>
      <c r="K55" s="217">
        <f t="shared" si="0"/>
        <v>0</v>
      </c>
    </row>
    <row r="56" spans="1:11" ht="20.25" customHeight="1" x14ac:dyDescent="0.2">
      <c r="B56" s="28"/>
      <c r="C56" s="29"/>
      <c r="D56" s="322" t="s">
        <v>63</v>
      </c>
      <c r="E56" s="322"/>
      <c r="F56" s="115"/>
      <c r="G56" s="223"/>
      <c r="H56" s="527"/>
      <c r="I56" s="528">
        <f t="shared" si="1"/>
        <v>0</v>
      </c>
      <c r="J56" s="235">
        <v>7.0000000000000007E-2</v>
      </c>
      <c r="K56" s="217">
        <f t="shared" si="0"/>
        <v>0</v>
      </c>
    </row>
    <row r="57" spans="1:11" ht="20.25" customHeight="1" x14ac:dyDescent="0.2">
      <c r="B57" s="28"/>
      <c r="C57" s="29"/>
      <c r="D57" s="322" t="s">
        <v>64</v>
      </c>
      <c r="E57" s="322"/>
      <c r="F57" s="115"/>
      <c r="G57" s="223"/>
      <c r="H57" s="527"/>
      <c r="I57" s="528">
        <f t="shared" si="1"/>
        <v>0</v>
      </c>
      <c r="J57" s="235">
        <v>0.08</v>
      </c>
      <c r="K57" s="217">
        <f t="shared" si="0"/>
        <v>0</v>
      </c>
    </row>
    <row r="58" spans="1:11" ht="20.25" customHeight="1" thickBot="1" x14ac:dyDescent="0.25">
      <c r="K58" s="354">
        <f>ABS(SUM(K45:K57))</f>
        <v>0</v>
      </c>
    </row>
    <row r="59" spans="1:11" ht="15.75" thickTop="1" x14ac:dyDescent="0.3">
      <c r="B59" s="21" t="s">
        <v>216</v>
      </c>
      <c r="H59" s="1039"/>
      <c r="I59" s="1039"/>
    </row>
    <row r="60" spans="1:11" ht="32.25" customHeight="1" x14ac:dyDescent="0.2">
      <c r="B60" s="1117" t="s">
        <v>170</v>
      </c>
      <c r="C60" s="1117"/>
      <c r="D60" s="1117"/>
      <c r="E60" s="1117"/>
      <c r="F60" s="1117"/>
      <c r="G60" s="1117"/>
      <c r="H60" s="1117"/>
      <c r="I60" s="1117"/>
      <c r="J60" s="1117"/>
    </row>
    <row r="61" spans="1:11" ht="20.25" customHeight="1" x14ac:dyDescent="0.2">
      <c r="B61" s="1118"/>
      <c r="C61" s="1118"/>
      <c r="D61" s="1118"/>
      <c r="E61" s="1118"/>
      <c r="F61" s="1118"/>
      <c r="G61" s="1118"/>
      <c r="H61" s="1118"/>
      <c r="I61" s="1118"/>
      <c r="J61" s="1118"/>
    </row>
    <row r="62" spans="1:11" x14ac:dyDescent="0.2">
      <c r="A62" s="34" t="s">
        <v>180</v>
      </c>
      <c r="B62" s="34" t="s">
        <v>66</v>
      </c>
      <c r="C62" s="34"/>
    </row>
    <row r="63" spans="1:11" x14ac:dyDescent="0.3">
      <c r="H63" s="1076"/>
      <c r="I63" s="1076"/>
      <c r="J63" s="357"/>
      <c r="K63" s="27"/>
    </row>
    <row r="64" spans="1:11" ht="48.95" customHeight="1" x14ac:dyDescent="0.2">
      <c r="B64" s="236"/>
      <c r="C64" s="1077" t="s">
        <v>67</v>
      </c>
      <c r="D64" s="1078"/>
      <c r="E64" s="68" t="s">
        <v>68</v>
      </c>
      <c r="F64" s="68" t="s">
        <v>69</v>
      </c>
      <c r="G64" s="63" t="s">
        <v>70</v>
      </c>
      <c r="H64" s="63" t="s">
        <v>71</v>
      </c>
      <c r="J64" s="27"/>
      <c r="K64" s="27"/>
    </row>
    <row r="65" spans="2:11" ht="17.25" customHeight="1" x14ac:dyDescent="0.2">
      <c r="B65" s="40"/>
      <c r="C65" s="1079" t="s">
        <v>230</v>
      </c>
      <c r="D65" s="1080"/>
      <c r="E65" s="89" t="s">
        <v>234</v>
      </c>
      <c r="F65" s="64" t="s">
        <v>235</v>
      </c>
      <c r="G65" s="64" t="s">
        <v>236</v>
      </c>
      <c r="H65" s="64" t="s">
        <v>237</v>
      </c>
      <c r="J65" s="27"/>
      <c r="K65" s="27"/>
    </row>
    <row r="66" spans="2:11" ht="16.7" customHeight="1" x14ac:dyDescent="0.2">
      <c r="B66" s="237"/>
      <c r="C66" s="1097"/>
      <c r="D66" s="1098"/>
      <c r="E66" s="239"/>
      <c r="F66" s="239"/>
      <c r="G66" s="239"/>
      <c r="H66" s="239"/>
      <c r="J66" s="358"/>
      <c r="K66" s="358"/>
    </row>
    <row r="67" spans="2:11" ht="30" customHeight="1" x14ac:dyDescent="0.3">
      <c r="B67" s="503"/>
      <c r="C67" s="1083"/>
      <c r="D67" s="1084"/>
      <c r="E67" s="500"/>
      <c r="F67" s="500"/>
      <c r="G67" s="500"/>
      <c r="H67" s="500"/>
      <c r="J67" s="358"/>
      <c r="K67" s="358"/>
    </row>
    <row r="68" spans="2:11" ht="30" customHeight="1" x14ac:dyDescent="0.3">
      <c r="B68" s="503"/>
      <c r="C68" s="1083"/>
      <c r="D68" s="1084"/>
      <c r="E68" s="500"/>
      <c r="F68" s="500"/>
      <c r="G68" s="500"/>
      <c r="H68" s="500"/>
      <c r="J68" s="358"/>
      <c r="K68" s="358"/>
    </row>
    <row r="69" spans="2:11" ht="30" customHeight="1" x14ac:dyDescent="0.3">
      <c r="B69" s="503"/>
      <c r="C69" s="1083"/>
      <c r="D69" s="1084"/>
      <c r="E69" s="500"/>
      <c r="F69" s="500"/>
      <c r="G69" s="500"/>
      <c r="H69" s="500"/>
      <c r="J69" s="358"/>
      <c r="K69" s="358"/>
    </row>
    <row r="70" spans="2:11" ht="30" customHeight="1" x14ac:dyDescent="0.3">
      <c r="B70" s="503"/>
      <c r="C70" s="1083"/>
      <c r="D70" s="1084"/>
      <c r="E70" s="500"/>
      <c r="F70" s="500"/>
      <c r="G70" s="500"/>
      <c r="H70" s="500"/>
      <c r="J70" s="358"/>
      <c r="K70" s="358"/>
    </row>
    <row r="71" spans="2:11" ht="30" customHeight="1" x14ac:dyDescent="0.3">
      <c r="B71" s="503"/>
      <c r="C71" s="1083"/>
      <c r="D71" s="1084"/>
      <c r="E71" s="500"/>
      <c r="F71" s="500"/>
      <c r="G71" s="500"/>
      <c r="H71" s="500"/>
      <c r="J71" s="358"/>
      <c r="K71" s="358"/>
    </row>
    <row r="72" spans="2:11" ht="30" customHeight="1" x14ac:dyDescent="0.3">
      <c r="B72" s="503"/>
      <c r="C72" s="1083"/>
      <c r="D72" s="1084"/>
      <c r="E72" s="500"/>
      <c r="F72" s="500"/>
      <c r="G72" s="500"/>
      <c r="H72" s="500"/>
      <c r="J72" s="358"/>
      <c r="K72" s="358"/>
    </row>
    <row r="73" spans="2:11" ht="30" customHeight="1" x14ac:dyDescent="0.3">
      <c r="B73" s="503"/>
      <c r="C73" s="1083"/>
      <c r="D73" s="1084"/>
      <c r="E73" s="500"/>
      <c r="F73" s="500"/>
      <c r="G73" s="500"/>
      <c r="H73" s="500"/>
      <c r="J73" s="358"/>
      <c r="K73" s="358"/>
    </row>
    <row r="74" spans="2:11" ht="30" customHeight="1" x14ac:dyDescent="0.3">
      <c r="B74" s="503"/>
      <c r="C74" s="1083"/>
      <c r="D74" s="1084"/>
      <c r="E74" s="500"/>
      <c r="F74" s="500"/>
      <c r="G74" s="500"/>
      <c r="H74" s="500"/>
      <c r="J74" s="358"/>
      <c r="K74" s="358"/>
    </row>
    <row r="75" spans="2:11" ht="30" customHeight="1" x14ac:dyDescent="0.3">
      <c r="B75" s="503"/>
      <c r="C75" s="1083"/>
      <c r="D75" s="1084"/>
      <c r="E75" s="500"/>
      <c r="F75" s="500"/>
      <c r="G75" s="500"/>
      <c r="H75" s="500"/>
      <c r="J75" s="358"/>
      <c r="K75" s="358"/>
    </row>
    <row r="76" spans="2:11" ht="30" customHeight="1" x14ac:dyDescent="0.3">
      <c r="B76" s="503"/>
      <c r="C76" s="1083"/>
      <c r="D76" s="1084"/>
      <c r="E76" s="500"/>
      <c r="F76" s="500"/>
      <c r="G76" s="500"/>
      <c r="H76" s="500"/>
      <c r="J76" s="358"/>
      <c r="K76" s="358"/>
    </row>
    <row r="77" spans="2:11" ht="30" customHeight="1" x14ac:dyDescent="0.3">
      <c r="B77" s="503"/>
      <c r="C77" s="1083"/>
      <c r="D77" s="1084"/>
      <c r="E77" s="500"/>
      <c r="F77" s="500"/>
      <c r="G77" s="500"/>
      <c r="H77" s="500"/>
      <c r="J77" s="358"/>
      <c r="K77" s="358"/>
    </row>
    <row r="78" spans="2:11" ht="30" customHeight="1" x14ac:dyDescent="0.3">
      <c r="B78" s="503"/>
      <c r="C78" s="1083"/>
      <c r="D78" s="1084"/>
      <c r="E78" s="500"/>
      <c r="F78" s="500"/>
      <c r="G78" s="500"/>
      <c r="H78" s="500"/>
      <c r="J78" s="358"/>
      <c r="K78" s="358"/>
    </row>
    <row r="79" spans="2:11" ht="30" customHeight="1" x14ac:dyDescent="0.3">
      <c r="B79" s="503"/>
      <c r="C79" s="1083"/>
      <c r="D79" s="1084"/>
      <c r="E79" s="500"/>
      <c r="F79" s="500"/>
      <c r="G79" s="500"/>
      <c r="H79" s="500"/>
    </row>
    <row r="80" spans="2:11" ht="30" customHeight="1" x14ac:dyDescent="0.3">
      <c r="B80" s="503"/>
      <c r="C80" s="1083"/>
      <c r="D80" s="1084"/>
      <c r="E80" s="500"/>
      <c r="F80" s="500"/>
      <c r="G80" s="500"/>
      <c r="H80" s="500"/>
    </row>
    <row r="81" spans="2:9" ht="30" customHeight="1" x14ac:dyDescent="0.3">
      <c r="B81" s="503"/>
      <c r="C81" s="1083"/>
      <c r="D81" s="1084"/>
      <c r="E81" s="500"/>
      <c r="F81" s="500"/>
      <c r="G81" s="500"/>
      <c r="H81" s="500"/>
    </row>
    <row r="82" spans="2:9" ht="30" customHeight="1" x14ac:dyDescent="0.3">
      <c r="B82" s="503"/>
      <c r="C82" s="1083"/>
      <c r="D82" s="1084"/>
      <c r="E82" s="500"/>
      <c r="F82" s="500"/>
      <c r="G82" s="500"/>
      <c r="H82" s="500"/>
    </row>
    <row r="83" spans="2:9" ht="30" customHeight="1" x14ac:dyDescent="0.3">
      <c r="B83" s="503"/>
      <c r="C83" s="1083"/>
      <c r="D83" s="1084"/>
      <c r="E83" s="500"/>
      <c r="F83" s="500"/>
      <c r="G83" s="500"/>
      <c r="H83" s="500"/>
    </row>
    <row r="84" spans="2:9" ht="30" customHeight="1" x14ac:dyDescent="0.3">
      <c r="B84" s="503"/>
      <c r="C84" s="1083"/>
      <c r="D84" s="1084"/>
      <c r="E84" s="500"/>
      <c r="F84" s="500"/>
      <c r="G84" s="500"/>
      <c r="H84" s="500"/>
    </row>
    <row r="85" spans="2:9" ht="30" customHeight="1" x14ac:dyDescent="0.3">
      <c r="B85" s="503"/>
      <c r="C85" s="1083"/>
      <c r="D85" s="1084"/>
      <c r="E85" s="500"/>
      <c r="F85" s="500"/>
      <c r="G85" s="500"/>
      <c r="H85" s="500"/>
    </row>
    <row r="86" spans="2:9" ht="30" customHeight="1" x14ac:dyDescent="0.3">
      <c r="B86" s="503"/>
      <c r="C86" s="1083"/>
      <c r="D86" s="1084"/>
      <c r="E86" s="500"/>
      <c r="F86" s="500"/>
      <c r="G86" s="500"/>
      <c r="H86" s="500"/>
    </row>
    <row r="87" spans="2:9" x14ac:dyDescent="0.2">
      <c r="B87" s="237"/>
      <c r="C87" s="1097"/>
      <c r="D87" s="1098"/>
      <c r="E87" s="239"/>
      <c r="F87" s="239"/>
      <c r="G87" s="239"/>
      <c r="H87" s="239"/>
    </row>
    <row r="88" spans="2:9" x14ac:dyDescent="0.2">
      <c r="B88" s="40"/>
      <c r="C88" s="996" t="s">
        <v>72</v>
      </c>
      <c r="D88" s="992"/>
      <c r="E88" s="236"/>
      <c r="F88" s="486"/>
      <c r="G88" s="240">
        <f>SUM(G66:G87)</f>
        <v>0</v>
      </c>
      <c r="H88" s="240">
        <f>SUM(H66:H87)</f>
        <v>0</v>
      </c>
    </row>
    <row r="89" spans="2:9" ht="15" customHeight="1" x14ac:dyDescent="0.2">
      <c r="B89" s="27"/>
      <c r="C89" s="27"/>
      <c r="D89" s="27"/>
      <c r="E89" s="27"/>
      <c r="F89" s="1104" t="s">
        <v>73</v>
      </c>
      <c r="G89" s="1105"/>
      <c r="H89" s="1111">
        <f>MAX(ABS(G88),ABS(H88))</f>
        <v>0</v>
      </c>
    </row>
    <row r="90" spans="2:9" ht="9.1999999999999993" customHeight="1" x14ac:dyDescent="0.2">
      <c r="B90" s="27"/>
      <c r="C90" s="27"/>
      <c r="D90" s="27"/>
      <c r="E90" s="27"/>
      <c r="F90" s="1056"/>
      <c r="G90" s="1106"/>
      <c r="H90" s="1112"/>
    </row>
    <row r="91" spans="2:9" x14ac:dyDescent="0.2">
      <c r="B91" s="27"/>
      <c r="C91" s="27"/>
      <c r="D91" s="27"/>
      <c r="E91" s="27"/>
      <c r="F91" s="321" t="s">
        <v>74</v>
      </c>
      <c r="G91" s="326"/>
      <c r="H91" s="360">
        <v>0.08</v>
      </c>
    </row>
    <row r="92" spans="2:9" ht="15.75" thickBot="1" x14ac:dyDescent="0.25">
      <c r="B92" s="34"/>
      <c r="C92" s="34"/>
      <c r="F92" s="321" t="s">
        <v>29</v>
      </c>
      <c r="G92" s="326"/>
      <c r="H92" s="361">
        <f>H91*H89</f>
        <v>0</v>
      </c>
    </row>
    <row r="93" spans="2:9" ht="15.75" thickTop="1" x14ac:dyDescent="0.2">
      <c r="B93" s="21" t="s">
        <v>216</v>
      </c>
      <c r="I93" s="27"/>
    </row>
    <row r="94" spans="2:9" ht="15" customHeight="1" x14ac:dyDescent="0.2">
      <c r="B94" s="21" t="s">
        <v>217</v>
      </c>
      <c r="C94" s="1029" t="s">
        <v>419</v>
      </c>
      <c r="D94" s="1029"/>
      <c r="E94" s="1029"/>
      <c r="F94" s="1029"/>
      <c r="G94" s="1029"/>
      <c r="H94" s="1029"/>
      <c r="I94" s="1029"/>
    </row>
    <row r="95" spans="2:9" ht="15" customHeight="1" x14ac:dyDescent="0.2">
      <c r="B95" s="21" t="s">
        <v>218</v>
      </c>
      <c r="C95" s="1028" t="s">
        <v>420</v>
      </c>
      <c r="D95" s="1028"/>
      <c r="E95" s="1028"/>
      <c r="F95" s="1028"/>
      <c r="G95" s="1028"/>
      <c r="H95" s="1028"/>
      <c r="I95" s="1028"/>
    </row>
    <row r="96" spans="2:9" x14ac:dyDescent="0.2">
      <c r="B96" s="34"/>
      <c r="C96" s="1028"/>
      <c r="D96" s="1028"/>
      <c r="E96" s="1028"/>
      <c r="F96" s="1028"/>
      <c r="G96" s="1028"/>
      <c r="H96" s="1028"/>
      <c r="I96" s="1028"/>
    </row>
    <row r="97" spans="1:9" x14ac:dyDescent="0.2">
      <c r="B97" s="34"/>
      <c r="C97" s="1028"/>
      <c r="D97" s="1028"/>
      <c r="E97" s="1028"/>
      <c r="F97" s="1028"/>
      <c r="G97" s="1028"/>
      <c r="H97" s="1028"/>
      <c r="I97" s="1028"/>
    </row>
    <row r="100" spans="1:9" x14ac:dyDescent="0.2">
      <c r="A100" s="34" t="s">
        <v>191</v>
      </c>
      <c r="B100" s="34" t="s">
        <v>75</v>
      </c>
      <c r="C100" s="34"/>
    </row>
    <row r="101" spans="1:9" ht="15" customHeight="1" x14ac:dyDescent="0.2">
      <c r="B101" s="1044" t="s">
        <v>379</v>
      </c>
      <c r="C101" s="1044"/>
      <c r="D101" s="1044"/>
      <c r="E101" s="1044"/>
      <c r="F101" s="1044"/>
      <c r="G101" s="1044"/>
      <c r="H101" s="1044"/>
      <c r="I101" s="1044"/>
    </row>
    <row r="102" spans="1:9" x14ac:dyDescent="0.2">
      <c r="B102" s="1044"/>
      <c r="C102" s="1044"/>
      <c r="D102" s="1044"/>
      <c r="E102" s="1044"/>
      <c r="F102" s="1044"/>
      <c r="G102" s="1044"/>
      <c r="H102" s="1044"/>
      <c r="I102" s="1044"/>
    </row>
    <row r="103" spans="1:9" x14ac:dyDescent="0.2">
      <c r="B103" s="1044"/>
      <c r="C103" s="1044"/>
      <c r="D103" s="1044"/>
      <c r="E103" s="1044"/>
      <c r="F103" s="1044"/>
      <c r="G103" s="1044"/>
      <c r="H103" s="1044"/>
      <c r="I103" s="1044"/>
    </row>
    <row r="104" spans="1:9" ht="9.75" customHeight="1" x14ac:dyDescent="0.2">
      <c r="B104" s="1044"/>
      <c r="C104" s="1044"/>
      <c r="D104" s="1044"/>
      <c r="E104" s="1044"/>
      <c r="F104" s="1044"/>
      <c r="G104" s="1044"/>
      <c r="H104" s="1044"/>
      <c r="I104" s="1044"/>
    </row>
    <row r="105" spans="1:9" x14ac:dyDescent="0.2">
      <c r="B105" s="314"/>
      <c r="C105" s="314"/>
      <c r="D105" s="314"/>
      <c r="E105" s="314"/>
      <c r="F105" s="314"/>
      <c r="G105" s="314"/>
      <c r="H105" s="314"/>
      <c r="I105" s="314"/>
    </row>
    <row r="106" spans="1:9" ht="49.5" customHeight="1" x14ac:dyDescent="0.2">
      <c r="B106" s="236" t="s">
        <v>247</v>
      </c>
      <c r="C106" s="1040" t="s">
        <v>78</v>
      </c>
      <c r="D106" s="1005"/>
      <c r="E106" s="55" t="s">
        <v>79</v>
      </c>
      <c r="F106" s="1067" t="s">
        <v>76</v>
      </c>
      <c r="G106" s="1067"/>
      <c r="H106" s="1067"/>
      <c r="I106" s="63" t="s">
        <v>77</v>
      </c>
    </row>
    <row r="107" spans="1:9" ht="38.25" customHeight="1" x14ac:dyDescent="0.2">
      <c r="B107" s="238"/>
      <c r="C107" s="1036"/>
      <c r="D107" s="1073"/>
      <c r="E107" s="241"/>
      <c r="F107" s="1068"/>
      <c r="G107" s="1074"/>
      <c r="H107" s="1075"/>
      <c r="I107" s="250"/>
    </row>
    <row r="108" spans="1:9" ht="59.1" customHeight="1" x14ac:dyDescent="0.2">
      <c r="B108" s="238"/>
      <c r="C108" s="1036"/>
      <c r="D108" s="1073"/>
      <c r="E108" s="241"/>
      <c r="F108" s="1068"/>
      <c r="G108" s="1074"/>
      <c r="H108" s="1075"/>
      <c r="I108" s="531"/>
    </row>
    <row r="109" spans="1:9" ht="59.1" customHeight="1" x14ac:dyDescent="0.2">
      <c r="B109" s="238"/>
      <c r="C109" s="1036"/>
      <c r="D109" s="1073"/>
      <c r="E109" s="241"/>
      <c r="F109" s="1068"/>
      <c r="G109" s="1074"/>
      <c r="H109" s="1075"/>
      <c r="I109" s="531"/>
    </row>
    <row r="110" spans="1:9" ht="59.1" customHeight="1" x14ac:dyDescent="0.2">
      <c r="B110" s="238"/>
      <c r="C110" s="1036"/>
      <c r="D110" s="1073"/>
      <c r="E110" s="241"/>
      <c r="F110" s="1068"/>
      <c r="G110" s="1074"/>
      <c r="H110" s="1075"/>
      <c r="I110" s="531"/>
    </row>
    <row r="111" spans="1:9" ht="59.1" customHeight="1" x14ac:dyDescent="0.2">
      <c r="B111" s="238"/>
      <c r="C111" s="1036"/>
      <c r="D111" s="1073"/>
      <c r="E111" s="241"/>
      <c r="F111" s="1068"/>
      <c r="G111" s="1074"/>
      <c r="H111" s="1075"/>
      <c r="I111" s="531"/>
    </row>
    <row r="112" spans="1:9" ht="59.1" customHeight="1" x14ac:dyDescent="0.2">
      <c r="B112" s="238"/>
      <c r="C112" s="1036"/>
      <c r="D112" s="1073"/>
      <c r="E112" s="241"/>
      <c r="F112" s="1068"/>
      <c r="G112" s="1074"/>
      <c r="H112" s="1075"/>
      <c r="I112" s="531"/>
    </row>
    <row r="113" spans="2:9" ht="59.1" customHeight="1" x14ac:dyDescent="0.2">
      <c r="B113" s="238"/>
      <c r="C113" s="1036"/>
      <c r="D113" s="1073"/>
      <c r="E113" s="241"/>
      <c r="F113" s="1068"/>
      <c r="G113" s="1074"/>
      <c r="H113" s="1075"/>
      <c r="I113" s="531"/>
    </row>
    <row r="114" spans="2:9" ht="59.1" customHeight="1" x14ac:dyDescent="0.2">
      <c r="B114" s="238"/>
      <c r="C114" s="1036"/>
      <c r="D114" s="1073"/>
      <c r="E114" s="241"/>
      <c r="F114" s="1068"/>
      <c r="G114" s="1074"/>
      <c r="H114" s="1075"/>
      <c r="I114" s="531"/>
    </row>
    <row r="115" spans="2:9" ht="59.1" customHeight="1" x14ac:dyDescent="0.2">
      <c r="B115" s="238"/>
      <c r="C115" s="1036"/>
      <c r="D115" s="1073"/>
      <c r="E115" s="241"/>
      <c r="F115" s="1068"/>
      <c r="G115" s="1074"/>
      <c r="H115" s="1075"/>
      <c r="I115" s="531"/>
    </row>
    <row r="116" spans="2:9" ht="59.1" customHeight="1" x14ac:dyDescent="0.3">
      <c r="B116" s="501"/>
      <c r="C116" s="1036"/>
      <c r="D116" s="1073"/>
      <c r="E116" s="241"/>
      <c r="F116" s="1068"/>
      <c r="G116" s="1074"/>
      <c r="H116" s="1075"/>
      <c r="I116" s="531"/>
    </row>
    <row r="117" spans="2:9" ht="59.1" customHeight="1" x14ac:dyDescent="0.3">
      <c r="B117" s="501"/>
      <c r="C117" s="1036"/>
      <c r="D117" s="1038"/>
      <c r="E117" s="241"/>
      <c r="F117" s="1068"/>
      <c r="G117" s="1069"/>
      <c r="H117" s="1070"/>
      <c r="I117" s="479"/>
    </row>
    <row r="118" spans="2:9" ht="59.1" customHeight="1" x14ac:dyDescent="0.3">
      <c r="B118" s="501"/>
      <c r="C118" s="1036"/>
      <c r="D118" s="1038"/>
      <c r="E118" s="241"/>
      <c r="F118" s="1068"/>
      <c r="G118" s="1069"/>
      <c r="H118" s="1070"/>
      <c r="I118" s="479"/>
    </row>
    <row r="119" spans="2:9" ht="59.1" customHeight="1" x14ac:dyDescent="0.3">
      <c r="B119" s="501"/>
      <c r="C119" s="1036"/>
      <c r="D119" s="1038"/>
      <c r="E119" s="241"/>
      <c r="F119" s="1068"/>
      <c r="G119" s="1069"/>
      <c r="H119" s="1070"/>
      <c r="I119" s="479"/>
    </row>
    <row r="120" spans="2:9" ht="59.1" customHeight="1" x14ac:dyDescent="0.3">
      <c r="B120" s="501"/>
      <c r="C120" s="1036"/>
      <c r="D120" s="1038"/>
      <c r="E120" s="241"/>
      <c r="F120" s="1068"/>
      <c r="G120" s="1069"/>
      <c r="H120" s="1070"/>
      <c r="I120" s="479"/>
    </row>
    <row r="121" spans="2:9" ht="59.1" customHeight="1" x14ac:dyDescent="0.3">
      <c r="B121" s="501"/>
      <c r="C121" s="1036"/>
      <c r="D121" s="1038"/>
      <c r="E121" s="241"/>
      <c r="F121" s="1068"/>
      <c r="G121" s="1069"/>
      <c r="H121" s="1070"/>
      <c r="I121" s="479"/>
    </row>
    <row r="122" spans="2:9" ht="59.1" customHeight="1" x14ac:dyDescent="0.3">
      <c r="B122" s="501"/>
      <c r="C122" s="1036"/>
      <c r="D122" s="1038"/>
      <c r="E122" s="241"/>
      <c r="F122" s="1068"/>
      <c r="G122" s="1069"/>
      <c r="H122" s="1070"/>
      <c r="I122" s="479"/>
    </row>
    <row r="123" spans="2:9" ht="59.1" customHeight="1" x14ac:dyDescent="0.3">
      <c r="B123" s="501"/>
      <c r="C123" s="1036"/>
      <c r="D123" s="1038"/>
      <c r="E123" s="241"/>
      <c r="F123" s="1068"/>
      <c r="G123" s="1069"/>
      <c r="H123" s="1070"/>
      <c r="I123" s="479"/>
    </row>
    <row r="124" spans="2:9" ht="59.1" customHeight="1" x14ac:dyDescent="0.3">
      <c r="B124" s="501"/>
      <c r="C124" s="1036"/>
      <c r="D124" s="1038"/>
      <c r="E124" s="241"/>
      <c r="F124" s="1068"/>
      <c r="G124" s="1069"/>
      <c r="H124" s="1070"/>
      <c r="I124" s="479"/>
    </row>
    <row r="125" spans="2:9" ht="59.1" customHeight="1" x14ac:dyDescent="0.3">
      <c r="B125" s="501"/>
      <c r="C125" s="1036"/>
      <c r="D125" s="1038"/>
      <c r="E125" s="241"/>
      <c r="F125" s="1068"/>
      <c r="G125" s="1069"/>
      <c r="H125" s="1070"/>
      <c r="I125" s="479"/>
    </row>
    <row r="126" spans="2:9" ht="59.1" customHeight="1" x14ac:dyDescent="0.3">
      <c r="B126" s="501"/>
      <c r="C126" s="1036"/>
      <c r="D126" s="1038"/>
      <c r="E126" s="241"/>
      <c r="F126" s="1068"/>
      <c r="G126" s="1069"/>
      <c r="H126" s="1070"/>
      <c r="I126" s="479"/>
    </row>
    <row r="127" spans="2:9" ht="59.1" customHeight="1" x14ac:dyDescent="0.3">
      <c r="B127" s="501"/>
      <c r="C127" s="1036"/>
      <c r="D127" s="1038"/>
      <c r="E127" s="241"/>
      <c r="F127" s="1068"/>
      <c r="G127" s="1069"/>
      <c r="H127" s="1070"/>
      <c r="I127" s="479"/>
    </row>
    <row r="128" spans="2:9" ht="38.25" customHeight="1" x14ac:dyDescent="0.2">
      <c r="B128" s="238"/>
      <c r="C128" s="1036"/>
      <c r="D128" s="1073"/>
      <c r="E128" s="241"/>
      <c r="F128" s="1068"/>
      <c r="G128" s="1074"/>
      <c r="H128" s="1075"/>
      <c r="I128" s="479"/>
    </row>
    <row r="129" spans="1:12" ht="15.75" thickBot="1" x14ac:dyDescent="0.25">
      <c r="B129" s="27"/>
      <c r="C129" s="27"/>
      <c r="D129" s="27"/>
      <c r="E129" s="467">
        <f>SUM(E107:E128)</f>
        <v>0</v>
      </c>
      <c r="F129" s="27"/>
      <c r="G129" s="347"/>
      <c r="H129" s="347"/>
      <c r="I129" s="480">
        <f>SUM(I107:I128)</f>
        <v>0</v>
      </c>
    </row>
    <row r="130" spans="1:12" ht="15.75" thickTop="1" x14ac:dyDescent="0.3">
      <c r="B130" s="27"/>
      <c r="C130" s="27"/>
      <c r="D130" s="27"/>
      <c r="E130" s="27"/>
      <c r="F130" s="27"/>
      <c r="G130" s="27"/>
      <c r="H130" s="1039"/>
      <c r="I130" s="1039"/>
    </row>
    <row r="131" spans="1:12" ht="39.75" customHeight="1" x14ac:dyDescent="0.2">
      <c r="B131" s="27" t="s">
        <v>65</v>
      </c>
      <c r="C131" s="928" t="s">
        <v>610</v>
      </c>
      <c r="D131" s="928"/>
      <c r="E131" s="928"/>
      <c r="F131" s="928"/>
      <c r="G131" s="928"/>
      <c r="H131" s="928"/>
      <c r="I131" s="928"/>
    </row>
    <row r="134" spans="1:12" x14ac:dyDescent="0.2">
      <c r="A134" s="34" t="s">
        <v>192</v>
      </c>
      <c r="B134" s="34" t="s">
        <v>377</v>
      </c>
      <c r="C134" s="34"/>
    </row>
    <row r="135" spans="1:12" x14ac:dyDescent="0.2">
      <c r="B135" s="314"/>
      <c r="C135" s="314"/>
      <c r="D135" s="314"/>
      <c r="E135" s="314"/>
      <c r="F135" s="314"/>
      <c r="G135" s="314"/>
      <c r="H135" s="314"/>
      <c r="I135" s="314"/>
    </row>
    <row r="136" spans="1:12" ht="48" customHeight="1" x14ac:dyDescent="0.2">
      <c r="B136" s="236"/>
      <c r="C136" s="1040" t="s">
        <v>102</v>
      </c>
      <c r="D136" s="1005"/>
      <c r="E136" s="1067" t="s">
        <v>380</v>
      </c>
      <c r="F136" s="1067"/>
      <c r="G136" s="1067"/>
      <c r="H136" s="55" t="s">
        <v>103</v>
      </c>
      <c r="I136" s="68" t="s">
        <v>106</v>
      </c>
      <c r="J136" s="68" t="s">
        <v>107</v>
      </c>
      <c r="K136" s="63" t="s">
        <v>108</v>
      </c>
      <c r="L136" s="63" t="s">
        <v>109</v>
      </c>
    </row>
    <row r="137" spans="1:12" ht="59.1" customHeight="1" x14ac:dyDescent="0.2">
      <c r="B137" s="238"/>
      <c r="C137" s="1036"/>
      <c r="D137" s="1107"/>
      <c r="E137" s="1068"/>
      <c r="F137" s="1108"/>
      <c r="G137" s="1109"/>
      <c r="H137" s="241"/>
      <c r="I137" s="507"/>
      <c r="J137" s="507"/>
      <c r="K137" s="506"/>
      <c r="L137" s="526">
        <f>MAX((I137-J137),0)*K137</f>
        <v>0</v>
      </c>
    </row>
    <row r="138" spans="1:12" ht="59.1" customHeight="1" x14ac:dyDescent="0.2">
      <c r="B138" s="238"/>
      <c r="C138" s="1036"/>
      <c r="D138" s="1109"/>
      <c r="E138" s="1068"/>
      <c r="F138" s="1108"/>
      <c r="G138" s="1109"/>
      <c r="H138" s="241"/>
      <c r="I138" s="619"/>
      <c r="J138" s="619"/>
      <c r="K138" s="620"/>
      <c r="L138" s="526">
        <f t="shared" ref="L138:L158" si="2">MAX((I138-J138),0)*K138</f>
        <v>0</v>
      </c>
    </row>
    <row r="139" spans="1:12" ht="59.1" customHeight="1" x14ac:dyDescent="0.2">
      <c r="B139" s="238"/>
      <c r="C139" s="1036"/>
      <c r="D139" s="1109"/>
      <c r="E139" s="1068"/>
      <c r="F139" s="1108"/>
      <c r="G139" s="1109"/>
      <c r="H139" s="241"/>
      <c r="I139" s="619"/>
      <c r="J139" s="619"/>
      <c r="K139" s="620"/>
      <c r="L139" s="526">
        <f t="shared" si="2"/>
        <v>0</v>
      </c>
    </row>
    <row r="140" spans="1:12" ht="59.1" customHeight="1" x14ac:dyDescent="0.2">
      <c r="B140" s="238"/>
      <c r="C140" s="1036"/>
      <c r="D140" s="1109"/>
      <c r="E140" s="1068"/>
      <c r="F140" s="1108"/>
      <c r="G140" s="1109"/>
      <c r="H140" s="241"/>
      <c r="I140" s="619"/>
      <c r="J140" s="619"/>
      <c r="K140" s="620"/>
      <c r="L140" s="526">
        <f t="shared" si="2"/>
        <v>0</v>
      </c>
    </row>
    <row r="141" spans="1:12" ht="59.1" customHeight="1" x14ac:dyDescent="0.2">
      <c r="B141" s="238"/>
      <c r="C141" s="1036"/>
      <c r="D141" s="1109"/>
      <c r="E141" s="1068"/>
      <c r="F141" s="1108"/>
      <c r="G141" s="1109"/>
      <c r="H141" s="241"/>
      <c r="I141" s="619"/>
      <c r="J141" s="619"/>
      <c r="K141" s="620"/>
      <c r="L141" s="526">
        <f t="shared" si="2"/>
        <v>0</v>
      </c>
    </row>
    <row r="142" spans="1:12" ht="59.1" customHeight="1" x14ac:dyDescent="0.2">
      <c r="B142" s="238"/>
      <c r="C142" s="1036"/>
      <c r="D142" s="1109"/>
      <c r="E142" s="1068"/>
      <c r="F142" s="1108"/>
      <c r="G142" s="1109"/>
      <c r="H142" s="241"/>
      <c r="I142" s="619"/>
      <c r="J142" s="619"/>
      <c r="K142" s="620"/>
      <c r="L142" s="526">
        <f t="shared" si="2"/>
        <v>0</v>
      </c>
    </row>
    <row r="143" spans="1:12" ht="59.1" customHeight="1" x14ac:dyDescent="0.2">
      <c r="B143" s="238"/>
      <c r="C143" s="1036"/>
      <c r="D143" s="1107"/>
      <c r="E143" s="1068"/>
      <c r="F143" s="1108"/>
      <c r="G143" s="1109"/>
      <c r="H143" s="241"/>
      <c r="I143" s="619"/>
      <c r="J143" s="619"/>
      <c r="K143" s="620"/>
      <c r="L143" s="526">
        <f t="shared" si="2"/>
        <v>0</v>
      </c>
    </row>
    <row r="144" spans="1:12" ht="59.1" customHeight="1" x14ac:dyDescent="0.2">
      <c r="B144" s="238"/>
      <c r="C144" s="1036"/>
      <c r="D144" s="1109"/>
      <c r="E144" s="1068"/>
      <c r="F144" s="1108"/>
      <c r="G144" s="1109"/>
      <c r="H144" s="241"/>
      <c r="I144" s="619"/>
      <c r="J144" s="619"/>
      <c r="K144" s="620"/>
      <c r="L144" s="526">
        <f t="shared" si="2"/>
        <v>0</v>
      </c>
    </row>
    <row r="145" spans="2:12" ht="59.1" customHeight="1" x14ac:dyDescent="0.2">
      <c r="B145" s="238"/>
      <c r="C145" s="1036"/>
      <c r="D145" s="1109"/>
      <c r="E145" s="1068"/>
      <c r="F145" s="1108"/>
      <c r="G145" s="1109"/>
      <c r="H145" s="241"/>
      <c r="I145" s="619"/>
      <c r="J145" s="619"/>
      <c r="K145" s="620"/>
      <c r="L145" s="526">
        <f t="shared" si="2"/>
        <v>0</v>
      </c>
    </row>
    <row r="146" spans="2:12" ht="59.1" customHeight="1" x14ac:dyDescent="0.2">
      <c r="B146" s="238"/>
      <c r="C146" s="1036"/>
      <c r="D146" s="1109"/>
      <c r="E146" s="1068"/>
      <c r="F146" s="1108"/>
      <c r="G146" s="1109"/>
      <c r="H146" s="241"/>
      <c r="I146" s="619"/>
      <c r="J146" s="619"/>
      <c r="K146" s="620"/>
      <c r="L146" s="526">
        <f t="shared" si="2"/>
        <v>0</v>
      </c>
    </row>
    <row r="147" spans="2:12" ht="59.1" customHeight="1" x14ac:dyDescent="0.2">
      <c r="B147" s="238"/>
      <c r="C147" s="1036"/>
      <c r="D147" s="1109"/>
      <c r="E147" s="1068"/>
      <c r="F147" s="1108"/>
      <c r="G147" s="1109"/>
      <c r="H147" s="241"/>
      <c r="I147" s="619"/>
      <c r="J147" s="619"/>
      <c r="K147" s="620"/>
      <c r="L147" s="526">
        <f t="shared" si="2"/>
        <v>0</v>
      </c>
    </row>
    <row r="148" spans="2:12" ht="59.1" customHeight="1" x14ac:dyDescent="0.2">
      <c r="B148" s="238"/>
      <c r="C148" s="1036"/>
      <c r="D148" s="1109"/>
      <c r="E148" s="1068"/>
      <c r="F148" s="1108"/>
      <c r="G148" s="1109"/>
      <c r="H148" s="241"/>
      <c r="I148" s="619"/>
      <c r="J148" s="619"/>
      <c r="K148" s="620"/>
      <c r="L148" s="526">
        <f t="shared" si="2"/>
        <v>0</v>
      </c>
    </row>
    <row r="149" spans="2:12" ht="59.1" customHeight="1" x14ac:dyDescent="0.2">
      <c r="B149" s="238"/>
      <c r="C149" s="1036"/>
      <c r="D149" s="1109"/>
      <c r="E149" s="1068"/>
      <c r="F149" s="1108"/>
      <c r="G149" s="1109"/>
      <c r="H149" s="241"/>
      <c r="I149" s="619"/>
      <c r="J149" s="619"/>
      <c r="K149" s="620"/>
      <c r="L149" s="526">
        <f t="shared" si="2"/>
        <v>0</v>
      </c>
    </row>
    <row r="150" spans="2:12" ht="59.1" customHeight="1" x14ac:dyDescent="0.2">
      <c r="B150" s="238"/>
      <c r="C150" s="1036"/>
      <c r="D150" s="1109"/>
      <c r="E150" s="1068"/>
      <c r="F150" s="1108"/>
      <c r="G150" s="1109"/>
      <c r="H150" s="241"/>
      <c r="I150" s="619"/>
      <c r="J150" s="619"/>
      <c r="K150" s="620"/>
      <c r="L150" s="526">
        <f t="shared" si="2"/>
        <v>0</v>
      </c>
    </row>
    <row r="151" spans="2:12" ht="59.1" customHeight="1" x14ac:dyDescent="0.2">
      <c r="B151" s="238"/>
      <c r="C151" s="1036"/>
      <c r="D151" s="1109"/>
      <c r="E151" s="1068"/>
      <c r="F151" s="1108"/>
      <c r="G151" s="1109"/>
      <c r="H151" s="241"/>
      <c r="I151" s="619"/>
      <c r="J151" s="619"/>
      <c r="K151" s="620"/>
      <c r="L151" s="526">
        <f t="shared" si="2"/>
        <v>0</v>
      </c>
    </row>
    <row r="152" spans="2:12" ht="59.1" customHeight="1" x14ac:dyDescent="0.2">
      <c r="B152" s="238"/>
      <c r="C152" s="1036"/>
      <c r="D152" s="1109"/>
      <c r="E152" s="1068"/>
      <c r="F152" s="1108"/>
      <c r="G152" s="1109"/>
      <c r="H152" s="241"/>
      <c r="I152" s="619"/>
      <c r="J152" s="619"/>
      <c r="K152" s="620"/>
      <c r="L152" s="526">
        <f t="shared" si="2"/>
        <v>0</v>
      </c>
    </row>
    <row r="153" spans="2:12" ht="59.1" customHeight="1" x14ac:dyDescent="0.2">
      <c r="B153" s="238"/>
      <c r="C153" s="1036"/>
      <c r="D153" s="1109"/>
      <c r="E153" s="1068"/>
      <c r="F153" s="1108"/>
      <c r="G153" s="1109"/>
      <c r="H153" s="241"/>
      <c r="I153" s="619"/>
      <c r="J153" s="619"/>
      <c r="K153" s="620"/>
      <c r="L153" s="526">
        <f t="shared" si="2"/>
        <v>0</v>
      </c>
    </row>
    <row r="154" spans="2:12" ht="59.1" customHeight="1" x14ac:dyDescent="0.2">
      <c r="B154" s="238"/>
      <c r="C154" s="1036"/>
      <c r="D154" s="1109"/>
      <c r="E154" s="1068"/>
      <c r="F154" s="1108"/>
      <c r="G154" s="1109"/>
      <c r="H154" s="241"/>
      <c r="I154" s="619"/>
      <c r="J154" s="619"/>
      <c r="K154" s="620"/>
      <c r="L154" s="526">
        <f t="shared" si="2"/>
        <v>0</v>
      </c>
    </row>
    <row r="155" spans="2:12" ht="59.1" customHeight="1" x14ac:dyDescent="0.2">
      <c r="B155" s="238"/>
      <c r="C155" s="1036"/>
      <c r="D155" s="1109"/>
      <c r="E155" s="1068"/>
      <c r="F155" s="1108"/>
      <c r="G155" s="1109"/>
      <c r="H155" s="241"/>
      <c r="I155" s="619"/>
      <c r="J155" s="619"/>
      <c r="K155" s="620"/>
      <c r="L155" s="526">
        <f t="shared" si="2"/>
        <v>0</v>
      </c>
    </row>
    <row r="156" spans="2:12" ht="59.1" customHeight="1" x14ac:dyDescent="0.2">
      <c r="B156" s="238"/>
      <c r="C156" s="1036"/>
      <c r="D156" s="1109"/>
      <c r="E156" s="1068"/>
      <c r="F156" s="1108"/>
      <c r="G156" s="1109"/>
      <c r="H156" s="241"/>
      <c r="I156" s="619"/>
      <c r="J156" s="619"/>
      <c r="K156" s="620"/>
      <c r="L156" s="526">
        <f t="shared" si="2"/>
        <v>0</v>
      </c>
    </row>
    <row r="157" spans="2:12" ht="59.1" customHeight="1" x14ac:dyDescent="0.2">
      <c r="B157" s="238"/>
      <c r="C157" s="1036"/>
      <c r="D157" s="1109"/>
      <c r="E157" s="1068"/>
      <c r="F157" s="1108"/>
      <c r="G157" s="1109"/>
      <c r="H157" s="241"/>
      <c r="I157" s="619"/>
      <c r="J157" s="619"/>
      <c r="K157" s="620"/>
      <c r="L157" s="526">
        <f t="shared" si="2"/>
        <v>0</v>
      </c>
    </row>
    <row r="158" spans="2:12" ht="59.1" customHeight="1" x14ac:dyDescent="0.2">
      <c r="B158" s="238"/>
      <c r="C158" s="1036"/>
      <c r="D158" s="1109"/>
      <c r="E158" s="1068"/>
      <c r="F158" s="1108"/>
      <c r="G158" s="1109"/>
      <c r="H158" s="241"/>
      <c r="I158" s="507"/>
      <c r="J158" s="507"/>
      <c r="K158" s="506"/>
      <c r="L158" s="526">
        <f t="shared" si="2"/>
        <v>0</v>
      </c>
    </row>
    <row r="159" spans="2:12" ht="15.75" thickBot="1" x14ac:dyDescent="0.25">
      <c r="B159" s="27"/>
      <c r="C159" s="27"/>
      <c r="D159" s="27"/>
      <c r="E159" s="27"/>
      <c r="F159" s="347"/>
      <c r="G159" s="347"/>
      <c r="H159" s="467">
        <f>SUM(H137:H158)</f>
        <v>0</v>
      </c>
      <c r="I159" s="467">
        <f>SUM(I137:I158)</f>
        <v>0</v>
      </c>
      <c r="J159" s="467">
        <f>SUM(J137:J158)</f>
        <v>0</v>
      </c>
      <c r="K159" s="347"/>
      <c r="L159" s="447">
        <f>SUM(L137:L158)</f>
        <v>0</v>
      </c>
    </row>
    <row r="160" spans="2:12" ht="9.1999999999999993" customHeight="1" thickTop="1" x14ac:dyDescent="0.3">
      <c r="B160" s="27"/>
      <c r="C160" s="27"/>
      <c r="D160" s="27"/>
      <c r="E160" s="27"/>
      <c r="F160" s="27"/>
      <c r="G160" s="27"/>
      <c r="H160" s="323"/>
    </row>
    <row r="161" spans="2:11" x14ac:dyDescent="0.2">
      <c r="B161" s="27" t="s">
        <v>65</v>
      </c>
      <c r="C161" s="1110" t="s">
        <v>284</v>
      </c>
      <c r="D161" s="1110"/>
      <c r="E161" s="1110"/>
      <c r="F161" s="1110"/>
      <c r="G161" s="1110"/>
      <c r="H161" s="1110"/>
      <c r="I161" s="1110"/>
      <c r="J161" s="1110"/>
      <c r="K161" s="1110"/>
    </row>
    <row r="162" spans="2:11" ht="30" customHeight="1" x14ac:dyDescent="0.2">
      <c r="C162" s="1044" t="s">
        <v>285</v>
      </c>
      <c r="D162" s="1044"/>
      <c r="E162" s="1044"/>
      <c r="F162" s="1044"/>
      <c r="G162" s="1044"/>
      <c r="H162" s="1044"/>
      <c r="I162" s="1044"/>
      <c r="J162" s="1044"/>
      <c r="K162" s="1044"/>
    </row>
    <row r="163" spans="2:11" ht="15" customHeight="1" x14ac:dyDescent="0.2">
      <c r="C163" s="928" t="s">
        <v>451</v>
      </c>
      <c r="D163" s="928"/>
      <c r="E163" s="928"/>
      <c r="F163" s="928"/>
      <c r="G163" s="928"/>
      <c r="H163" s="928"/>
      <c r="I163" s="928"/>
    </row>
  </sheetData>
  <sheetProtection insertRows="0"/>
  <mergeCells count="158">
    <mergeCell ref="C163:I163"/>
    <mergeCell ref="B43:F43"/>
    <mergeCell ref="C158:D158"/>
    <mergeCell ref="E158:G158"/>
    <mergeCell ref="C161:K161"/>
    <mergeCell ref="C162:K162"/>
    <mergeCell ref="C157:D157"/>
    <mergeCell ref="E157:G157"/>
    <mergeCell ref="C155:D155"/>
    <mergeCell ref="E155:G155"/>
    <mergeCell ref="C156:D156"/>
    <mergeCell ref="E156:G156"/>
    <mergeCell ref="C152:D152"/>
    <mergeCell ref="E152:G152"/>
    <mergeCell ref="C153:D153"/>
    <mergeCell ref="E153:G153"/>
    <mergeCell ref="C154:D154"/>
    <mergeCell ref="E154:G154"/>
    <mergeCell ref="C149:D149"/>
    <mergeCell ref="E149:G149"/>
    <mergeCell ref="C150:D150"/>
    <mergeCell ref="E150:G150"/>
    <mergeCell ref="C151:D151"/>
    <mergeCell ref="E151:G151"/>
    <mergeCell ref="C146:D146"/>
    <mergeCell ref="E146:G146"/>
    <mergeCell ref="C147:D147"/>
    <mergeCell ref="E147:G147"/>
    <mergeCell ref="C148:D148"/>
    <mergeCell ref="E148:G148"/>
    <mergeCell ref="C143:D143"/>
    <mergeCell ref="E143:G143"/>
    <mergeCell ref="C144:D144"/>
    <mergeCell ref="E144:G144"/>
    <mergeCell ref="C145:D145"/>
    <mergeCell ref="E145:G145"/>
    <mergeCell ref="C36:I36"/>
    <mergeCell ref="C66:D66"/>
    <mergeCell ref="C140:D140"/>
    <mergeCell ref="E140:G140"/>
    <mergeCell ref="C141:D141"/>
    <mergeCell ref="E141:G141"/>
    <mergeCell ref="C142:D142"/>
    <mergeCell ref="E142:G142"/>
    <mergeCell ref="C137:D137"/>
    <mergeCell ref="E137:G137"/>
    <mergeCell ref="C138:D138"/>
    <mergeCell ref="E138:G138"/>
    <mergeCell ref="C139:D139"/>
    <mergeCell ref="E139:G139"/>
    <mergeCell ref="C85:D85"/>
    <mergeCell ref="C136:D136"/>
    <mergeCell ref="E136:G136"/>
    <mergeCell ref="F107:H107"/>
    <mergeCell ref="F119:H119"/>
    <mergeCell ref="F122:H122"/>
    <mergeCell ref="F123:H123"/>
    <mergeCell ref="H89:H90"/>
    <mergeCell ref="C77:D77"/>
    <mergeCell ref="C78:D78"/>
    <mergeCell ref="C37:I37"/>
    <mergeCell ref="C38:I39"/>
    <mergeCell ref="C72:D72"/>
    <mergeCell ref="H63:I63"/>
    <mergeCell ref="C64:D64"/>
    <mergeCell ref="C65:D65"/>
    <mergeCell ref="B60:J61"/>
    <mergeCell ref="C40:I40"/>
    <mergeCell ref="B41:F41"/>
    <mergeCell ref="H59:I59"/>
    <mergeCell ref="C67:D67"/>
    <mergeCell ref="C68:D68"/>
    <mergeCell ref="C69:D69"/>
    <mergeCell ref="C70:D70"/>
    <mergeCell ref="C71:D71"/>
    <mergeCell ref="B13:I13"/>
    <mergeCell ref="B16:F16"/>
    <mergeCell ref="B1:C1"/>
    <mergeCell ref="H2:I2"/>
    <mergeCell ref="G34:H34"/>
    <mergeCell ref="B25:F25"/>
    <mergeCell ref="B26:F26"/>
    <mergeCell ref="B30:F30"/>
    <mergeCell ref="B31:F31"/>
    <mergeCell ref="E5:M5"/>
    <mergeCell ref="E6:M6"/>
    <mergeCell ref="E7:M7"/>
    <mergeCell ref="E8:M8"/>
    <mergeCell ref="E9:M9"/>
    <mergeCell ref="B17:F17"/>
    <mergeCell ref="B18:F18"/>
    <mergeCell ref="B19:F19"/>
    <mergeCell ref="B20:F20"/>
    <mergeCell ref="B32:F32"/>
    <mergeCell ref="B33:F33"/>
    <mergeCell ref="B21:F21"/>
    <mergeCell ref="B24:F24"/>
    <mergeCell ref="C81:D81"/>
    <mergeCell ref="C73:D73"/>
    <mergeCell ref="C74:D74"/>
    <mergeCell ref="C75:D75"/>
    <mergeCell ref="C76:D76"/>
    <mergeCell ref="C82:D82"/>
    <mergeCell ref="C83:D83"/>
    <mergeCell ref="C86:D86"/>
    <mergeCell ref="C87:D87"/>
    <mergeCell ref="C80:D80"/>
    <mergeCell ref="C88:D88"/>
    <mergeCell ref="C79:D79"/>
    <mergeCell ref="C84:D84"/>
    <mergeCell ref="H130:I130"/>
    <mergeCell ref="C131:I131"/>
    <mergeCell ref="C110:D110"/>
    <mergeCell ref="C124:D124"/>
    <mergeCell ref="F124:H124"/>
    <mergeCell ref="C127:D127"/>
    <mergeCell ref="F127:H127"/>
    <mergeCell ref="C125:D125"/>
    <mergeCell ref="F120:H120"/>
    <mergeCell ref="F121:H121"/>
    <mergeCell ref="C116:D116"/>
    <mergeCell ref="C117:D117"/>
    <mergeCell ref="C118:D118"/>
    <mergeCell ref="C119:D119"/>
    <mergeCell ref="F110:H110"/>
    <mergeCell ref="F111:H111"/>
    <mergeCell ref="C122:D122"/>
    <mergeCell ref="C121:D121"/>
    <mergeCell ref="F112:H112"/>
    <mergeCell ref="F113:H113"/>
    <mergeCell ref="F114:H114"/>
    <mergeCell ref="F89:G90"/>
    <mergeCell ref="F106:H106"/>
    <mergeCell ref="C114:D114"/>
    <mergeCell ref="C115:D115"/>
    <mergeCell ref="C111:D111"/>
    <mergeCell ref="C112:D112"/>
    <mergeCell ref="C108:D108"/>
    <mergeCell ref="C109:D109"/>
    <mergeCell ref="C106:D106"/>
    <mergeCell ref="C107:D107"/>
    <mergeCell ref="F108:H108"/>
    <mergeCell ref="F109:H109"/>
    <mergeCell ref="F116:H116"/>
    <mergeCell ref="F117:H117"/>
    <mergeCell ref="F118:H118"/>
    <mergeCell ref="F115:H115"/>
    <mergeCell ref="C126:D126"/>
    <mergeCell ref="C113:D113"/>
    <mergeCell ref="C128:D128"/>
    <mergeCell ref="F128:H128"/>
    <mergeCell ref="C94:I94"/>
    <mergeCell ref="C95:I97"/>
    <mergeCell ref="B101:I104"/>
    <mergeCell ref="F125:H125"/>
    <mergeCell ref="F126:H126"/>
    <mergeCell ref="C123:D123"/>
    <mergeCell ref="C120:D120"/>
  </mergeCells>
  <phoneticPr fontId="12" type="noConversion"/>
  <pageMargins left="0.35433070866141703" right="0" top="0.59055118110236204" bottom="0.59055118110236204" header="0.31496062992126" footer="0.511811023622047"/>
  <pageSetup paperSize="9" scale="38" orientation="portrait" r:id="rId1"/>
  <headerFooter alignWithMargins="0">
    <oddHeader>&amp;LRisk-Based Capital Framework</oddHeader>
    <oddFooter>&amp;C&amp;A&amp;R&amp;P of &amp;N</oddFooter>
  </headerFooter>
  <rowBreaks count="2" manualBreakCount="2">
    <brk id="98" max="11" man="1"/>
    <brk id="132"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150"/>
  <sheetViews>
    <sheetView showGridLines="0" zoomScaleNormal="100" workbookViewId="0">
      <selection activeCell="J118" sqref="J118"/>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469</v>
      </c>
      <c r="B1" s="1062" t="s">
        <v>465</v>
      </c>
      <c r="C1" s="1063"/>
      <c r="I1" s="24"/>
    </row>
    <row r="2" spans="1:13" x14ac:dyDescent="0.3">
      <c r="H2" s="1039"/>
      <c r="I2" s="1039"/>
    </row>
    <row r="3" spans="1:13" x14ac:dyDescent="0.3">
      <c r="B3" s="557"/>
      <c r="C3" s="338"/>
      <c r="H3" s="323"/>
      <c r="I3" s="323"/>
    </row>
    <row r="4" spans="1:13" x14ac:dyDescent="0.3">
      <c r="B4" s="557"/>
      <c r="C4" s="338"/>
      <c r="H4" s="323"/>
      <c r="I4" s="323"/>
    </row>
    <row r="5" spans="1:13" x14ac:dyDescent="0.3">
      <c r="B5" s="119" t="s">
        <v>433</v>
      </c>
      <c r="D5" s="356"/>
      <c r="E5" s="948" t="str">
        <f>IF('Form A'!D5=0,"",'Form A'!D5)</f>
        <v/>
      </c>
      <c r="F5" s="949"/>
      <c r="G5" s="949"/>
      <c r="H5" s="949"/>
      <c r="I5" s="949"/>
      <c r="J5" s="949"/>
      <c r="K5" s="949"/>
      <c r="L5" s="949"/>
      <c r="M5" s="950"/>
    </row>
    <row r="6" spans="1:13" x14ac:dyDescent="0.2">
      <c r="B6" s="27" t="s">
        <v>435</v>
      </c>
      <c r="D6" s="356"/>
      <c r="E6" s="948" t="str">
        <f>IF('Form A'!D6=0,"",'Form A'!D6)</f>
        <v/>
      </c>
      <c r="F6" s="949"/>
      <c r="G6" s="949"/>
      <c r="H6" s="949"/>
      <c r="I6" s="949"/>
      <c r="J6" s="949"/>
      <c r="K6" s="949"/>
      <c r="L6" s="949"/>
      <c r="M6" s="950"/>
    </row>
    <row r="7" spans="1:13" x14ac:dyDescent="0.2">
      <c r="B7" s="27" t="s">
        <v>297</v>
      </c>
      <c r="D7" s="356"/>
      <c r="E7" s="948" t="str">
        <f>IF('Form A'!D7=0,"",'Form A'!D7)</f>
        <v/>
      </c>
      <c r="F7" s="949"/>
      <c r="G7" s="949"/>
      <c r="H7" s="949"/>
      <c r="I7" s="949"/>
      <c r="J7" s="949"/>
      <c r="K7" s="949"/>
      <c r="L7" s="949"/>
      <c r="M7" s="950"/>
    </row>
    <row r="8" spans="1:13" x14ac:dyDescent="0.2">
      <c r="B8" s="120" t="s">
        <v>259</v>
      </c>
      <c r="D8" s="356"/>
      <c r="E8" s="940">
        <f>'Form A'!D8</f>
        <v>0</v>
      </c>
      <c r="F8" s="941"/>
      <c r="G8" s="941"/>
      <c r="H8" s="941"/>
      <c r="I8" s="941"/>
      <c r="J8" s="941"/>
      <c r="K8" s="941"/>
      <c r="L8" s="941"/>
      <c r="M8" s="942"/>
    </row>
    <row r="9" spans="1:13" x14ac:dyDescent="0.2">
      <c r="B9" s="21" t="s">
        <v>5</v>
      </c>
      <c r="E9" s="948" t="s">
        <v>512</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25"/>
      <c r="C14" s="25"/>
      <c r="D14" s="25"/>
      <c r="E14" s="25"/>
      <c r="F14" s="25"/>
      <c r="G14" s="25"/>
      <c r="H14" s="25"/>
      <c r="I14" s="24" t="s">
        <v>408</v>
      </c>
    </row>
    <row r="15" spans="1:13" x14ac:dyDescent="0.3">
      <c r="A15" s="34" t="s">
        <v>177</v>
      </c>
      <c r="B15" s="341" t="s">
        <v>39</v>
      </c>
      <c r="C15" s="341"/>
      <c r="I15" s="323" t="s">
        <v>418</v>
      </c>
    </row>
    <row r="16" spans="1:13" s="35" customFormat="1" ht="16.7" customHeight="1" x14ac:dyDescent="0.2">
      <c r="B16" s="1087" t="s">
        <v>40</v>
      </c>
      <c r="C16" s="1088"/>
      <c r="D16" s="1088"/>
      <c r="E16" s="1088"/>
      <c r="F16" s="1089"/>
      <c r="G16" s="201" t="s">
        <v>8</v>
      </c>
      <c r="H16" s="55" t="s">
        <v>9</v>
      </c>
      <c r="I16" s="55" t="s">
        <v>10</v>
      </c>
    </row>
    <row r="17" spans="1:9" s="342" customFormat="1" ht="35.1" customHeight="1" x14ac:dyDescent="0.2">
      <c r="B17" s="1000" t="s">
        <v>156</v>
      </c>
      <c r="C17" s="1085"/>
      <c r="D17" s="1085"/>
      <c r="E17" s="1085"/>
      <c r="F17" s="1086"/>
      <c r="G17" s="223"/>
      <c r="H17" s="224" t="s">
        <v>41</v>
      </c>
      <c r="I17" s="217">
        <f>G17*H17</f>
        <v>0</v>
      </c>
    </row>
    <row r="18" spans="1:9" ht="27.95" customHeight="1" x14ac:dyDescent="0.2">
      <c r="B18" s="997" t="s">
        <v>157</v>
      </c>
      <c r="C18" s="998"/>
      <c r="D18" s="998"/>
      <c r="E18" s="998"/>
      <c r="F18" s="1099"/>
      <c r="G18" s="223"/>
      <c r="H18" s="203">
        <v>0.3</v>
      </c>
      <c r="I18" s="217">
        <f>G18*H18</f>
        <v>0</v>
      </c>
    </row>
    <row r="19" spans="1:9" ht="45.2" customHeight="1" x14ac:dyDescent="0.2">
      <c r="B19" s="997" t="s">
        <v>158</v>
      </c>
      <c r="C19" s="998"/>
      <c r="D19" s="998"/>
      <c r="E19" s="998"/>
      <c r="F19" s="1099"/>
      <c r="G19" s="223"/>
      <c r="H19" s="203">
        <v>0.16</v>
      </c>
      <c r="I19" s="217">
        <f>G19*H19</f>
        <v>0</v>
      </c>
    </row>
    <row r="20" spans="1:9" ht="20.25" customHeight="1" x14ac:dyDescent="0.2">
      <c r="B20" s="997" t="s">
        <v>159</v>
      </c>
      <c r="C20" s="998"/>
      <c r="D20" s="998"/>
      <c r="E20" s="998"/>
      <c r="F20" s="1099"/>
      <c r="G20" s="223"/>
      <c r="H20" s="203">
        <v>0.25</v>
      </c>
      <c r="I20" s="217">
        <f>G20*H20</f>
        <v>0</v>
      </c>
    </row>
    <row r="21" spans="1:9" ht="20.25" customHeight="1" x14ac:dyDescent="0.2">
      <c r="B21" s="1000" t="s">
        <v>375</v>
      </c>
      <c r="C21" s="1085"/>
      <c r="D21" s="1085"/>
      <c r="E21" s="1085"/>
      <c r="F21" s="1086"/>
      <c r="G21" s="223"/>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55" t="s">
        <v>9</v>
      </c>
      <c r="I24" s="55" t="s">
        <v>10</v>
      </c>
    </row>
    <row r="25" spans="1:9" s="342" customFormat="1" ht="20.25" customHeight="1" x14ac:dyDescent="0.2">
      <c r="B25" s="1101" t="s">
        <v>224</v>
      </c>
      <c r="C25" s="1102"/>
      <c r="D25" s="1102"/>
      <c r="E25" s="1102"/>
      <c r="F25" s="1103"/>
      <c r="G25" s="223"/>
      <c r="H25" s="203">
        <v>0.08</v>
      </c>
      <c r="I25" s="217">
        <f>G25*H25</f>
        <v>0</v>
      </c>
    </row>
    <row r="26" spans="1:9" ht="20.25" customHeight="1" x14ac:dyDescent="0.2">
      <c r="B26" s="997" t="s">
        <v>225</v>
      </c>
      <c r="C26" s="998"/>
      <c r="D26" s="998"/>
      <c r="E26" s="998"/>
      <c r="F26" s="1099"/>
      <c r="G26" s="223"/>
      <c r="H26" s="203">
        <v>0.16</v>
      </c>
      <c r="I26" s="217">
        <f>G26*H26</f>
        <v>0</v>
      </c>
    </row>
    <row r="27" spans="1:9" ht="20.25" customHeight="1" thickBot="1" x14ac:dyDescent="0.25">
      <c r="I27" s="354">
        <f>SUM(I25:I26)</f>
        <v>0</v>
      </c>
    </row>
    <row r="28" spans="1:9" ht="15.75" thickTop="1" x14ac:dyDescent="0.2">
      <c r="A28" s="34" t="s">
        <v>179</v>
      </c>
      <c r="B28" s="34" t="s">
        <v>44</v>
      </c>
      <c r="C28" s="34"/>
    </row>
    <row r="29" spans="1:9" x14ac:dyDescent="0.2">
      <c r="B29" s="34" t="s">
        <v>45</v>
      </c>
      <c r="C29" s="34"/>
      <c r="E29" s="34"/>
    </row>
    <row r="30" spans="1:9" x14ac:dyDescent="0.2">
      <c r="B30" s="1087" t="s">
        <v>46</v>
      </c>
      <c r="C30" s="1088"/>
      <c r="D30" s="1088"/>
      <c r="E30" s="1088"/>
      <c r="F30" s="1089"/>
      <c r="G30" s="200" t="s">
        <v>484</v>
      </c>
      <c r="H30" s="200" t="s">
        <v>485</v>
      </c>
      <c r="I30" s="55" t="s">
        <v>47</v>
      </c>
    </row>
    <row r="31" spans="1:9" ht="9.75" customHeight="1" x14ac:dyDescent="0.2">
      <c r="B31" s="228"/>
      <c r="C31" s="229"/>
      <c r="D31" s="229"/>
      <c r="E31" s="229"/>
      <c r="F31" s="230"/>
      <c r="G31" s="231"/>
      <c r="H31" s="231"/>
      <c r="I31" s="232"/>
    </row>
    <row r="32" spans="1:9" x14ac:dyDescent="0.2">
      <c r="B32" s="28" t="s">
        <v>486</v>
      </c>
      <c r="C32" s="29"/>
      <c r="D32" s="322"/>
      <c r="E32" s="322"/>
      <c r="F32" s="115"/>
      <c r="G32" s="223"/>
      <c r="H32" s="750"/>
      <c r="I32" s="234">
        <f>G32-H32</f>
        <v>0</v>
      </c>
    </row>
    <row r="33" spans="2:9" x14ac:dyDescent="0.2">
      <c r="B33" s="28" t="s">
        <v>487</v>
      </c>
      <c r="C33" s="29"/>
      <c r="D33" s="322"/>
      <c r="E33" s="322"/>
      <c r="F33" s="115"/>
      <c r="G33" s="223"/>
      <c r="H33" s="751"/>
      <c r="I33" s="234">
        <f t="shared" ref="I33:I34" si="0">G33-H33</f>
        <v>0</v>
      </c>
    </row>
    <row r="34" spans="2:9" x14ac:dyDescent="0.2">
      <c r="B34" s="28" t="s">
        <v>49</v>
      </c>
      <c r="C34" s="29"/>
      <c r="D34" s="748"/>
      <c r="E34" s="748"/>
      <c r="F34" s="115"/>
      <c r="G34" s="223"/>
      <c r="H34" s="751"/>
      <c r="I34" s="225">
        <f t="shared" si="0"/>
        <v>0</v>
      </c>
    </row>
    <row r="35" spans="2:9" x14ac:dyDescent="0.2">
      <c r="B35" s="27"/>
      <c r="C35" s="27"/>
      <c r="D35" s="120"/>
      <c r="E35" s="120"/>
      <c r="F35" s="27"/>
      <c r="G35" s="754"/>
      <c r="H35" s="755" t="s">
        <v>488</v>
      </c>
      <c r="I35" s="756"/>
    </row>
    <row r="36" spans="2:9" x14ac:dyDescent="0.2">
      <c r="B36" s="27" t="s">
        <v>216</v>
      </c>
      <c r="C36" s="27"/>
      <c r="D36" s="120"/>
      <c r="E36" s="120"/>
      <c r="F36" s="27"/>
      <c r="G36" s="754"/>
      <c r="H36" s="752"/>
      <c r="I36" s="753"/>
    </row>
    <row r="37" spans="2:9" x14ac:dyDescent="0.2">
      <c r="B37" s="27" t="s">
        <v>217</v>
      </c>
      <c r="C37" s="27" t="s">
        <v>489</v>
      </c>
      <c r="D37" s="120"/>
      <c r="E37" s="120"/>
      <c r="F37" s="27"/>
      <c r="G37" s="754"/>
      <c r="H37" s="752"/>
      <c r="I37" s="753"/>
    </row>
    <row r="38" spans="2:9" x14ac:dyDescent="0.2">
      <c r="B38" s="27"/>
      <c r="C38" s="27" t="s">
        <v>490</v>
      </c>
      <c r="D38" s="120"/>
      <c r="E38" s="120"/>
      <c r="F38" s="27"/>
      <c r="G38" s="754"/>
      <c r="H38" s="752"/>
      <c r="I38" s="753"/>
    </row>
    <row r="39" spans="2:9" x14ac:dyDescent="0.2">
      <c r="B39" s="27" t="s">
        <v>218</v>
      </c>
      <c r="C39" s="27" t="s">
        <v>283</v>
      </c>
      <c r="D39" s="120"/>
      <c r="E39" s="120"/>
      <c r="F39" s="27"/>
      <c r="G39" s="754"/>
      <c r="H39" s="752"/>
      <c r="I39" s="753"/>
    </row>
    <row r="40" spans="2:9" x14ac:dyDescent="0.2">
      <c r="B40" s="27" t="s">
        <v>491</v>
      </c>
      <c r="C40" s="27" t="s">
        <v>492</v>
      </c>
      <c r="D40" s="120"/>
      <c r="E40" s="120"/>
      <c r="F40" s="27"/>
      <c r="G40" s="754"/>
      <c r="H40" s="752"/>
      <c r="I40" s="753"/>
    </row>
    <row r="41" spans="2:9" x14ac:dyDescent="0.2">
      <c r="B41" s="27"/>
      <c r="C41" s="27" t="s">
        <v>493</v>
      </c>
      <c r="D41" s="120"/>
      <c r="E41" s="120"/>
      <c r="F41" s="27"/>
      <c r="G41" s="754"/>
      <c r="H41" s="752"/>
      <c r="I41" s="753"/>
    </row>
    <row r="42" spans="2:9" x14ac:dyDescent="0.2">
      <c r="B42" s="27" t="s">
        <v>220</v>
      </c>
      <c r="C42" s="27" t="s">
        <v>494</v>
      </c>
      <c r="D42" s="120"/>
      <c r="E42" s="120"/>
      <c r="F42" s="27"/>
      <c r="G42" s="754"/>
      <c r="H42" s="752"/>
      <c r="I42" s="753"/>
    </row>
    <row r="43" spans="2:9" x14ac:dyDescent="0.2">
      <c r="B43" s="27"/>
      <c r="C43" s="27" t="s">
        <v>611</v>
      </c>
      <c r="D43" s="120"/>
      <c r="E43" s="120"/>
      <c r="F43" s="27"/>
      <c r="G43" s="754"/>
      <c r="H43" s="752"/>
      <c r="I43" s="753"/>
    </row>
    <row r="44" spans="2:9" ht="7.5" customHeight="1" x14ac:dyDescent="0.2">
      <c r="B44" s="27"/>
      <c r="C44" s="27"/>
      <c r="D44" s="120"/>
      <c r="E44" s="120"/>
      <c r="F44" s="27"/>
      <c r="G44" s="754"/>
      <c r="H44" s="752"/>
      <c r="I44" s="753"/>
    </row>
    <row r="45" spans="2:9" ht="6.75" customHeight="1" x14ac:dyDescent="0.2">
      <c r="I45" s="757"/>
    </row>
    <row r="46" spans="2:9" ht="9" customHeight="1" x14ac:dyDescent="0.3">
      <c r="H46" s="1039"/>
      <c r="I46" s="1039"/>
    </row>
    <row r="47" spans="2:9" ht="9" customHeight="1" x14ac:dyDescent="0.2">
      <c r="C47" s="1029"/>
      <c r="D47" s="1029"/>
      <c r="E47" s="1029"/>
      <c r="F47" s="1029"/>
      <c r="G47" s="1029"/>
      <c r="H47" s="1029"/>
      <c r="I47" s="1029"/>
    </row>
    <row r="48" spans="2:9" ht="6.75" customHeight="1" x14ac:dyDescent="0.2">
      <c r="I48" s="27"/>
    </row>
    <row r="49" spans="1:11" x14ac:dyDescent="0.2">
      <c r="A49" s="34" t="s">
        <v>180</v>
      </c>
      <c r="B49" s="34" t="s">
        <v>66</v>
      </c>
      <c r="C49" s="34"/>
    </row>
    <row r="50" spans="1:11" x14ac:dyDescent="0.3">
      <c r="H50" s="1076"/>
      <c r="I50" s="1076"/>
      <c r="J50" s="357"/>
      <c r="K50" s="27"/>
    </row>
    <row r="51" spans="1:11" ht="48.95" customHeight="1" x14ac:dyDescent="0.2">
      <c r="B51" s="236"/>
      <c r="C51" s="1077" t="s">
        <v>67</v>
      </c>
      <c r="D51" s="1078"/>
      <c r="E51" s="68" t="s">
        <v>68</v>
      </c>
      <c r="F51" s="68" t="s">
        <v>69</v>
      </c>
      <c r="G51" s="63" t="s">
        <v>70</v>
      </c>
      <c r="H51" s="63" t="s">
        <v>71</v>
      </c>
      <c r="J51" s="27"/>
      <c r="K51" s="27"/>
    </row>
    <row r="52" spans="1:11" ht="17.25" customHeight="1" x14ac:dyDescent="0.2">
      <c r="B52" s="40"/>
      <c r="C52" s="1079" t="s">
        <v>230</v>
      </c>
      <c r="D52" s="1080"/>
      <c r="E52" s="89" t="s">
        <v>234</v>
      </c>
      <c r="F52" s="64" t="s">
        <v>235</v>
      </c>
      <c r="G52" s="64" t="s">
        <v>236</v>
      </c>
      <c r="H52" s="64" t="s">
        <v>237</v>
      </c>
      <c r="J52" s="27"/>
      <c r="K52" s="27"/>
    </row>
    <row r="53" spans="1:11" ht="16.7" customHeight="1" x14ac:dyDescent="0.2">
      <c r="B53" s="237"/>
      <c r="C53" s="1097"/>
      <c r="D53" s="1098"/>
      <c r="E53" s="239"/>
      <c r="F53" s="239"/>
      <c r="G53" s="239"/>
      <c r="H53" s="239"/>
      <c r="J53" s="358"/>
      <c r="K53" s="358"/>
    </row>
    <row r="54" spans="1:11" ht="30" customHeight="1" x14ac:dyDescent="0.3">
      <c r="B54" s="503"/>
      <c r="C54" s="1083"/>
      <c r="D54" s="1084"/>
      <c r="E54" s="500"/>
      <c r="F54" s="500"/>
      <c r="G54" s="500"/>
      <c r="H54" s="500"/>
      <c r="J54" s="358"/>
      <c r="K54" s="358"/>
    </row>
    <row r="55" spans="1:11" ht="30" customHeight="1" x14ac:dyDescent="0.3">
      <c r="B55" s="503"/>
      <c r="C55" s="1083"/>
      <c r="D55" s="1084"/>
      <c r="E55" s="500"/>
      <c r="F55" s="500"/>
      <c r="G55" s="500"/>
      <c r="H55" s="500"/>
      <c r="J55" s="358"/>
      <c r="K55" s="358"/>
    </row>
    <row r="56" spans="1:11" ht="30" customHeight="1" x14ac:dyDescent="0.3">
      <c r="B56" s="503"/>
      <c r="C56" s="1083"/>
      <c r="D56" s="1084"/>
      <c r="E56" s="500"/>
      <c r="F56" s="500"/>
      <c r="G56" s="500"/>
      <c r="H56" s="500"/>
      <c r="J56" s="358"/>
      <c r="K56" s="358"/>
    </row>
    <row r="57" spans="1:11" ht="30" customHeight="1" x14ac:dyDescent="0.3">
      <c r="B57" s="503"/>
      <c r="C57" s="1083"/>
      <c r="D57" s="1084"/>
      <c r="E57" s="500"/>
      <c r="F57" s="500"/>
      <c r="G57" s="500"/>
      <c r="H57" s="500"/>
      <c r="J57" s="358"/>
      <c r="K57" s="358"/>
    </row>
    <row r="58" spans="1:11" ht="30" customHeight="1" x14ac:dyDescent="0.3">
      <c r="B58" s="503"/>
      <c r="C58" s="1083"/>
      <c r="D58" s="1084"/>
      <c r="E58" s="500"/>
      <c r="F58" s="500"/>
      <c r="G58" s="500"/>
      <c r="H58" s="500"/>
      <c r="J58" s="358"/>
      <c r="K58" s="358"/>
    </row>
    <row r="59" spans="1:11" ht="30" customHeight="1" x14ac:dyDescent="0.3">
      <c r="B59" s="503"/>
      <c r="C59" s="1083"/>
      <c r="D59" s="1084"/>
      <c r="E59" s="500"/>
      <c r="F59" s="500"/>
      <c r="G59" s="500"/>
      <c r="H59" s="500"/>
      <c r="J59" s="358"/>
      <c r="K59" s="358"/>
    </row>
    <row r="60" spans="1:11" ht="30" customHeight="1" x14ac:dyDescent="0.3">
      <c r="B60" s="503"/>
      <c r="C60" s="1083"/>
      <c r="D60" s="1084"/>
      <c r="E60" s="500"/>
      <c r="F60" s="500"/>
      <c r="G60" s="500"/>
      <c r="H60" s="500"/>
      <c r="J60" s="358"/>
      <c r="K60" s="358"/>
    </row>
    <row r="61" spans="1:11" ht="30" customHeight="1" x14ac:dyDescent="0.3">
      <c r="B61" s="503"/>
      <c r="C61" s="1083"/>
      <c r="D61" s="1084"/>
      <c r="E61" s="500"/>
      <c r="F61" s="500"/>
      <c r="G61" s="500"/>
      <c r="H61" s="500"/>
      <c r="J61" s="358"/>
      <c r="K61" s="358"/>
    </row>
    <row r="62" spans="1:11" ht="30" customHeight="1" x14ac:dyDescent="0.3">
      <c r="B62" s="503"/>
      <c r="C62" s="1083"/>
      <c r="D62" s="1084"/>
      <c r="E62" s="500"/>
      <c r="F62" s="500"/>
      <c r="G62" s="500"/>
      <c r="H62" s="500"/>
      <c r="J62" s="358"/>
      <c r="K62" s="358"/>
    </row>
    <row r="63" spans="1:11" ht="30" customHeight="1" x14ac:dyDescent="0.3">
      <c r="B63" s="503"/>
      <c r="C63" s="1083"/>
      <c r="D63" s="1084"/>
      <c r="E63" s="500"/>
      <c r="F63" s="500"/>
      <c r="G63" s="500"/>
      <c r="H63" s="500"/>
      <c r="J63" s="358"/>
      <c r="K63" s="358"/>
    </row>
    <row r="64" spans="1:11" ht="30" customHeight="1" x14ac:dyDescent="0.3">
      <c r="B64" s="503"/>
      <c r="C64" s="1083"/>
      <c r="D64" s="1084"/>
      <c r="E64" s="500"/>
      <c r="F64" s="500"/>
      <c r="G64" s="500"/>
      <c r="H64" s="500"/>
      <c r="J64" s="358"/>
      <c r="K64" s="358"/>
    </row>
    <row r="65" spans="2:11" ht="30" customHeight="1" x14ac:dyDescent="0.3">
      <c r="B65" s="503"/>
      <c r="C65" s="1083"/>
      <c r="D65" s="1084"/>
      <c r="E65" s="500"/>
      <c r="F65" s="500"/>
      <c r="G65" s="500"/>
      <c r="H65" s="500"/>
      <c r="J65" s="358"/>
      <c r="K65" s="358"/>
    </row>
    <row r="66" spans="2:11" ht="30" customHeight="1" x14ac:dyDescent="0.3">
      <c r="B66" s="503"/>
      <c r="C66" s="1083"/>
      <c r="D66" s="1084"/>
      <c r="E66" s="500"/>
      <c r="F66" s="500"/>
      <c r="G66" s="500"/>
      <c r="H66" s="500"/>
    </row>
    <row r="67" spans="2:11" ht="30" customHeight="1" x14ac:dyDescent="0.3">
      <c r="B67" s="503"/>
      <c r="C67" s="1083"/>
      <c r="D67" s="1084"/>
      <c r="E67" s="500"/>
      <c r="F67" s="500"/>
      <c r="G67" s="500"/>
      <c r="H67" s="500"/>
    </row>
    <row r="68" spans="2:11" ht="30" customHeight="1" x14ac:dyDescent="0.3">
      <c r="B68" s="503"/>
      <c r="C68" s="1083"/>
      <c r="D68" s="1084"/>
      <c r="E68" s="500"/>
      <c r="F68" s="500"/>
      <c r="G68" s="500"/>
      <c r="H68" s="500"/>
    </row>
    <row r="69" spans="2:11" ht="30" customHeight="1" x14ac:dyDescent="0.3">
      <c r="B69" s="503"/>
      <c r="C69" s="1083"/>
      <c r="D69" s="1084"/>
      <c r="E69" s="500"/>
      <c r="F69" s="500"/>
      <c r="G69" s="500"/>
      <c r="H69" s="500"/>
    </row>
    <row r="70" spans="2:11" ht="30" customHeight="1" x14ac:dyDescent="0.3">
      <c r="B70" s="503"/>
      <c r="C70" s="1083"/>
      <c r="D70" s="1084"/>
      <c r="E70" s="500"/>
      <c r="F70" s="500"/>
      <c r="G70" s="500"/>
      <c r="H70" s="500"/>
    </row>
    <row r="71" spans="2:11" ht="30" customHeight="1" x14ac:dyDescent="0.3">
      <c r="B71" s="503"/>
      <c r="C71" s="1083"/>
      <c r="D71" s="1084"/>
      <c r="E71" s="500"/>
      <c r="F71" s="500"/>
      <c r="G71" s="500"/>
      <c r="H71" s="500"/>
    </row>
    <row r="72" spans="2:11" ht="30" customHeight="1" x14ac:dyDescent="0.3">
      <c r="B72" s="503"/>
      <c r="C72" s="1083"/>
      <c r="D72" s="1084"/>
      <c r="E72" s="500"/>
      <c r="F72" s="500"/>
      <c r="G72" s="500"/>
      <c r="H72" s="500"/>
    </row>
    <row r="73" spans="2:11" ht="30" customHeight="1" x14ac:dyDescent="0.3">
      <c r="B73" s="503"/>
      <c r="C73" s="1083"/>
      <c r="D73" s="1084"/>
      <c r="E73" s="500"/>
      <c r="F73" s="500"/>
      <c r="G73" s="500"/>
      <c r="H73" s="500"/>
    </row>
    <row r="74" spans="2:11" x14ac:dyDescent="0.2">
      <c r="B74" s="237"/>
      <c r="C74" s="1097"/>
      <c r="D74" s="1098"/>
      <c r="E74" s="239"/>
      <c r="F74" s="239"/>
      <c r="G74" s="239"/>
      <c r="H74" s="239"/>
    </row>
    <row r="75" spans="2:11" x14ac:dyDescent="0.2">
      <c r="B75" s="40"/>
      <c r="C75" s="996" t="s">
        <v>72</v>
      </c>
      <c r="D75" s="992"/>
      <c r="E75" s="236"/>
      <c r="F75" s="486"/>
      <c r="G75" s="240">
        <f>SUM(G53:G74)</f>
        <v>0</v>
      </c>
      <c r="H75" s="240">
        <f>SUM(H53:H74)</f>
        <v>0</v>
      </c>
    </row>
    <row r="76" spans="2:11" ht="15" customHeight="1" x14ac:dyDescent="0.2">
      <c r="B76" s="27"/>
      <c r="C76" s="27"/>
      <c r="D76" s="27"/>
      <c r="E76" s="27"/>
      <c r="F76" s="1104" t="s">
        <v>73</v>
      </c>
      <c r="G76" s="1105"/>
      <c r="H76" s="1111">
        <f>MAX(ABS(G75),ABS(H75))</f>
        <v>0</v>
      </c>
    </row>
    <row r="77" spans="2:11" ht="9.1999999999999993" customHeight="1" x14ac:dyDescent="0.2">
      <c r="B77" s="27"/>
      <c r="C77" s="27"/>
      <c r="D77" s="27"/>
      <c r="E77" s="27"/>
      <c r="F77" s="1056"/>
      <c r="G77" s="1106"/>
      <c r="H77" s="1112"/>
    </row>
    <row r="78" spans="2:11" x14ac:dyDescent="0.2">
      <c r="B78" s="27"/>
      <c r="C78" s="27"/>
      <c r="D78" s="27"/>
      <c r="E78" s="27"/>
      <c r="F78" s="321" t="s">
        <v>74</v>
      </c>
      <c r="G78" s="326"/>
      <c r="H78" s="360">
        <v>0.08</v>
      </c>
    </row>
    <row r="79" spans="2:11" ht="15.75" thickBot="1" x14ac:dyDescent="0.25">
      <c r="B79" s="34"/>
      <c r="C79" s="34"/>
      <c r="F79" s="321" t="s">
        <v>29</v>
      </c>
      <c r="G79" s="326"/>
      <c r="H79" s="361">
        <f>H78*H76</f>
        <v>0</v>
      </c>
    </row>
    <row r="80" spans="2:11" ht="15.75" thickTop="1" x14ac:dyDescent="0.2">
      <c r="B80" s="21" t="s">
        <v>216</v>
      </c>
      <c r="I80" s="27"/>
    </row>
    <row r="81" spans="1:9" ht="15" customHeight="1" x14ac:dyDescent="0.2">
      <c r="B81" s="21" t="s">
        <v>217</v>
      </c>
      <c r="C81" s="1029" t="s">
        <v>419</v>
      </c>
      <c r="D81" s="1029"/>
      <c r="E81" s="1029"/>
      <c r="F81" s="1029"/>
      <c r="G81" s="1029"/>
      <c r="H81" s="1029"/>
      <c r="I81" s="1029"/>
    </row>
    <row r="82" spans="1:9" ht="15" customHeight="1" x14ac:dyDescent="0.2">
      <c r="B82" s="21" t="s">
        <v>218</v>
      </c>
      <c r="C82" s="1028" t="s">
        <v>420</v>
      </c>
      <c r="D82" s="1028"/>
      <c r="E82" s="1028"/>
      <c r="F82" s="1028"/>
      <c r="G82" s="1028"/>
      <c r="H82" s="1028"/>
      <c r="I82" s="1028"/>
    </row>
    <row r="83" spans="1:9" x14ac:dyDescent="0.2">
      <c r="B83" s="34"/>
      <c r="C83" s="1028"/>
      <c r="D83" s="1028"/>
      <c r="E83" s="1028"/>
      <c r="F83" s="1028"/>
      <c r="G83" s="1028"/>
      <c r="H83" s="1028"/>
      <c r="I83" s="1028"/>
    </row>
    <row r="84" spans="1:9" x14ac:dyDescent="0.2">
      <c r="B84" s="34"/>
      <c r="C84" s="1028"/>
      <c r="D84" s="1028"/>
      <c r="E84" s="1028"/>
      <c r="F84" s="1028"/>
      <c r="G84" s="1028"/>
      <c r="H84" s="1028"/>
      <c r="I84" s="1028"/>
    </row>
    <row r="87" spans="1:9" x14ac:dyDescent="0.2">
      <c r="A87" s="34" t="s">
        <v>191</v>
      </c>
      <c r="B87" s="34" t="s">
        <v>75</v>
      </c>
      <c r="C87" s="34"/>
    </row>
    <row r="88" spans="1:9" ht="15" customHeight="1" x14ac:dyDescent="0.2">
      <c r="B88" s="1044" t="s">
        <v>379</v>
      </c>
      <c r="C88" s="1044"/>
      <c r="D88" s="1044"/>
      <c r="E88" s="1044"/>
      <c r="F88" s="1044"/>
      <c r="G88" s="1044"/>
      <c r="H88" s="1044"/>
      <c r="I88" s="1044"/>
    </row>
    <row r="89" spans="1:9" x14ac:dyDescent="0.2">
      <c r="B89" s="1044"/>
      <c r="C89" s="1044"/>
      <c r="D89" s="1044"/>
      <c r="E89" s="1044"/>
      <c r="F89" s="1044"/>
      <c r="G89" s="1044"/>
      <c r="H89" s="1044"/>
      <c r="I89" s="1044"/>
    </row>
    <row r="90" spans="1:9" ht="12" customHeight="1" x14ac:dyDescent="0.2">
      <c r="B90" s="1044"/>
      <c r="C90" s="1044"/>
      <c r="D90" s="1044"/>
      <c r="E90" s="1044"/>
      <c r="F90" s="1044"/>
      <c r="G90" s="1044"/>
      <c r="H90" s="1044"/>
      <c r="I90" s="1044"/>
    </row>
    <row r="91" spans="1:9" ht="9.75" customHeight="1" x14ac:dyDescent="0.2">
      <c r="B91" s="1044"/>
      <c r="C91" s="1044"/>
      <c r="D91" s="1044"/>
      <c r="E91" s="1044"/>
      <c r="F91" s="1044"/>
      <c r="G91" s="1044"/>
      <c r="H91" s="1044"/>
      <c r="I91" s="1044"/>
    </row>
    <row r="92" spans="1:9" x14ac:dyDescent="0.2">
      <c r="B92" s="314"/>
      <c r="C92" s="314"/>
      <c r="D92" s="314"/>
      <c r="E92" s="314"/>
      <c r="F92" s="314"/>
      <c r="G92" s="314"/>
      <c r="H92" s="314"/>
      <c r="I92" s="314"/>
    </row>
    <row r="93" spans="1:9" ht="49.5" customHeight="1" x14ac:dyDescent="0.2">
      <c r="B93" s="236" t="s">
        <v>247</v>
      </c>
      <c r="C93" s="1040" t="s">
        <v>78</v>
      </c>
      <c r="D93" s="1005"/>
      <c r="E93" s="55" t="s">
        <v>79</v>
      </c>
      <c r="F93" s="1067" t="s">
        <v>76</v>
      </c>
      <c r="G93" s="1067"/>
      <c r="H93" s="1067"/>
      <c r="I93" s="63" t="s">
        <v>77</v>
      </c>
    </row>
    <row r="94" spans="1:9" ht="38.25" customHeight="1" x14ac:dyDescent="0.2">
      <c r="B94" s="238"/>
      <c r="C94" s="1036"/>
      <c r="D94" s="1073"/>
      <c r="E94" s="241"/>
      <c r="F94" s="1068"/>
      <c r="G94" s="1074"/>
      <c r="H94" s="1075"/>
      <c r="I94" s="250"/>
    </row>
    <row r="95" spans="1:9" ht="59.1" customHeight="1" x14ac:dyDescent="0.2">
      <c r="B95" s="238"/>
      <c r="C95" s="1036"/>
      <c r="D95" s="1038"/>
      <c r="E95" s="241"/>
      <c r="F95" s="1068"/>
      <c r="G95" s="1069"/>
      <c r="H95" s="1070"/>
      <c r="I95" s="479"/>
    </row>
    <row r="96" spans="1:9" ht="59.1" customHeight="1" x14ac:dyDescent="0.2">
      <c r="B96" s="238"/>
      <c r="C96" s="1036"/>
      <c r="D96" s="1038"/>
      <c r="E96" s="241"/>
      <c r="F96" s="1068"/>
      <c r="G96" s="1069"/>
      <c r="H96" s="1070"/>
      <c r="I96" s="479"/>
    </row>
    <row r="97" spans="2:9" ht="59.1" customHeight="1" x14ac:dyDescent="0.2">
      <c r="B97" s="238"/>
      <c r="C97" s="1036"/>
      <c r="D97" s="1038"/>
      <c r="E97" s="241"/>
      <c r="F97" s="1068"/>
      <c r="G97" s="1069"/>
      <c r="H97" s="1070"/>
      <c r="I97" s="479"/>
    </row>
    <row r="98" spans="2:9" ht="59.1" customHeight="1" x14ac:dyDescent="0.2">
      <c r="B98" s="238"/>
      <c r="C98" s="1036"/>
      <c r="D98" s="1038"/>
      <c r="E98" s="241"/>
      <c r="F98" s="1068"/>
      <c r="G98" s="1069"/>
      <c r="H98" s="1070"/>
      <c r="I98" s="479"/>
    </row>
    <row r="99" spans="2:9" ht="59.1" customHeight="1" x14ac:dyDescent="0.2">
      <c r="B99" s="238"/>
      <c r="C99" s="1036"/>
      <c r="D99" s="1038"/>
      <c r="E99" s="241"/>
      <c r="F99" s="1068"/>
      <c r="G99" s="1069"/>
      <c r="H99" s="1070"/>
      <c r="I99" s="479"/>
    </row>
    <row r="100" spans="2:9" ht="59.1" customHeight="1" x14ac:dyDescent="0.2">
      <c r="B100" s="238"/>
      <c r="C100" s="1036"/>
      <c r="D100" s="1038"/>
      <c r="E100" s="241"/>
      <c r="F100" s="1068"/>
      <c r="G100" s="1069"/>
      <c r="H100" s="1070"/>
      <c r="I100" s="479"/>
    </row>
    <row r="101" spans="2:9" ht="59.1" customHeight="1" x14ac:dyDescent="0.2">
      <c r="B101" s="238"/>
      <c r="C101" s="1036"/>
      <c r="D101" s="1038"/>
      <c r="E101" s="241"/>
      <c r="F101" s="1068"/>
      <c r="G101" s="1069"/>
      <c r="H101" s="1070"/>
      <c r="I101" s="479"/>
    </row>
    <row r="102" spans="2:9" ht="59.1" customHeight="1" x14ac:dyDescent="0.2">
      <c r="B102" s="238"/>
      <c r="C102" s="1036"/>
      <c r="D102" s="1038"/>
      <c r="E102" s="241"/>
      <c r="F102" s="1068"/>
      <c r="G102" s="1069"/>
      <c r="H102" s="1070"/>
      <c r="I102" s="479"/>
    </row>
    <row r="103" spans="2:9" ht="59.1" customHeight="1" x14ac:dyDescent="0.2">
      <c r="B103" s="238"/>
      <c r="C103" s="1036"/>
      <c r="D103" s="1038"/>
      <c r="E103" s="241"/>
      <c r="F103" s="1068"/>
      <c r="G103" s="1069"/>
      <c r="H103" s="1070"/>
      <c r="I103" s="479"/>
    </row>
    <row r="104" spans="2:9" ht="59.1" customHeight="1" x14ac:dyDescent="0.2">
      <c r="B104" s="238"/>
      <c r="C104" s="1036"/>
      <c r="D104" s="1038"/>
      <c r="E104" s="241"/>
      <c r="F104" s="1068"/>
      <c r="G104" s="1069"/>
      <c r="H104" s="1070"/>
      <c r="I104" s="479"/>
    </row>
    <row r="105" spans="2:9" ht="59.1" customHeight="1" x14ac:dyDescent="0.2">
      <c r="B105" s="238"/>
      <c r="C105" s="1036"/>
      <c r="D105" s="1038"/>
      <c r="E105" s="241"/>
      <c r="F105" s="1068"/>
      <c r="G105" s="1069"/>
      <c r="H105" s="1070"/>
      <c r="I105" s="479"/>
    </row>
    <row r="106" spans="2:9" ht="59.1" customHeight="1" x14ac:dyDescent="0.2">
      <c r="B106" s="238"/>
      <c r="C106" s="1036"/>
      <c r="D106" s="1038"/>
      <c r="E106" s="241"/>
      <c r="F106" s="1068"/>
      <c r="G106" s="1069"/>
      <c r="H106" s="1070"/>
      <c r="I106" s="479"/>
    </row>
    <row r="107" spans="2:9" ht="59.1" customHeight="1" x14ac:dyDescent="0.2">
      <c r="B107" s="238"/>
      <c r="C107" s="1036"/>
      <c r="D107" s="1038"/>
      <c r="E107" s="241"/>
      <c r="F107" s="1068"/>
      <c r="G107" s="1069"/>
      <c r="H107" s="1070"/>
      <c r="I107" s="479"/>
    </row>
    <row r="108" spans="2:9" ht="59.1" customHeight="1" x14ac:dyDescent="0.2">
      <c r="B108" s="238"/>
      <c r="C108" s="1036"/>
      <c r="D108" s="1038"/>
      <c r="E108" s="241"/>
      <c r="F108" s="1068"/>
      <c r="G108" s="1069"/>
      <c r="H108" s="1070"/>
      <c r="I108" s="479"/>
    </row>
    <row r="109" spans="2:9" ht="59.1" customHeight="1" x14ac:dyDescent="0.2">
      <c r="B109" s="238"/>
      <c r="C109" s="1036"/>
      <c r="D109" s="1038"/>
      <c r="E109" s="241"/>
      <c r="F109" s="1068"/>
      <c r="G109" s="1069"/>
      <c r="H109" s="1070"/>
      <c r="I109" s="479"/>
    </row>
    <row r="110" spans="2:9" ht="59.1" customHeight="1" x14ac:dyDescent="0.2">
      <c r="B110" s="238"/>
      <c r="C110" s="1036"/>
      <c r="D110" s="1038"/>
      <c r="E110" s="241"/>
      <c r="F110" s="1068"/>
      <c r="G110" s="1069"/>
      <c r="H110" s="1070"/>
      <c r="I110" s="479"/>
    </row>
    <row r="111" spans="2:9" ht="59.1" customHeight="1" x14ac:dyDescent="0.2">
      <c r="B111" s="238"/>
      <c r="C111" s="1036"/>
      <c r="D111" s="1038"/>
      <c r="E111" s="241"/>
      <c r="F111" s="1068"/>
      <c r="G111" s="1069"/>
      <c r="H111" s="1070"/>
      <c r="I111" s="479"/>
    </row>
    <row r="112" spans="2:9" ht="59.1" customHeight="1" x14ac:dyDescent="0.2">
      <c r="B112" s="238"/>
      <c r="C112" s="1036"/>
      <c r="D112" s="1038"/>
      <c r="E112" s="241"/>
      <c r="F112" s="1068"/>
      <c r="G112" s="1069"/>
      <c r="H112" s="1070"/>
      <c r="I112" s="479"/>
    </row>
    <row r="113" spans="1:12" ht="59.1" customHeight="1" x14ac:dyDescent="0.2">
      <c r="B113" s="238"/>
      <c r="C113" s="1036"/>
      <c r="D113" s="1038"/>
      <c r="E113" s="241"/>
      <c r="F113" s="1068"/>
      <c r="G113" s="1069"/>
      <c r="H113" s="1070"/>
      <c r="I113" s="479"/>
    </row>
    <row r="114" spans="1:12" ht="59.1" customHeight="1" x14ac:dyDescent="0.2">
      <c r="B114" s="238"/>
      <c r="C114" s="1036"/>
      <c r="D114" s="1038"/>
      <c r="E114" s="241"/>
      <c r="F114" s="1068"/>
      <c r="G114" s="1069"/>
      <c r="H114" s="1070"/>
      <c r="I114" s="479"/>
    </row>
    <row r="115" spans="1:12" ht="38.25" customHeight="1" x14ac:dyDescent="0.2">
      <c r="B115" s="238"/>
      <c r="C115" s="1036"/>
      <c r="D115" s="1073"/>
      <c r="E115" s="241"/>
      <c r="F115" s="1068"/>
      <c r="G115" s="1074"/>
      <c r="H115" s="1075"/>
      <c r="I115" s="479"/>
    </row>
    <row r="116" spans="1:12" ht="15.75" thickBot="1" x14ac:dyDescent="0.25">
      <c r="B116" s="27"/>
      <c r="C116" s="27"/>
      <c r="D116" s="27"/>
      <c r="E116" s="467">
        <f>SUM(E94:E115)</f>
        <v>0</v>
      </c>
      <c r="F116" s="27"/>
      <c r="G116" s="347"/>
      <c r="H116" s="347"/>
      <c r="I116" s="480">
        <f>SUM(I94:I115)</f>
        <v>0</v>
      </c>
    </row>
    <row r="117" spans="1:12" ht="15.75" thickTop="1" x14ac:dyDescent="0.3">
      <c r="B117" s="27"/>
      <c r="C117" s="27"/>
      <c r="D117" s="27"/>
      <c r="E117" s="27"/>
      <c r="F117" s="27"/>
      <c r="G117" s="27"/>
      <c r="H117" s="1039"/>
      <c r="I117" s="1039"/>
    </row>
    <row r="118" spans="1:12" ht="39.75" customHeight="1" x14ac:dyDescent="0.2">
      <c r="B118" s="27" t="s">
        <v>65</v>
      </c>
      <c r="C118" s="928" t="s">
        <v>610</v>
      </c>
      <c r="D118" s="928"/>
      <c r="E118" s="928"/>
      <c r="F118" s="928"/>
      <c r="G118" s="928"/>
      <c r="H118" s="928"/>
      <c r="I118" s="928"/>
    </row>
    <row r="121" spans="1:12" x14ac:dyDescent="0.2">
      <c r="A121" s="34" t="s">
        <v>192</v>
      </c>
      <c r="B121" s="34" t="s">
        <v>377</v>
      </c>
      <c r="C121" s="34"/>
    </row>
    <row r="122" spans="1:12" x14ac:dyDescent="0.2">
      <c r="B122" s="314"/>
      <c r="C122" s="314"/>
      <c r="D122" s="314"/>
      <c r="E122" s="314"/>
      <c r="F122" s="314"/>
      <c r="G122" s="314"/>
      <c r="H122" s="314"/>
      <c r="I122" s="314"/>
    </row>
    <row r="123" spans="1:12" ht="48" customHeight="1" x14ac:dyDescent="0.2">
      <c r="B123" s="236"/>
      <c r="C123" s="1040" t="s">
        <v>102</v>
      </c>
      <c r="D123" s="1005"/>
      <c r="E123" s="1067" t="s">
        <v>380</v>
      </c>
      <c r="F123" s="1067"/>
      <c r="G123" s="1067"/>
      <c r="H123" s="55" t="s">
        <v>103</v>
      </c>
      <c r="I123" s="68" t="s">
        <v>106</v>
      </c>
      <c r="J123" s="68" t="s">
        <v>107</v>
      </c>
      <c r="K123" s="63" t="s">
        <v>108</v>
      </c>
      <c r="L123" s="63" t="s">
        <v>109</v>
      </c>
    </row>
    <row r="124" spans="1:12" ht="59.1" customHeight="1" x14ac:dyDescent="0.2">
      <c r="B124" s="238"/>
      <c r="C124" s="1036"/>
      <c r="D124" s="1107"/>
      <c r="E124" s="1068"/>
      <c r="F124" s="1108"/>
      <c r="G124" s="1109"/>
      <c r="H124" s="241"/>
      <c r="I124" s="507"/>
      <c r="J124" s="507"/>
      <c r="K124" s="506"/>
      <c r="L124" s="526">
        <f>MAX((I124-J124),0)*K124</f>
        <v>0</v>
      </c>
    </row>
    <row r="125" spans="1:12" ht="59.1" customHeight="1" x14ac:dyDescent="0.2">
      <c r="B125" s="238"/>
      <c r="C125" s="1036"/>
      <c r="D125" s="1109"/>
      <c r="E125" s="1068"/>
      <c r="F125" s="1108"/>
      <c r="G125" s="1109"/>
      <c r="H125" s="241"/>
      <c r="I125" s="619"/>
      <c r="J125" s="619"/>
      <c r="K125" s="620"/>
      <c r="L125" s="526">
        <f t="shared" ref="L125:L145" si="1">MAX((I125-J125),0)*K125</f>
        <v>0</v>
      </c>
    </row>
    <row r="126" spans="1:12" ht="59.1" customHeight="1" x14ac:dyDescent="0.2">
      <c r="B126" s="238"/>
      <c r="C126" s="1036"/>
      <c r="D126" s="1109"/>
      <c r="E126" s="1068"/>
      <c r="F126" s="1108"/>
      <c r="G126" s="1109"/>
      <c r="H126" s="241"/>
      <c r="I126" s="619"/>
      <c r="J126" s="619"/>
      <c r="K126" s="620"/>
      <c r="L126" s="526">
        <f t="shared" si="1"/>
        <v>0</v>
      </c>
    </row>
    <row r="127" spans="1:12" ht="59.1" customHeight="1" x14ac:dyDescent="0.2">
      <c r="B127" s="238"/>
      <c r="C127" s="1036"/>
      <c r="D127" s="1109"/>
      <c r="E127" s="1068"/>
      <c r="F127" s="1108"/>
      <c r="G127" s="1109"/>
      <c r="H127" s="241"/>
      <c r="I127" s="619"/>
      <c r="J127" s="619"/>
      <c r="K127" s="620"/>
      <c r="L127" s="526">
        <f t="shared" si="1"/>
        <v>0</v>
      </c>
    </row>
    <row r="128" spans="1:12" ht="59.1" customHeight="1" x14ac:dyDescent="0.2">
      <c r="B128" s="238"/>
      <c r="C128" s="1036"/>
      <c r="D128" s="1109"/>
      <c r="E128" s="1068"/>
      <c r="F128" s="1108"/>
      <c r="G128" s="1109"/>
      <c r="H128" s="241"/>
      <c r="I128" s="619"/>
      <c r="J128" s="619"/>
      <c r="K128" s="620"/>
      <c r="L128" s="526">
        <f t="shared" si="1"/>
        <v>0</v>
      </c>
    </row>
    <row r="129" spans="2:12" ht="59.1" customHeight="1" x14ac:dyDescent="0.2">
      <c r="B129" s="238"/>
      <c r="C129" s="1036"/>
      <c r="D129" s="1109"/>
      <c r="E129" s="1068"/>
      <c r="F129" s="1108"/>
      <c r="G129" s="1109"/>
      <c r="H129" s="241"/>
      <c r="I129" s="619"/>
      <c r="J129" s="619"/>
      <c r="K129" s="620"/>
      <c r="L129" s="526">
        <f t="shared" si="1"/>
        <v>0</v>
      </c>
    </row>
    <row r="130" spans="2:12" ht="59.1" customHeight="1" x14ac:dyDescent="0.2">
      <c r="B130" s="238"/>
      <c r="C130" s="1036"/>
      <c r="D130" s="1107"/>
      <c r="E130" s="1068"/>
      <c r="F130" s="1108"/>
      <c r="G130" s="1109"/>
      <c r="H130" s="241"/>
      <c r="I130" s="619"/>
      <c r="J130" s="619"/>
      <c r="K130" s="620"/>
      <c r="L130" s="526">
        <f t="shared" si="1"/>
        <v>0</v>
      </c>
    </row>
    <row r="131" spans="2:12" ht="59.1" customHeight="1" x14ac:dyDescent="0.2">
      <c r="B131" s="238"/>
      <c r="C131" s="1036"/>
      <c r="D131" s="1109"/>
      <c r="E131" s="1068"/>
      <c r="F131" s="1108"/>
      <c r="G131" s="1109"/>
      <c r="H131" s="241"/>
      <c r="I131" s="619"/>
      <c r="J131" s="619"/>
      <c r="K131" s="620"/>
      <c r="L131" s="526">
        <f t="shared" si="1"/>
        <v>0</v>
      </c>
    </row>
    <row r="132" spans="2:12" ht="59.1" customHeight="1" x14ac:dyDescent="0.2">
      <c r="B132" s="238"/>
      <c r="C132" s="1036"/>
      <c r="D132" s="1109"/>
      <c r="E132" s="1068"/>
      <c r="F132" s="1108"/>
      <c r="G132" s="1109"/>
      <c r="H132" s="241"/>
      <c r="I132" s="619"/>
      <c r="J132" s="619"/>
      <c r="K132" s="620"/>
      <c r="L132" s="526">
        <f t="shared" si="1"/>
        <v>0</v>
      </c>
    </row>
    <row r="133" spans="2:12" ht="59.1" customHeight="1" x14ac:dyDescent="0.2">
      <c r="B133" s="238"/>
      <c r="C133" s="1036"/>
      <c r="D133" s="1109"/>
      <c r="E133" s="1068"/>
      <c r="F133" s="1108"/>
      <c r="G133" s="1109"/>
      <c r="H133" s="241"/>
      <c r="I133" s="619"/>
      <c r="J133" s="619"/>
      <c r="K133" s="620"/>
      <c r="L133" s="526">
        <f t="shared" si="1"/>
        <v>0</v>
      </c>
    </row>
    <row r="134" spans="2:12" ht="59.1" customHeight="1" x14ac:dyDescent="0.2">
      <c r="B134" s="238"/>
      <c r="C134" s="1036"/>
      <c r="D134" s="1109"/>
      <c r="E134" s="1068"/>
      <c r="F134" s="1108"/>
      <c r="G134" s="1109"/>
      <c r="H134" s="241"/>
      <c r="I134" s="619"/>
      <c r="J134" s="619"/>
      <c r="K134" s="620"/>
      <c r="L134" s="526">
        <f t="shared" si="1"/>
        <v>0</v>
      </c>
    </row>
    <row r="135" spans="2:12" ht="59.1" customHeight="1" x14ac:dyDescent="0.2">
      <c r="B135" s="238"/>
      <c r="C135" s="1036"/>
      <c r="D135" s="1109"/>
      <c r="E135" s="1068"/>
      <c r="F135" s="1108"/>
      <c r="G135" s="1109"/>
      <c r="H135" s="241"/>
      <c r="I135" s="619"/>
      <c r="J135" s="619"/>
      <c r="K135" s="620"/>
      <c r="L135" s="526">
        <f t="shared" si="1"/>
        <v>0</v>
      </c>
    </row>
    <row r="136" spans="2:12" ht="59.1" customHeight="1" x14ac:dyDescent="0.2">
      <c r="B136" s="238"/>
      <c r="C136" s="1036"/>
      <c r="D136" s="1109"/>
      <c r="E136" s="1068"/>
      <c r="F136" s="1108"/>
      <c r="G136" s="1109"/>
      <c r="H136" s="241"/>
      <c r="I136" s="619"/>
      <c r="J136" s="619"/>
      <c r="K136" s="620"/>
      <c r="L136" s="526">
        <f t="shared" si="1"/>
        <v>0</v>
      </c>
    </row>
    <row r="137" spans="2:12" ht="59.1" customHeight="1" x14ac:dyDescent="0.2">
      <c r="B137" s="238"/>
      <c r="C137" s="1036"/>
      <c r="D137" s="1109"/>
      <c r="E137" s="1068"/>
      <c r="F137" s="1108"/>
      <c r="G137" s="1109"/>
      <c r="H137" s="241"/>
      <c r="I137" s="619"/>
      <c r="J137" s="619"/>
      <c r="K137" s="620"/>
      <c r="L137" s="526">
        <f t="shared" si="1"/>
        <v>0</v>
      </c>
    </row>
    <row r="138" spans="2:12" ht="59.1" customHeight="1" x14ac:dyDescent="0.2">
      <c r="B138" s="238"/>
      <c r="C138" s="1036"/>
      <c r="D138" s="1109"/>
      <c r="E138" s="1068"/>
      <c r="F138" s="1108"/>
      <c r="G138" s="1109"/>
      <c r="H138" s="241"/>
      <c r="I138" s="619"/>
      <c r="J138" s="619"/>
      <c r="K138" s="620"/>
      <c r="L138" s="526">
        <f t="shared" si="1"/>
        <v>0</v>
      </c>
    </row>
    <row r="139" spans="2:12" ht="59.1" customHeight="1" x14ac:dyDescent="0.2">
      <c r="B139" s="238"/>
      <c r="C139" s="1036"/>
      <c r="D139" s="1109"/>
      <c r="E139" s="1068"/>
      <c r="F139" s="1108"/>
      <c r="G139" s="1109"/>
      <c r="H139" s="241"/>
      <c r="I139" s="619"/>
      <c r="J139" s="619"/>
      <c r="K139" s="620"/>
      <c r="L139" s="526">
        <f t="shared" si="1"/>
        <v>0</v>
      </c>
    </row>
    <row r="140" spans="2:12" ht="59.1" customHeight="1" x14ac:dyDescent="0.2">
      <c r="B140" s="238"/>
      <c r="C140" s="1036"/>
      <c r="D140" s="1109"/>
      <c r="E140" s="1068"/>
      <c r="F140" s="1108"/>
      <c r="G140" s="1109"/>
      <c r="H140" s="241"/>
      <c r="I140" s="619"/>
      <c r="J140" s="619"/>
      <c r="K140" s="620"/>
      <c r="L140" s="526">
        <f t="shared" si="1"/>
        <v>0</v>
      </c>
    </row>
    <row r="141" spans="2:12" ht="59.1" customHeight="1" x14ac:dyDescent="0.2">
      <c r="B141" s="238"/>
      <c r="C141" s="1036"/>
      <c r="D141" s="1109"/>
      <c r="E141" s="1068"/>
      <c r="F141" s="1108"/>
      <c r="G141" s="1109"/>
      <c r="H141" s="241"/>
      <c r="I141" s="619"/>
      <c r="J141" s="619"/>
      <c r="K141" s="620"/>
      <c r="L141" s="526">
        <f t="shared" si="1"/>
        <v>0</v>
      </c>
    </row>
    <row r="142" spans="2:12" ht="59.1" customHeight="1" x14ac:dyDescent="0.2">
      <c r="B142" s="238"/>
      <c r="C142" s="1036"/>
      <c r="D142" s="1109"/>
      <c r="E142" s="1068"/>
      <c r="F142" s="1108"/>
      <c r="G142" s="1109"/>
      <c r="H142" s="241"/>
      <c r="I142" s="619"/>
      <c r="J142" s="619"/>
      <c r="K142" s="620"/>
      <c r="L142" s="526">
        <f t="shared" si="1"/>
        <v>0</v>
      </c>
    </row>
    <row r="143" spans="2:12" ht="59.1" customHeight="1" x14ac:dyDescent="0.2">
      <c r="B143" s="238"/>
      <c r="C143" s="1036"/>
      <c r="D143" s="1109"/>
      <c r="E143" s="1068"/>
      <c r="F143" s="1108"/>
      <c r="G143" s="1109"/>
      <c r="H143" s="241"/>
      <c r="I143" s="619"/>
      <c r="J143" s="619"/>
      <c r="K143" s="620"/>
      <c r="L143" s="526">
        <f t="shared" si="1"/>
        <v>0</v>
      </c>
    </row>
    <row r="144" spans="2:12" ht="59.1" customHeight="1" x14ac:dyDescent="0.2">
      <c r="B144" s="238"/>
      <c r="C144" s="1036"/>
      <c r="D144" s="1109"/>
      <c r="E144" s="1068"/>
      <c r="F144" s="1108"/>
      <c r="G144" s="1109"/>
      <c r="H144" s="241"/>
      <c r="I144" s="619"/>
      <c r="J144" s="619"/>
      <c r="K144" s="620"/>
      <c r="L144" s="526">
        <f t="shared" si="1"/>
        <v>0</v>
      </c>
    </row>
    <row r="145" spans="2:12" ht="59.1" customHeight="1" x14ac:dyDescent="0.2">
      <c r="B145" s="238"/>
      <c r="C145" s="1036"/>
      <c r="D145" s="1109"/>
      <c r="E145" s="1068"/>
      <c r="F145" s="1108"/>
      <c r="G145" s="1109"/>
      <c r="H145" s="241"/>
      <c r="I145" s="507"/>
      <c r="J145" s="507"/>
      <c r="K145" s="506"/>
      <c r="L145" s="526">
        <f t="shared" si="1"/>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323"/>
    </row>
    <row r="148" spans="2:12" x14ac:dyDescent="0.2">
      <c r="B148" s="27" t="s">
        <v>65</v>
      </c>
      <c r="C148" s="1110" t="s">
        <v>284</v>
      </c>
      <c r="D148" s="1110"/>
      <c r="E148" s="1110"/>
      <c r="F148" s="1110"/>
      <c r="G148" s="1110"/>
      <c r="H148" s="1110"/>
      <c r="I148" s="1110"/>
      <c r="J148" s="1110"/>
      <c r="K148" s="1110"/>
    </row>
    <row r="149" spans="2:12" ht="30" customHeight="1" x14ac:dyDescent="0.2">
      <c r="C149" s="1044" t="s">
        <v>285</v>
      </c>
      <c r="D149" s="1044"/>
      <c r="E149" s="1044"/>
      <c r="F149" s="1044"/>
      <c r="G149" s="1044"/>
      <c r="H149" s="1044"/>
      <c r="I149" s="1044"/>
      <c r="J149" s="1044"/>
      <c r="K149" s="1044"/>
    </row>
    <row r="150" spans="2:12" ht="15" customHeight="1" x14ac:dyDescent="0.2">
      <c r="C150" s="928" t="s">
        <v>451</v>
      </c>
      <c r="D150" s="928"/>
      <c r="E150" s="928"/>
      <c r="F150" s="928"/>
      <c r="G150" s="928"/>
      <c r="H150" s="928"/>
      <c r="I150" s="928"/>
    </row>
  </sheetData>
  <sheetProtection insertRows="0"/>
  <mergeCells count="148">
    <mergeCell ref="C143:D143"/>
    <mergeCell ref="E143:G143"/>
    <mergeCell ref="C144:D144"/>
    <mergeCell ref="E144:G144"/>
    <mergeCell ref="C150:I150"/>
    <mergeCell ref="C145:D145"/>
    <mergeCell ref="E145:G145"/>
    <mergeCell ref="C148:K148"/>
    <mergeCell ref="C149:K149"/>
    <mergeCell ref="C140:D140"/>
    <mergeCell ref="E140:G140"/>
    <mergeCell ref="C141:D141"/>
    <mergeCell ref="E141:G141"/>
    <mergeCell ref="C142:D142"/>
    <mergeCell ref="E142:G142"/>
    <mergeCell ref="C137:D137"/>
    <mergeCell ref="E137:G137"/>
    <mergeCell ref="C138:D138"/>
    <mergeCell ref="E138:G138"/>
    <mergeCell ref="C139:D139"/>
    <mergeCell ref="E139:G139"/>
    <mergeCell ref="C134:D134"/>
    <mergeCell ref="E134:G134"/>
    <mergeCell ref="C135:D135"/>
    <mergeCell ref="E135:G135"/>
    <mergeCell ref="C136:D136"/>
    <mergeCell ref="E136:G136"/>
    <mergeCell ref="C131:D131"/>
    <mergeCell ref="E131:G131"/>
    <mergeCell ref="C132:D132"/>
    <mergeCell ref="E132:G132"/>
    <mergeCell ref="C133:D133"/>
    <mergeCell ref="E133:G133"/>
    <mergeCell ref="C128:D128"/>
    <mergeCell ref="E128:G128"/>
    <mergeCell ref="C129:D129"/>
    <mergeCell ref="E129:G129"/>
    <mergeCell ref="C130:D130"/>
    <mergeCell ref="E130:G130"/>
    <mergeCell ref="C125:D125"/>
    <mergeCell ref="E125:G125"/>
    <mergeCell ref="C126:D126"/>
    <mergeCell ref="E126:G126"/>
    <mergeCell ref="C127:D127"/>
    <mergeCell ref="E127:G127"/>
    <mergeCell ref="C124:D124"/>
    <mergeCell ref="E124:G124"/>
    <mergeCell ref="C99:D99"/>
    <mergeCell ref="C100:D100"/>
    <mergeCell ref="H117:I117"/>
    <mergeCell ref="C118:I118"/>
    <mergeCell ref="F110:H110"/>
    <mergeCell ref="F112:H112"/>
    <mergeCell ref="F113:H113"/>
    <mergeCell ref="C115:D115"/>
    <mergeCell ref="F115:H115"/>
    <mergeCell ref="C111:D111"/>
    <mergeCell ref="F106:H106"/>
    <mergeCell ref="F114:H114"/>
    <mergeCell ref="C112:D112"/>
    <mergeCell ref="C113:D113"/>
    <mergeCell ref="F111:H111"/>
    <mergeCell ref="C114:D114"/>
    <mergeCell ref="C107:D107"/>
    <mergeCell ref="F107:H107"/>
    <mergeCell ref="F109:H109"/>
    <mergeCell ref="F108:H108"/>
    <mergeCell ref="C110:D110"/>
    <mergeCell ref="C102:D102"/>
    <mergeCell ref="C103:D103"/>
    <mergeCell ref="C104:D104"/>
    <mergeCell ref="C105:D105"/>
    <mergeCell ref="C106:D106"/>
    <mergeCell ref="C109:D109"/>
    <mergeCell ref="C108:D108"/>
    <mergeCell ref="C123:D123"/>
    <mergeCell ref="F102:H102"/>
    <mergeCell ref="F103:H103"/>
    <mergeCell ref="F104:H104"/>
    <mergeCell ref="F105:H105"/>
    <mergeCell ref="E123:G123"/>
    <mergeCell ref="C101:D101"/>
    <mergeCell ref="F101:H101"/>
    <mergeCell ref="C73:D73"/>
    <mergeCell ref="C74:D74"/>
    <mergeCell ref="C75:D75"/>
    <mergeCell ref="F76:G77"/>
    <mergeCell ref="C96:D96"/>
    <mergeCell ref="C72:D72"/>
    <mergeCell ref="C95:D95"/>
    <mergeCell ref="C97:D97"/>
    <mergeCell ref="F99:H99"/>
    <mergeCell ref="F100:H100"/>
    <mergeCell ref="C98:D98"/>
    <mergeCell ref="F95:H95"/>
    <mergeCell ref="C82:I84"/>
    <mergeCell ref="B88:I91"/>
    <mergeCell ref="C93:D93"/>
    <mergeCell ref="F93:H93"/>
    <mergeCell ref="F96:H96"/>
    <mergeCell ref="F97:H97"/>
    <mergeCell ref="F98:H98"/>
    <mergeCell ref="H76:H77"/>
    <mergeCell ref="C81:I81"/>
    <mergeCell ref="C94:D94"/>
    <mergeCell ref="F94:H94"/>
    <mergeCell ref="B19:F19"/>
    <mergeCell ref="B20:F20"/>
    <mergeCell ref="H50:I50"/>
    <mergeCell ref="C51:D51"/>
    <mergeCell ref="C52:D52"/>
    <mergeCell ref="C53:D53"/>
    <mergeCell ref="C66:D66"/>
    <mergeCell ref="C71:D71"/>
    <mergeCell ref="C54:D54"/>
    <mergeCell ref="C55:D55"/>
    <mergeCell ref="C56:D56"/>
    <mergeCell ref="C57:D57"/>
    <mergeCell ref="C68:D68"/>
    <mergeCell ref="C69:D69"/>
    <mergeCell ref="C70:D70"/>
    <mergeCell ref="C58:D58"/>
    <mergeCell ref="C59:D59"/>
    <mergeCell ref="B30:F30"/>
    <mergeCell ref="B1:C1"/>
    <mergeCell ref="H2:I2"/>
    <mergeCell ref="C64:D64"/>
    <mergeCell ref="C65:D65"/>
    <mergeCell ref="C67:D67"/>
    <mergeCell ref="C60:D60"/>
    <mergeCell ref="C61:D61"/>
    <mergeCell ref="C62:D62"/>
    <mergeCell ref="C63:D63"/>
    <mergeCell ref="E5:M5"/>
    <mergeCell ref="E6:M6"/>
    <mergeCell ref="E7:M7"/>
    <mergeCell ref="E8:M8"/>
    <mergeCell ref="E9:M9"/>
    <mergeCell ref="B21:F21"/>
    <mergeCell ref="B24:F24"/>
    <mergeCell ref="B25:F25"/>
    <mergeCell ref="B26:F26"/>
    <mergeCell ref="H46:I46"/>
    <mergeCell ref="C47:I47"/>
    <mergeCell ref="B13:I13"/>
    <mergeCell ref="B16:F16"/>
    <mergeCell ref="B17:F17"/>
    <mergeCell ref="B18:F18"/>
  </mergeCells>
  <phoneticPr fontId="12"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5" max="11" man="1"/>
    <brk id="119"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0"/>
  <sheetViews>
    <sheetView showGridLines="0" zoomScaleNormal="100" workbookViewId="0">
      <selection activeCell="J119" sqref="J119"/>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469</v>
      </c>
      <c r="B1" s="1062" t="s">
        <v>465</v>
      </c>
      <c r="C1" s="1063"/>
      <c r="I1" s="24"/>
    </row>
    <row r="2" spans="1:13" x14ac:dyDescent="0.3">
      <c r="H2" s="1039"/>
      <c r="I2" s="1039"/>
    </row>
    <row r="3" spans="1:13" x14ac:dyDescent="0.3">
      <c r="B3" s="796"/>
      <c r="C3" s="817"/>
      <c r="H3" s="785"/>
      <c r="I3" s="785"/>
    </row>
    <row r="4" spans="1:13" x14ac:dyDescent="0.3">
      <c r="B4" s="796"/>
      <c r="C4" s="817"/>
      <c r="H4" s="785"/>
      <c r="I4" s="785"/>
    </row>
    <row r="5" spans="1:13" x14ac:dyDescent="0.3">
      <c r="B5" s="119" t="s">
        <v>433</v>
      </c>
      <c r="D5" s="356"/>
      <c r="E5" s="948" t="str">
        <f>IF('Form A'!D5=0,"",'Form A'!D5)</f>
        <v/>
      </c>
      <c r="F5" s="949"/>
      <c r="G5" s="949"/>
      <c r="H5" s="949"/>
      <c r="I5" s="949"/>
      <c r="J5" s="949"/>
      <c r="K5" s="949"/>
      <c r="L5" s="949"/>
      <c r="M5" s="950"/>
    </row>
    <row r="6" spans="1:13" x14ac:dyDescent="0.2">
      <c r="B6" s="27" t="s">
        <v>435</v>
      </c>
      <c r="D6" s="356"/>
      <c r="E6" s="948" t="str">
        <f>IF('Form A'!D6=0,"",'Form A'!D6)</f>
        <v/>
      </c>
      <c r="F6" s="949"/>
      <c r="G6" s="949"/>
      <c r="H6" s="949"/>
      <c r="I6" s="949"/>
      <c r="J6" s="949"/>
      <c r="K6" s="949"/>
      <c r="L6" s="949"/>
      <c r="M6" s="950"/>
    </row>
    <row r="7" spans="1:13" x14ac:dyDescent="0.2">
      <c r="B7" s="27" t="s">
        <v>297</v>
      </c>
      <c r="D7" s="356"/>
      <c r="E7" s="948" t="str">
        <f>IF('Form A'!D7=0,"",'Form A'!D7)</f>
        <v/>
      </c>
      <c r="F7" s="949"/>
      <c r="G7" s="949"/>
      <c r="H7" s="949"/>
      <c r="I7" s="949"/>
      <c r="J7" s="949"/>
      <c r="K7" s="949"/>
      <c r="L7" s="949"/>
      <c r="M7" s="950"/>
    </row>
    <row r="8" spans="1:13" x14ac:dyDescent="0.2">
      <c r="B8" s="120" t="s">
        <v>259</v>
      </c>
      <c r="D8" s="356"/>
      <c r="E8" s="940">
        <f>'Form A'!D8</f>
        <v>0</v>
      </c>
      <c r="F8" s="941"/>
      <c r="G8" s="941"/>
      <c r="H8" s="941"/>
      <c r="I8" s="941"/>
      <c r="J8" s="941"/>
      <c r="K8" s="941"/>
      <c r="L8" s="941"/>
      <c r="M8" s="942"/>
    </row>
    <row r="9" spans="1:13" x14ac:dyDescent="0.2">
      <c r="B9" s="21" t="s">
        <v>5</v>
      </c>
      <c r="E9" s="948" t="s">
        <v>513</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797"/>
      <c r="C14" s="797"/>
      <c r="D14" s="797"/>
      <c r="E14" s="797"/>
      <c r="F14" s="797"/>
      <c r="G14" s="797"/>
      <c r="H14" s="797"/>
      <c r="I14" s="24" t="s">
        <v>408</v>
      </c>
    </row>
    <row r="15" spans="1:13" x14ac:dyDescent="0.3">
      <c r="A15" s="34" t="s">
        <v>177</v>
      </c>
      <c r="B15" s="341" t="s">
        <v>39</v>
      </c>
      <c r="C15" s="341"/>
      <c r="I15" s="785" t="s">
        <v>418</v>
      </c>
    </row>
    <row r="16" spans="1:13" s="35" customFormat="1" ht="16.7" customHeight="1" x14ac:dyDescent="0.2">
      <c r="B16" s="1087" t="s">
        <v>40</v>
      </c>
      <c r="C16" s="1088"/>
      <c r="D16" s="1088"/>
      <c r="E16" s="1088"/>
      <c r="F16" s="1089"/>
      <c r="G16" s="201" t="s">
        <v>8</v>
      </c>
      <c r="H16" s="808" t="s">
        <v>9</v>
      </c>
      <c r="I16" s="808" t="s">
        <v>10</v>
      </c>
    </row>
    <row r="17" spans="1:9" s="342" customFormat="1" ht="35.1" customHeight="1" x14ac:dyDescent="0.2">
      <c r="B17" s="1000" t="s">
        <v>156</v>
      </c>
      <c r="C17" s="1085"/>
      <c r="D17" s="1085"/>
      <c r="E17" s="1085"/>
      <c r="F17" s="1086"/>
      <c r="G17" s="223"/>
      <c r="H17" s="224" t="s">
        <v>41</v>
      </c>
      <c r="I17" s="217">
        <f>G17*H17</f>
        <v>0</v>
      </c>
    </row>
    <row r="18" spans="1:9" ht="27.95" customHeight="1" x14ac:dyDescent="0.2">
      <c r="B18" s="997" t="s">
        <v>157</v>
      </c>
      <c r="C18" s="998"/>
      <c r="D18" s="998"/>
      <c r="E18" s="998"/>
      <c r="F18" s="1099"/>
      <c r="G18" s="223"/>
      <c r="H18" s="203">
        <v>0.3</v>
      </c>
      <c r="I18" s="217">
        <f>G18*H18</f>
        <v>0</v>
      </c>
    </row>
    <row r="19" spans="1:9" ht="45.2" customHeight="1" x14ac:dyDescent="0.2">
      <c r="B19" s="997" t="s">
        <v>158</v>
      </c>
      <c r="C19" s="998"/>
      <c r="D19" s="998"/>
      <c r="E19" s="998"/>
      <c r="F19" s="1099"/>
      <c r="G19" s="223"/>
      <c r="H19" s="203">
        <v>0.16</v>
      </c>
      <c r="I19" s="217">
        <f>G19*H19</f>
        <v>0</v>
      </c>
    </row>
    <row r="20" spans="1:9" ht="20.25" customHeight="1" x14ac:dyDescent="0.2">
      <c r="B20" s="997" t="s">
        <v>159</v>
      </c>
      <c r="C20" s="998"/>
      <c r="D20" s="998"/>
      <c r="E20" s="998"/>
      <c r="F20" s="1099"/>
      <c r="G20" s="223"/>
      <c r="H20" s="203">
        <v>0.25</v>
      </c>
      <c r="I20" s="217">
        <f>G20*H20</f>
        <v>0</v>
      </c>
    </row>
    <row r="21" spans="1:9" ht="20.25" customHeight="1" x14ac:dyDescent="0.2">
      <c r="B21" s="1000" t="s">
        <v>375</v>
      </c>
      <c r="C21" s="1085"/>
      <c r="D21" s="1085"/>
      <c r="E21" s="1085"/>
      <c r="F21" s="1086"/>
      <c r="G21" s="223"/>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808" t="s">
        <v>9</v>
      </c>
      <c r="I24" s="808" t="s">
        <v>10</v>
      </c>
    </row>
    <row r="25" spans="1:9" s="342" customFormat="1" ht="20.25" customHeight="1" x14ac:dyDescent="0.2">
      <c r="B25" s="1101" t="s">
        <v>224</v>
      </c>
      <c r="C25" s="1102"/>
      <c r="D25" s="1102"/>
      <c r="E25" s="1102"/>
      <c r="F25" s="1103"/>
      <c r="G25" s="223"/>
      <c r="H25" s="203">
        <v>0.08</v>
      </c>
      <c r="I25" s="217">
        <f>G25*H25</f>
        <v>0</v>
      </c>
    </row>
    <row r="26" spans="1:9" ht="20.25" customHeight="1" x14ac:dyDescent="0.2">
      <c r="B26" s="997" t="s">
        <v>225</v>
      </c>
      <c r="C26" s="998"/>
      <c r="D26" s="998"/>
      <c r="E26" s="998"/>
      <c r="F26" s="1099"/>
      <c r="G26" s="223"/>
      <c r="H26" s="203">
        <v>0.16</v>
      </c>
      <c r="I26" s="217">
        <f>G26*H26</f>
        <v>0</v>
      </c>
    </row>
    <row r="27" spans="1:9" ht="20.25" customHeight="1" thickBot="1" x14ac:dyDescent="0.25">
      <c r="I27" s="354">
        <f>SUM(I25:I26)</f>
        <v>0</v>
      </c>
    </row>
    <row r="28" spans="1:9" ht="15.75" thickTop="1" x14ac:dyDescent="0.2">
      <c r="A28" s="34" t="s">
        <v>179</v>
      </c>
      <c r="B28" s="34" t="s">
        <v>44</v>
      </c>
      <c r="C28" s="34"/>
    </row>
    <row r="29" spans="1:9" x14ac:dyDescent="0.2">
      <c r="B29" s="34" t="s">
        <v>45</v>
      </c>
      <c r="C29" s="34"/>
      <c r="E29" s="34"/>
    </row>
    <row r="30" spans="1:9" x14ac:dyDescent="0.2">
      <c r="B30" s="1087" t="s">
        <v>46</v>
      </c>
      <c r="C30" s="1088"/>
      <c r="D30" s="1088"/>
      <c r="E30" s="1088"/>
      <c r="F30" s="1089"/>
      <c r="G30" s="820" t="s">
        <v>484</v>
      </c>
      <c r="H30" s="820" t="s">
        <v>485</v>
      </c>
      <c r="I30" s="808" t="s">
        <v>47</v>
      </c>
    </row>
    <row r="31" spans="1:9" ht="9.75" customHeight="1" x14ac:dyDescent="0.2">
      <c r="B31" s="228"/>
      <c r="C31" s="229"/>
      <c r="D31" s="229"/>
      <c r="E31" s="229"/>
      <c r="F31" s="230"/>
      <c r="G31" s="231"/>
      <c r="H31" s="231"/>
      <c r="I31" s="232"/>
    </row>
    <row r="32" spans="1:9" x14ac:dyDescent="0.2">
      <c r="B32" s="28" t="s">
        <v>486</v>
      </c>
      <c r="C32" s="29"/>
      <c r="D32" s="804"/>
      <c r="E32" s="804"/>
      <c r="F32" s="115"/>
      <c r="G32" s="223"/>
      <c r="H32" s="750"/>
      <c r="I32" s="234">
        <f>G32-H32</f>
        <v>0</v>
      </c>
    </row>
    <row r="33" spans="2:9" x14ac:dyDescent="0.2">
      <c r="B33" s="28" t="s">
        <v>487</v>
      </c>
      <c r="C33" s="29"/>
      <c r="D33" s="804"/>
      <c r="E33" s="804"/>
      <c r="F33" s="115"/>
      <c r="G33" s="223"/>
      <c r="H33" s="751"/>
      <c r="I33" s="234">
        <f t="shared" ref="I33:I34" si="0">G33-H33</f>
        <v>0</v>
      </c>
    </row>
    <row r="34" spans="2:9" x14ac:dyDescent="0.2">
      <c r="B34" s="28" t="s">
        <v>49</v>
      </c>
      <c r="C34" s="29"/>
      <c r="D34" s="804"/>
      <c r="E34" s="804"/>
      <c r="F34" s="115"/>
      <c r="G34" s="223"/>
      <c r="H34" s="751"/>
      <c r="I34" s="225">
        <f t="shared" si="0"/>
        <v>0</v>
      </c>
    </row>
    <row r="35" spans="2:9" x14ac:dyDescent="0.2">
      <c r="B35" s="27"/>
      <c r="C35" s="27"/>
      <c r="D35" s="120"/>
      <c r="E35" s="120"/>
      <c r="F35" s="27"/>
      <c r="G35" s="754"/>
      <c r="H35" s="755" t="s">
        <v>488</v>
      </c>
      <c r="I35" s="756"/>
    </row>
    <row r="36" spans="2:9" x14ac:dyDescent="0.2">
      <c r="B36" s="27" t="s">
        <v>216</v>
      </c>
      <c r="C36" s="27"/>
      <c r="D36" s="120"/>
      <c r="E36" s="120"/>
      <c r="F36" s="27"/>
      <c r="G36" s="754"/>
      <c r="H36" s="752"/>
      <c r="I36" s="753"/>
    </row>
    <row r="37" spans="2:9" x14ac:dyDescent="0.2">
      <c r="B37" s="27" t="s">
        <v>217</v>
      </c>
      <c r="C37" s="27" t="s">
        <v>489</v>
      </c>
      <c r="D37" s="120"/>
      <c r="E37" s="120"/>
      <c r="F37" s="27"/>
      <c r="G37" s="754"/>
      <c r="H37" s="752"/>
      <c r="I37" s="753"/>
    </row>
    <row r="38" spans="2:9" x14ac:dyDescent="0.2">
      <c r="B38" s="27"/>
      <c r="C38" s="27" t="s">
        <v>490</v>
      </c>
      <c r="D38" s="120"/>
      <c r="E38" s="120"/>
      <c r="F38" s="27"/>
      <c r="G38" s="754"/>
      <c r="H38" s="752"/>
      <c r="I38" s="753"/>
    </row>
    <row r="39" spans="2:9" x14ac:dyDescent="0.2">
      <c r="B39" s="27" t="s">
        <v>218</v>
      </c>
      <c r="C39" s="27" t="s">
        <v>283</v>
      </c>
      <c r="D39" s="120"/>
      <c r="E39" s="120"/>
      <c r="F39" s="27"/>
      <c r="G39" s="754"/>
      <c r="H39" s="752"/>
      <c r="I39" s="753"/>
    </row>
    <row r="40" spans="2:9" x14ac:dyDescent="0.2">
      <c r="B40" s="27" t="s">
        <v>491</v>
      </c>
      <c r="C40" s="27" t="s">
        <v>492</v>
      </c>
      <c r="D40" s="120"/>
      <c r="E40" s="120"/>
      <c r="F40" s="27"/>
      <c r="G40" s="754"/>
      <c r="H40" s="752"/>
      <c r="I40" s="753"/>
    </row>
    <row r="41" spans="2:9" x14ac:dyDescent="0.2">
      <c r="B41" s="27"/>
      <c r="C41" s="27" t="s">
        <v>493</v>
      </c>
      <c r="D41" s="120"/>
      <c r="E41" s="120"/>
      <c r="F41" s="27"/>
      <c r="G41" s="754"/>
      <c r="H41" s="752"/>
      <c r="I41" s="753"/>
    </row>
    <row r="42" spans="2:9" x14ac:dyDescent="0.2">
      <c r="B42" s="27" t="s">
        <v>220</v>
      </c>
      <c r="C42" s="27" t="s">
        <v>494</v>
      </c>
      <c r="D42" s="120"/>
      <c r="E42" s="120"/>
      <c r="F42" s="27"/>
      <c r="G42" s="754"/>
      <c r="H42" s="752"/>
      <c r="I42" s="753"/>
    </row>
    <row r="43" spans="2:9" x14ac:dyDescent="0.2">
      <c r="B43" s="27"/>
      <c r="C43" s="27" t="s">
        <v>611</v>
      </c>
      <c r="D43" s="120"/>
      <c r="E43" s="120"/>
      <c r="F43" s="27"/>
      <c r="G43" s="754"/>
      <c r="H43" s="752"/>
      <c r="I43" s="753"/>
    </row>
    <row r="44" spans="2:9" ht="7.5" customHeight="1" x14ac:dyDescent="0.2">
      <c r="B44" s="27"/>
      <c r="C44" s="27"/>
      <c r="D44" s="120"/>
      <c r="E44" s="120"/>
      <c r="F44" s="27"/>
      <c r="G44" s="754"/>
      <c r="H44" s="752"/>
      <c r="I44" s="753"/>
    </row>
    <row r="45" spans="2:9" ht="6.75" customHeight="1" x14ac:dyDescent="0.2">
      <c r="I45" s="757"/>
    </row>
    <row r="46" spans="2:9" ht="9" customHeight="1" x14ac:dyDescent="0.3">
      <c r="H46" s="1039"/>
      <c r="I46" s="1039"/>
    </row>
    <row r="47" spans="2:9" ht="9" customHeight="1" x14ac:dyDescent="0.2">
      <c r="C47" s="1029"/>
      <c r="D47" s="1029"/>
      <c r="E47" s="1029"/>
      <c r="F47" s="1029"/>
      <c r="G47" s="1029"/>
      <c r="H47" s="1029"/>
      <c r="I47" s="1029"/>
    </row>
    <row r="48" spans="2:9" ht="6.75" customHeight="1" x14ac:dyDescent="0.2">
      <c r="I48" s="27"/>
    </row>
    <row r="49" spans="1:11" x14ac:dyDescent="0.2">
      <c r="A49" s="34" t="s">
        <v>180</v>
      </c>
      <c r="B49" s="34" t="s">
        <v>66</v>
      </c>
      <c r="C49" s="34"/>
    </row>
    <row r="50" spans="1:11" x14ac:dyDescent="0.3">
      <c r="H50" s="1076"/>
      <c r="I50" s="1076"/>
      <c r="J50" s="357"/>
      <c r="K50" s="27"/>
    </row>
    <row r="51" spans="1:11" ht="48.95" customHeight="1" x14ac:dyDescent="0.2">
      <c r="B51" s="236"/>
      <c r="C51" s="1077" t="s">
        <v>67</v>
      </c>
      <c r="D51" s="1078"/>
      <c r="E51" s="68" t="s">
        <v>68</v>
      </c>
      <c r="F51" s="68" t="s">
        <v>69</v>
      </c>
      <c r="G51" s="795" t="s">
        <v>70</v>
      </c>
      <c r="H51" s="795" t="s">
        <v>71</v>
      </c>
      <c r="J51" s="27"/>
      <c r="K51" s="27"/>
    </row>
    <row r="52" spans="1:11" ht="17.25" customHeight="1" x14ac:dyDescent="0.2">
      <c r="B52" s="40"/>
      <c r="C52" s="1079" t="s">
        <v>230</v>
      </c>
      <c r="D52" s="1080"/>
      <c r="E52" s="777" t="s">
        <v>234</v>
      </c>
      <c r="F52" s="781" t="s">
        <v>235</v>
      </c>
      <c r="G52" s="781" t="s">
        <v>236</v>
      </c>
      <c r="H52" s="781" t="s">
        <v>237</v>
      </c>
      <c r="J52" s="27"/>
      <c r="K52" s="27"/>
    </row>
    <row r="53" spans="1:11" ht="16.7" customHeight="1" x14ac:dyDescent="0.2">
      <c r="B53" s="237"/>
      <c r="C53" s="1097"/>
      <c r="D53" s="1098"/>
      <c r="E53" s="239"/>
      <c r="F53" s="239"/>
      <c r="G53" s="239"/>
      <c r="H53" s="239"/>
      <c r="J53" s="358"/>
      <c r="K53" s="358"/>
    </row>
    <row r="54" spans="1:11" ht="30" customHeight="1" x14ac:dyDescent="0.3">
      <c r="B54" s="503"/>
      <c r="C54" s="1083"/>
      <c r="D54" s="1084"/>
      <c r="E54" s="500"/>
      <c r="F54" s="500"/>
      <c r="G54" s="500"/>
      <c r="H54" s="500"/>
      <c r="J54" s="358"/>
      <c r="K54" s="358"/>
    </row>
    <row r="55" spans="1:11" ht="30" customHeight="1" x14ac:dyDescent="0.3">
      <c r="B55" s="503"/>
      <c r="C55" s="1083"/>
      <c r="D55" s="1084"/>
      <c r="E55" s="500"/>
      <c r="F55" s="500"/>
      <c r="G55" s="500"/>
      <c r="H55" s="500"/>
      <c r="J55" s="358"/>
      <c r="K55" s="358"/>
    </row>
    <row r="56" spans="1:11" ht="30" customHeight="1" x14ac:dyDescent="0.3">
      <c r="B56" s="503"/>
      <c r="C56" s="1083"/>
      <c r="D56" s="1084"/>
      <c r="E56" s="500"/>
      <c r="F56" s="500"/>
      <c r="G56" s="500"/>
      <c r="H56" s="500"/>
      <c r="J56" s="358"/>
      <c r="K56" s="358"/>
    </row>
    <row r="57" spans="1:11" ht="30" customHeight="1" x14ac:dyDescent="0.3">
      <c r="B57" s="503"/>
      <c r="C57" s="1083"/>
      <c r="D57" s="1084"/>
      <c r="E57" s="500"/>
      <c r="F57" s="500"/>
      <c r="G57" s="500"/>
      <c r="H57" s="500"/>
      <c r="J57" s="358"/>
      <c r="K57" s="358"/>
    </row>
    <row r="58" spans="1:11" ht="30" customHeight="1" x14ac:dyDescent="0.3">
      <c r="B58" s="503"/>
      <c r="C58" s="1083"/>
      <c r="D58" s="1084"/>
      <c r="E58" s="500"/>
      <c r="F58" s="500"/>
      <c r="G58" s="500"/>
      <c r="H58" s="500"/>
      <c r="J58" s="358"/>
      <c r="K58" s="358"/>
    </row>
    <row r="59" spans="1:11" ht="30" customHeight="1" x14ac:dyDescent="0.3">
      <c r="B59" s="503"/>
      <c r="C59" s="1083"/>
      <c r="D59" s="1084"/>
      <c r="E59" s="500"/>
      <c r="F59" s="500"/>
      <c r="G59" s="500"/>
      <c r="H59" s="500"/>
      <c r="J59" s="358"/>
      <c r="K59" s="358"/>
    </row>
    <row r="60" spans="1:11" ht="30" customHeight="1" x14ac:dyDescent="0.3">
      <c r="B60" s="503"/>
      <c r="C60" s="1083"/>
      <c r="D60" s="1084"/>
      <c r="E60" s="500"/>
      <c r="F60" s="500"/>
      <c r="G60" s="500"/>
      <c r="H60" s="500"/>
      <c r="J60" s="358"/>
      <c r="K60" s="358"/>
    </row>
    <row r="61" spans="1:11" ht="30" customHeight="1" x14ac:dyDescent="0.3">
      <c r="B61" s="503"/>
      <c r="C61" s="1083"/>
      <c r="D61" s="1084"/>
      <c r="E61" s="500"/>
      <c r="F61" s="500"/>
      <c r="G61" s="500"/>
      <c r="H61" s="500"/>
      <c r="J61" s="358"/>
      <c r="K61" s="358"/>
    </row>
    <row r="62" spans="1:11" ht="30" customHeight="1" x14ac:dyDescent="0.3">
      <c r="B62" s="503"/>
      <c r="C62" s="1083"/>
      <c r="D62" s="1084"/>
      <c r="E62" s="500"/>
      <c r="F62" s="500"/>
      <c r="G62" s="500"/>
      <c r="H62" s="500"/>
      <c r="J62" s="358"/>
      <c r="K62" s="358"/>
    </row>
    <row r="63" spans="1:11" ht="30" customHeight="1" x14ac:dyDescent="0.3">
      <c r="B63" s="503"/>
      <c r="C63" s="1083"/>
      <c r="D63" s="1084"/>
      <c r="E63" s="500"/>
      <c r="F63" s="500"/>
      <c r="G63" s="500"/>
      <c r="H63" s="500"/>
      <c r="J63" s="358"/>
      <c r="K63" s="358"/>
    </row>
    <row r="64" spans="1:11" ht="30" customHeight="1" x14ac:dyDescent="0.3">
      <c r="B64" s="503"/>
      <c r="C64" s="1083"/>
      <c r="D64" s="1084"/>
      <c r="E64" s="500"/>
      <c r="F64" s="500"/>
      <c r="G64" s="500"/>
      <c r="H64" s="500"/>
      <c r="J64" s="358"/>
      <c r="K64" s="358"/>
    </row>
    <row r="65" spans="2:11" ht="30" customHeight="1" x14ac:dyDescent="0.3">
      <c r="B65" s="503"/>
      <c r="C65" s="1083"/>
      <c r="D65" s="1084"/>
      <c r="E65" s="500"/>
      <c r="F65" s="500"/>
      <c r="G65" s="500"/>
      <c r="H65" s="500"/>
      <c r="J65" s="358"/>
      <c r="K65" s="358"/>
    </row>
    <row r="66" spans="2:11" ht="30" customHeight="1" x14ac:dyDescent="0.3">
      <c r="B66" s="503"/>
      <c r="C66" s="1083"/>
      <c r="D66" s="1084"/>
      <c r="E66" s="500"/>
      <c r="F66" s="500"/>
      <c r="G66" s="500"/>
      <c r="H66" s="500"/>
    </row>
    <row r="67" spans="2:11" ht="30" customHeight="1" x14ac:dyDescent="0.3">
      <c r="B67" s="503"/>
      <c r="C67" s="1083"/>
      <c r="D67" s="1084"/>
      <c r="E67" s="500"/>
      <c r="F67" s="500"/>
      <c r="G67" s="500"/>
      <c r="H67" s="500"/>
    </row>
    <row r="68" spans="2:11" ht="30" customHeight="1" x14ac:dyDescent="0.3">
      <c r="B68" s="503"/>
      <c r="C68" s="1083"/>
      <c r="D68" s="1084"/>
      <c r="E68" s="500"/>
      <c r="F68" s="500"/>
      <c r="G68" s="500"/>
      <c r="H68" s="500"/>
    </row>
    <row r="69" spans="2:11" ht="30" customHeight="1" x14ac:dyDescent="0.3">
      <c r="B69" s="503"/>
      <c r="C69" s="1083"/>
      <c r="D69" s="1084"/>
      <c r="E69" s="500"/>
      <c r="F69" s="500"/>
      <c r="G69" s="500"/>
      <c r="H69" s="500"/>
    </row>
    <row r="70" spans="2:11" ht="30" customHeight="1" x14ac:dyDescent="0.3">
      <c r="B70" s="503"/>
      <c r="C70" s="1083"/>
      <c r="D70" s="1084"/>
      <c r="E70" s="500"/>
      <c r="F70" s="500"/>
      <c r="G70" s="500"/>
      <c r="H70" s="500"/>
    </row>
    <row r="71" spans="2:11" ht="30" customHeight="1" x14ac:dyDescent="0.3">
      <c r="B71" s="503"/>
      <c r="C71" s="1083"/>
      <c r="D71" s="1084"/>
      <c r="E71" s="500"/>
      <c r="F71" s="500"/>
      <c r="G71" s="500"/>
      <c r="H71" s="500"/>
    </row>
    <row r="72" spans="2:11" ht="30" customHeight="1" x14ac:dyDescent="0.3">
      <c r="B72" s="503"/>
      <c r="C72" s="1083"/>
      <c r="D72" s="1084"/>
      <c r="E72" s="500"/>
      <c r="F72" s="500"/>
      <c r="G72" s="500"/>
      <c r="H72" s="500"/>
    </row>
    <row r="73" spans="2:11" ht="30" customHeight="1" x14ac:dyDescent="0.3">
      <c r="B73" s="503"/>
      <c r="C73" s="1083"/>
      <c r="D73" s="1084"/>
      <c r="E73" s="500"/>
      <c r="F73" s="500"/>
      <c r="G73" s="500"/>
      <c r="H73" s="500"/>
    </row>
    <row r="74" spans="2:11" x14ac:dyDescent="0.2">
      <c r="B74" s="237"/>
      <c r="C74" s="1097"/>
      <c r="D74" s="1098"/>
      <c r="E74" s="239"/>
      <c r="F74" s="239"/>
      <c r="G74" s="239"/>
      <c r="H74" s="239"/>
    </row>
    <row r="75" spans="2:11" x14ac:dyDescent="0.2">
      <c r="B75" s="40"/>
      <c r="C75" s="996" t="s">
        <v>72</v>
      </c>
      <c r="D75" s="992"/>
      <c r="E75" s="236"/>
      <c r="F75" s="486"/>
      <c r="G75" s="240">
        <f>SUM(G53:G74)</f>
        <v>0</v>
      </c>
      <c r="H75" s="240">
        <f>SUM(H53:H74)</f>
        <v>0</v>
      </c>
    </row>
    <row r="76" spans="2:11" ht="15" customHeight="1" x14ac:dyDescent="0.2">
      <c r="B76" s="27"/>
      <c r="C76" s="27"/>
      <c r="D76" s="27"/>
      <c r="E76" s="27"/>
      <c r="F76" s="1104" t="s">
        <v>73</v>
      </c>
      <c r="G76" s="1105"/>
      <c r="H76" s="1111">
        <f>MAX(ABS(G75),ABS(H75))</f>
        <v>0</v>
      </c>
    </row>
    <row r="77" spans="2:11" ht="9.1999999999999993" customHeight="1" x14ac:dyDescent="0.2">
      <c r="B77" s="27"/>
      <c r="C77" s="27"/>
      <c r="D77" s="27"/>
      <c r="E77" s="27"/>
      <c r="F77" s="1056"/>
      <c r="G77" s="1106"/>
      <c r="H77" s="1112"/>
    </row>
    <row r="78" spans="2:11" x14ac:dyDescent="0.2">
      <c r="B78" s="27"/>
      <c r="C78" s="27"/>
      <c r="D78" s="27"/>
      <c r="E78" s="27"/>
      <c r="F78" s="803" t="s">
        <v>74</v>
      </c>
      <c r="G78" s="326"/>
      <c r="H78" s="360">
        <v>0.08</v>
      </c>
    </row>
    <row r="79" spans="2:11" ht="15.75" thickBot="1" x14ac:dyDescent="0.25">
      <c r="B79" s="34"/>
      <c r="C79" s="34"/>
      <c r="F79" s="803" t="s">
        <v>29</v>
      </c>
      <c r="G79" s="326"/>
      <c r="H79" s="361">
        <f>H78*H76</f>
        <v>0</v>
      </c>
    </row>
    <row r="80" spans="2:11" ht="15.75" thickTop="1" x14ac:dyDescent="0.2">
      <c r="B80" s="21" t="s">
        <v>216</v>
      </c>
      <c r="I80" s="27"/>
    </row>
    <row r="81" spans="1:9" ht="15" customHeight="1" x14ac:dyDescent="0.2">
      <c r="B81" s="21" t="s">
        <v>217</v>
      </c>
      <c r="C81" s="1029" t="s">
        <v>419</v>
      </c>
      <c r="D81" s="1029"/>
      <c r="E81" s="1029"/>
      <c r="F81" s="1029"/>
      <c r="G81" s="1029"/>
      <c r="H81" s="1029"/>
      <c r="I81" s="1029"/>
    </row>
    <row r="82" spans="1:9" ht="15" customHeight="1" x14ac:dyDescent="0.2">
      <c r="B82" s="21" t="s">
        <v>218</v>
      </c>
      <c r="C82" s="1028" t="s">
        <v>420</v>
      </c>
      <c r="D82" s="1028"/>
      <c r="E82" s="1028"/>
      <c r="F82" s="1028"/>
      <c r="G82" s="1028"/>
      <c r="H82" s="1028"/>
      <c r="I82" s="1028"/>
    </row>
    <row r="83" spans="1:9" x14ac:dyDescent="0.2">
      <c r="B83" s="34"/>
      <c r="C83" s="1028"/>
      <c r="D83" s="1028"/>
      <c r="E83" s="1028"/>
      <c r="F83" s="1028"/>
      <c r="G83" s="1028"/>
      <c r="H83" s="1028"/>
      <c r="I83" s="1028"/>
    </row>
    <row r="84" spans="1:9" x14ac:dyDescent="0.2">
      <c r="B84" s="34"/>
      <c r="C84" s="1028"/>
      <c r="D84" s="1028"/>
      <c r="E84" s="1028"/>
      <c r="F84" s="1028"/>
      <c r="G84" s="1028"/>
      <c r="H84" s="1028"/>
      <c r="I84" s="1028"/>
    </row>
    <row r="87" spans="1:9" x14ac:dyDescent="0.2">
      <c r="A87" s="34" t="s">
        <v>191</v>
      </c>
      <c r="B87" s="34" t="s">
        <v>75</v>
      </c>
      <c r="C87" s="34"/>
    </row>
    <row r="88" spans="1:9" ht="15" customHeight="1" x14ac:dyDescent="0.2">
      <c r="B88" s="1044" t="s">
        <v>379</v>
      </c>
      <c r="C88" s="1044"/>
      <c r="D88" s="1044"/>
      <c r="E88" s="1044"/>
      <c r="F88" s="1044"/>
      <c r="G88" s="1044"/>
      <c r="H88" s="1044"/>
      <c r="I88" s="1044"/>
    </row>
    <row r="89" spans="1:9" x14ac:dyDescent="0.2">
      <c r="B89" s="1044"/>
      <c r="C89" s="1044"/>
      <c r="D89" s="1044"/>
      <c r="E89" s="1044"/>
      <c r="F89" s="1044"/>
      <c r="G89" s="1044"/>
      <c r="H89" s="1044"/>
      <c r="I89" s="1044"/>
    </row>
    <row r="90" spans="1:9" ht="12" customHeight="1" x14ac:dyDescent="0.2">
      <c r="B90" s="1044"/>
      <c r="C90" s="1044"/>
      <c r="D90" s="1044"/>
      <c r="E90" s="1044"/>
      <c r="F90" s="1044"/>
      <c r="G90" s="1044"/>
      <c r="H90" s="1044"/>
      <c r="I90" s="1044"/>
    </row>
    <row r="91" spans="1:9" ht="9.75" customHeight="1" x14ac:dyDescent="0.2">
      <c r="B91" s="1044"/>
      <c r="C91" s="1044"/>
      <c r="D91" s="1044"/>
      <c r="E91" s="1044"/>
      <c r="F91" s="1044"/>
      <c r="G91" s="1044"/>
      <c r="H91" s="1044"/>
      <c r="I91" s="1044"/>
    </row>
    <row r="92" spans="1:9" x14ac:dyDescent="0.2">
      <c r="B92" s="787"/>
      <c r="C92" s="787"/>
      <c r="D92" s="787"/>
      <c r="E92" s="787"/>
      <c r="F92" s="787"/>
      <c r="G92" s="787"/>
      <c r="H92" s="787"/>
      <c r="I92" s="787"/>
    </row>
    <row r="93" spans="1:9" ht="49.5" customHeight="1" x14ac:dyDescent="0.2">
      <c r="B93" s="236" t="s">
        <v>247</v>
      </c>
      <c r="C93" s="1040" t="s">
        <v>78</v>
      </c>
      <c r="D93" s="1005"/>
      <c r="E93" s="808" t="s">
        <v>79</v>
      </c>
      <c r="F93" s="1067" t="s">
        <v>76</v>
      </c>
      <c r="G93" s="1067"/>
      <c r="H93" s="1067"/>
      <c r="I93" s="795" t="s">
        <v>77</v>
      </c>
    </row>
    <row r="94" spans="1:9" ht="38.25" customHeight="1" x14ac:dyDescent="0.2">
      <c r="B94" s="800"/>
      <c r="C94" s="1036"/>
      <c r="D94" s="1073"/>
      <c r="E94" s="241"/>
      <c r="F94" s="1068"/>
      <c r="G94" s="1074"/>
      <c r="H94" s="1075"/>
      <c r="I94" s="250"/>
    </row>
    <row r="95" spans="1:9" ht="59.1" customHeight="1" x14ac:dyDescent="0.2">
      <c r="B95" s="800"/>
      <c r="C95" s="1036"/>
      <c r="D95" s="1038"/>
      <c r="E95" s="241"/>
      <c r="F95" s="1068"/>
      <c r="G95" s="1069"/>
      <c r="H95" s="1070"/>
      <c r="I95" s="479"/>
    </row>
    <row r="96" spans="1:9" ht="59.1" customHeight="1" x14ac:dyDescent="0.2">
      <c r="B96" s="800"/>
      <c r="C96" s="1036"/>
      <c r="D96" s="1038"/>
      <c r="E96" s="241"/>
      <c r="F96" s="1068"/>
      <c r="G96" s="1069"/>
      <c r="H96" s="1070"/>
      <c r="I96" s="479"/>
    </row>
    <row r="97" spans="2:9" ht="59.1" customHeight="1" x14ac:dyDescent="0.2">
      <c r="B97" s="800"/>
      <c r="C97" s="1036"/>
      <c r="D97" s="1038"/>
      <c r="E97" s="241"/>
      <c r="F97" s="1068"/>
      <c r="G97" s="1069"/>
      <c r="H97" s="1070"/>
      <c r="I97" s="479"/>
    </row>
    <row r="98" spans="2:9" ht="59.1" customHeight="1" x14ac:dyDescent="0.2">
      <c r="B98" s="800"/>
      <c r="C98" s="1036"/>
      <c r="D98" s="1038"/>
      <c r="E98" s="241"/>
      <c r="F98" s="1068"/>
      <c r="G98" s="1069"/>
      <c r="H98" s="1070"/>
      <c r="I98" s="479"/>
    </row>
    <row r="99" spans="2:9" ht="59.1" customHeight="1" x14ac:dyDescent="0.2">
      <c r="B99" s="800"/>
      <c r="C99" s="1036"/>
      <c r="D99" s="1038"/>
      <c r="E99" s="241"/>
      <c r="F99" s="1068"/>
      <c r="G99" s="1069"/>
      <c r="H99" s="1070"/>
      <c r="I99" s="479"/>
    </row>
    <row r="100" spans="2:9" ht="59.1" customHeight="1" x14ac:dyDescent="0.2">
      <c r="B100" s="800"/>
      <c r="C100" s="1036"/>
      <c r="D100" s="1038"/>
      <c r="E100" s="241"/>
      <c r="F100" s="1068"/>
      <c r="G100" s="1069"/>
      <c r="H100" s="1070"/>
      <c r="I100" s="479"/>
    </row>
    <row r="101" spans="2:9" ht="59.1" customHeight="1" x14ac:dyDescent="0.2">
      <c r="B101" s="800"/>
      <c r="C101" s="1036"/>
      <c r="D101" s="1038"/>
      <c r="E101" s="241"/>
      <c r="F101" s="1068"/>
      <c r="G101" s="1069"/>
      <c r="H101" s="1070"/>
      <c r="I101" s="479"/>
    </row>
    <row r="102" spans="2:9" ht="59.1" customHeight="1" x14ac:dyDescent="0.2">
      <c r="B102" s="800"/>
      <c r="C102" s="1036"/>
      <c r="D102" s="1038"/>
      <c r="E102" s="241"/>
      <c r="F102" s="1068"/>
      <c r="G102" s="1069"/>
      <c r="H102" s="1070"/>
      <c r="I102" s="479"/>
    </row>
    <row r="103" spans="2:9" ht="59.1" customHeight="1" x14ac:dyDescent="0.2">
      <c r="B103" s="800"/>
      <c r="C103" s="1036"/>
      <c r="D103" s="1038"/>
      <c r="E103" s="241"/>
      <c r="F103" s="1068"/>
      <c r="G103" s="1069"/>
      <c r="H103" s="1070"/>
      <c r="I103" s="479"/>
    </row>
    <row r="104" spans="2:9" ht="59.1" customHeight="1" x14ac:dyDescent="0.2">
      <c r="B104" s="800"/>
      <c r="C104" s="1036"/>
      <c r="D104" s="1038"/>
      <c r="E104" s="241"/>
      <c r="F104" s="1068"/>
      <c r="G104" s="1069"/>
      <c r="H104" s="1070"/>
      <c r="I104" s="479"/>
    </row>
    <row r="105" spans="2:9" ht="59.1" customHeight="1" x14ac:dyDescent="0.2">
      <c r="B105" s="800"/>
      <c r="C105" s="1036"/>
      <c r="D105" s="1038"/>
      <c r="E105" s="241"/>
      <c r="F105" s="1068"/>
      <c r="G105" s="1069"/>
      <c r="H105" s="1070"/>
      <c r="I105" s="479"/>
    </row>
    <row r="106" spans="2:9" ht="59.1" customHeight="1" x14ac:dyDescent="0.2">
      <c r="B106" s="800"/>
      <c r="C106" s="1036"/>
      <c r="D106" s="1038"/>
      <c r="E106" s="241"/>
      <c r="F106" s="1068"/>
      <c r="G106" s="1069"/>
      <c r="H106" s="1070"/>
      <c r="I106" s="479"/>
    </row>
    <row r="107" spans="2:9" ht="59.1" customHeight="1" x14ac:dyDescent="0.2">
      <c r="B107" s="800"/>
      <c r="C107" s="1036"/>
      <c r="D107" s="1038"/>
      <c r="E107" s="241"/>
      <c r="F107" s="1068"/>
      <c r="G107" s="1069"/>
      <c r="H107" s="1070"/>
      <c r="I107" s="479"/>
    </row>
    <row r="108" spans="2:9" ht="59.1" customHeight="1" x14ac:dyDescent="0.2">
      <c r="B108" s="800"/>
      <c r="C108" s="1036"/>
      <c r="D108" s="1038"/>
      <c r="E108" s="241"/>
      <c r="F108" s="1068"/>
      <c r="G108" s="1069"/>
      <c r="H108" s="1070"/>
      <c r="I108" s="479"/>
    </row>
    <row r="109" spans="2:9" ht="59.1" customHeight="1" x14ac:dyDescent="0.2">
      <c r="B109" s="800"/>
      <c r="C109" s="1036"/>
      <c r="D109" s="1038"/>
      <c r="E109" s="241"/>
      <c r="F109" s="1068"/>
      <c r="G109" s="1069"/>
      <c r="H109" s="1070"/>
      <c r="I109" s="479"/>
    </row>
    <row r="110" spans="2:9" ht="59.1" customHeight="1" x14ac:dyDescent="0.2">
      <c r="B110" s="800"/>
      <c r="C110" s="1036"/>
      <c r="D110" s="1038"/>
      <c r="E110" s="241"/>
      <c r="F110" s="1068"/>
      <c r="G110" s="1069"/>
      <c r="H110" s="1070"/>
      <c r="I110" s="479"/>
    </row>
    <row r="111" spans="2:9" ht="59.1" customHeight="1" x14ac:dyDescent="0.2">
      <c r="B111" s="800"/>
      <c r="C111" s="1036"/>
      <c r="D111" s="1038"/>
      <c r="E111" s="241"/>
      <c r="F111" s="1068"/>
      <c r="G111" s="1069"/>
      <c r="H111" s="1070"/>
      <c r="I111" s="479"/>
    </row>
    <row r="112" spans="2:9" ht="59.1" customHeight="1" x14ac:dyDescent="0.2">
      <c r="B112" s="800"/>
      <c r="C112" s="1036"/>
      <c r="D112" s="1038"/>
      <c r="E112" s="241"/>
      <c r="F112" s="1068"/>
      <c r="G112" s="1069"/>
      <c r="H112" s="1070"/>
      <c r="I112" s="479"/>
    </row>
    <row r="113" spans="1:12" ht="59.1" customHeight="1" x14ac:dyDescent="0.2">
      <c r="B113" s="800"/>
      <c r="C113" s="1036"/>
      <c r="D113" s="1038"/>
      <c r="E113" s="241"/>
      <c r="F113" s="1068"/>
      <c r="G113" s="1069"/>
      <c r="H113" s="1070"/>
      <c r="I113" s="479"/>
    </row>
    <row r="114" spans="1:12" ht="59.1" customHeight="1" x14ac:dyDescent="0.2">
      <c r="B114" s="800"/>
      <c r="C114" s="1036"/>
      <c r="D114" s="1038"/>
      <c r="E114" s="241"/>
      <c r="F114" s="1068"/>
      <c r="G114" s="1069"/>
      <c r="H114" s="1070"/>
      <c r="I114" s="479"/>
    </row>
    <row r="115" spans="1:12" ht="38.25" customHeight="1" x14ac:dyDescent="0.2">
      <c r="B115" s="800"/>
      <c r="C115" s="1036"/>
      <c r="D115" s="1073"/>
      <c r="E115" s="241"/>
      <c r="F115" s="1068"/>
      <c r="G115" s="1074"/>
      <c r="H115" s="1075"/>
      <c r="I115" s="479"/>
    </row>
    <row r="116" spans="1:12" ht="15.75" thickBot="1" x14ac:dyDescent="0.25">
      <c r="B116" s="27"/>
      <c r="C116" s="27"/>
      <c r="D116" s="27"/>
      <c r="E116" s="467">
        <f>SUM(E94:E115)</f>
        <v>0</v>
      </c>
      <c r="F116" s="27"/>
      <c r="G116" s="347"/>
      <c r="H116" s="347"/>
      <c r="I116" s="480">
        <f>SUM(I94:I115)</f>
        <v>0</v>
      </c>
    </row>
    <row r="117" spans="1:12" ht="15.75" thickTop="1" x14ac:dyDescent="0.3">
      <c r="B117" s="27"/>
      <c r="C117" s="27"/>
      <c r="D117" s="27"/>
      <c r="E117" s="27"/>
      <c r="F117" s="27"/>
      <c r="G117" s="27"/>
      <c r="H117" s="1039"/>
      <c r="I117" s="1039"/>
    </row>
    <row r="118" spans="1:12" ht="39.75" customHeight="1" x14ac:dyDescent="0.2">
      <c r="B118" s="27" t="s">
        <v>65</v>
      </c>
      <c r="C118" s="928" t="s">
        <v>610</v>
      </c>
      <c r="D118" s="928"/>
      <c r="E118" s="928"/>
      <c r="F118" s="928"/>
      <c r="G118" s="928"/>
      <c r="H118" s="928"/>
      <c r="I118" s="928"/>
    </row>
    <row r="121" spans="1:12" x14ac:dyDescent="0.2">
      <c r="A121" s="34" t="s">
        <v>192</v>
      </c>
      <c r="B121" s="34" t="s">
        <v>377</v>
      </c>
      <c r="C121" s="34"/>
    </row>
    <row r="122" spans="1:12" x14ac:dyDescent="0.2">
      <c r="B122" s="787"/>
      <c r="C122" s="787"/>
      <c r="D122" s="787"/>
      <c r="E122" s="787"/>
      <c r="F122" s="787"/>
      <c r="G122" s="787"/>
      <c r="H122" s="787"/>
      <c r="I122" s="787"/>
    </row>
    <row r="123" spans="1:12" ht="48" customHeight="1" x14ac:dyDescent="0.2">
      <c r="B123" s="236"/>
      <c r="C123" s="1040" t="s">
        <v>102</v>
      </c>
      <c r="D123" s="1005"/>
      <c r="E123" s="1067" t="s">
        <v>380</v>
      </c>
      <c r="F123" s="1067"/>
      <c r="G123" s="1067"/>
      <c r="H123" s="808" t="s">
        <v>103</v>
      </c>
      <c r="I123" s="68" t="s">
        <v>106</v>
      </c>
      <c r="J123" s="68" t="s">
        <v>107</v>
      </c>
      <c r="K123" s="795" t="s">
        <v>108</v>
      </c>
      <c r="L123" s="795" t="s">
        <v>109</v>
      </c>
    </row>
    <row r="124" spans="1:12" ht="59.1" customHeight="1" x14ac:dyDescent="0.2">
      <c r="B124" s="800"/>
      <c r="C124" s="1036"/>
      <c r="D124" s="1107"/>
      <c r="E124" s="1068"/>
      <c r="F124" s="1108"/>
      <c r="G124" s="1109"/>
      <c r="H124" s="241"/>
      <c r="I124" s="507"/>
      <c r="J124" s="507"/>
      <c r="K124" s="506"/>
      <c r="L124" s="526">
        <f>MAX((I124-J124),0)*K124</f>
        <v>0</v>
      </c>
    </row>
    <row r="125" spans="1:12" ht="59.1" customHeight="1" x14ac:dyDescent="0.2">
      <c r="B125" s="800"/>
      <c r="C125" s="1036"/>
      <c r="D125" s="1109"/>
      <c r="E125" s="1068"/>
      <c r="F125" s="1108"/>
      <c r="G125" s="1109"/>
      <c r="H125" s="241"/>
      <c r="I125" s="619"/>
      <c r="J125" s="619"/>
      <c r="K125" s="620"/>
      <c r="L125" s="526">
        <f t="shared" ref="L125:L145" si="1">MAX((I125-J125),0)*K125</f>
        <v>0</v>
      </c>
    </row>
    <row r="126" spans="1:12" ht="59.1" customHeight="1" x14ac:dyDescent="0.2">
      <c r="B126" s="800"/>
      <c r="C126" s="1036"/>
      <c r="D126" s="1109"/>
      <c r="E126" s="1068"/>
      <c r="F126" s="1108"/>
      <c r="G126" s="1109"/>
      <c r="H126" s="241"/>
      <c r="I126" s="619"/>
      <c r="J126" s="619"/>
      <c r="K126" s="620"/>
      <c r="L126" s="526">
        <f t="shared" si="1"/>
        <v>0</v>
      </c>
    </row>
    <row r="127" spans="1:12" ht="59.1" customHeight="1" x14ac:dyDescent="0.2">
      <c r="B127" s="800"/>
      <c r="C127" s="1036"/>
      <c r="D127" s="1109"/>
      <c r="E127" s="1068"/>
      <c r="F127" s="1108"/>
      <c r="G127" s="1109"/>
      <c r="H127" s="241"/>
      <c r="I127" s="619"/>
      <c r="J127" s="619"/>
      <c r="K127" s="620"/>
      <c r="L127" s="526">
        <f t="shared" si="1"/>
        <v>0</v>
      </c>
    </row>
    <row r="128" spans="1:12" ht="59.1" customHeight="1" x14ac:dyDescent="0.2">
      <c r="B128" s="800"/>
      <c r="C128" s="1036"/>
      <c r="D128" s="1109"/>
      <c r="E128" s="1068"/>
      <c r="F128" s="1108"/>
      <c r="G128" s="1109"/>
      <c r="H128" s="241"/>
      <c r="I128" s="619"/>
      <c r="J128" s="619"/>
      <c r="K128" s="620"/>
      <c r="L128" s="526">
        <f t="shared" si="1"/>
        <v>0</v>
      </c>
    </row>
    <row r="129" spans="2:12" ht="59.1" customHeight="1" x14ac:dyDescent="0.2">
      <c r="B129" s="800"/>
      <c r="C129" s="1036"/>
      <c r="D129" s="1109"/>
      <c r="E129" s="1068"/>
      <c r="F129" s="1108"/>
      <c r="G129" s="1109"/>
      <c r="H129" s="241"/>
      <c r="I129" s="619"/>
      <c r="J129" s="619"/>
      <c r="K129" s="620"/>
      <c r="L129" s="526">
        <f t="shared" si="1"/>
        <v>0</v>
      </c>
    </row>
    <row r="130" spans="2:12" ht="59.1" customHeight="1" x14ac:dyDescent="0.2">
      <c r="B130" s="800"/>
      <c r="C130" s="1036"/>
      <c r="D130" s="1107"/>
      <c r="E130" s="1068"/>
      <c r="F130" s="1108"/>
      <c r="G130" s="1109"/>
      <c r="H130" s="241"/>
      <c r="I130" s="619"/>
      <c r="J130" s="619"/>
      <c r="K130" s="620"/>
      <c r="L130" s="526">
        <f t="shared" si="1"/>
        <v>0</v>
      </c>
    </row>
    <row r="131" spans="2:12" ht="59.1" customHeight="1" x14ac:dyDescent="0.2">
      <c r="B131" s="800"/>
      <c r="C131" s="1036"/>
      <c r="D131" s="1109"/>
      <c r="E131" s="1068"/>
      <c r="F131" s="1108"/>
      <c r="G131" s="1109"/>
      <c r="H131" s="241"/>
      <c r="I131" s="619"/>
      <c r="J131" s="619"/>
      <c r="K131" s="620"/>
      <c r="L131" s="526">
        <f t="shared" si="1"/>
        <v>0</v>
      </c>
    </row>
    <row r="132" spans="2:12" ht="59.1" customHeight="1" x14ac:dyDescent="0.2">
      <c r="B132" s="800"/>
      <c r="C132" s="1036"/>
      <c r="D132" s="1109"/>
      <c r="E132" s="1068"/>
      <c r="F132" s="1108"/>
      <c r="G132" s="1109"/>
      <c r="H132" s="241"/>
      <c r="I132" s="619"/>
      <c r="J132" s="619"/>
      <c r="K132" s="620"/>
      <c r="L132" s="526">
        <f t="shared" si="1"/>
        <v>0</v>
      </c>
    </row>
    <row r="133" spans="2:12" ht="59.1" customHeight="1" x14ac:dyDescent="0.2">
      <c r="B133" s="800"/>
      <c r="C133" s="1036"/>
      <c r="D133" s="1109"/>
      <c r="E133" s="1068"/>
      <c r="F133" s="1108"/>
      <c r="G133" s="1109"/>
      <c r="H133" s="241"/>
      <c r="I133" s="619"/>
      <c r="J133" s="619"/>
      <c r="K133" s="620"/>
      <c r="L133" s="526">
        <f t="shared" si="1"/>
        <v>0</v>
      </c>
    </row>
    <row r="134" spans="2:12" ht="59.1" customHeight="1" x14ac:dyDescent="0.2">
      <c r="B134" s="800"/>
      <c r="C134" s="1036"/>
      <c r="D134" s="1109"/>
      <c r="E134" s="1068"/>
      <c r="F134" s="1108"/>
      <c r="G134" s="1109"/>
      <c r="H134" s="241"/>
      <c r="I134" s="619"/>
      <c r="J134" s="619"/>
      <c r="K134" s="620"/>
      <c r="L134" s="526">
        <f t="shared" si="1"/>
        <v>0</v>
      </c>
    </row>
    <row r="135" spans="2:12" ht="59.1" customHeight="1" x14ac:dyDescent="0.2">
      <c r="B135" s="800"/>
      <c r="C135" s="1036"/>
      <c r="D135" s="1109"/>
      <c r="E135" s="1068"/>
      <c r="F135" s="1108"/>
      <c r="G135" s="1109"/>
      <c r="H135" s="241"/>
      <c r="I135" s="619"/>
      <c r="J135" s="619"/>
      <c r="K135" s="620"/>
      <c r="L135" s="526">
        <f t="shared" si="1"/>
        <v>0</v>
      </c>
    </row>
    <row r="136" spans="2:12" ht="59.1" customHeight="1" x14ac:dyDescent="0.2">
      <c r="B136" s="800"/>
      <c r="C136" s="1036"/>
      <c r="D136" s="1109"/>
      <c r="E136" s="1068"/>
      <c r="F136" s="1108"/>
      <c r="G136" s="1109"/>
      <c r="H136" s="241"/>
      <c r="I136" s="619"/>
      <c r="J136" s="619"/>
      <c r="K136" s="620"/>
      <c r="L136" s="526">
        <f t="shared" si="1"/>
        <v>0</v>
      </c>
    </row>
    <row r="137" spans="2:12" ht="59.1" customHeight="1" x14ac:dyDescent="0.2">
      <c r="B137" s="800"/>
      <c r="C137" s="1036"/>
      <c r="D137" s="1109"/>
      <c r="E137" s="1068"/>
      <c r="F137" s="1108"/>
      <c r="G137" s="1109"/>
      <c r="H137" s="241"/>
      <c r="I137" s="619"/>
      <c r="J137" s="619"/>
      <c r="K137" s="620"/>
      <c r="L137" s="526">
        <f t="shared" si="1"/>
        <v>0</v>
      </c>
    </row>
    <row r="138" spans="2:12" ht="59.1" customHeight="1" x14ac:dyDescent="0.2">
      <c r="B138" s="800"/>
      <c r="C138" s="1036"/>
      <c r="D138" s="1109"/>
      <c r="E138" s="1068"/>
      <c r="F138" s="1108"/>
      <c r="G138" s="1109"/>
      <c r="H138" s="241"/>
      <c r="I138" s="619"/>
      <c r="J138" s="619"/>
      <c r="K138" s="620"/>
      <c r="L138" s="526">
        <f t="shared" si="1"/>
        <v>0</v>
      </c>
    </row>
    <row r="139" spans="2:12" ht="59.1" customHeight="1" x14ac:dyDescent="0.2">
      <c r="B139" s="800"/>
      <c r="C139" s="1036"/>
      <c r="D139" s="1109"/>
      <c r="E139" s="1068"/>
      <c r="F139" s="1108"/>
      <c r="G139" s="1109"/>
      <c r="H139" s="241"/>
      <c r="I139" s="619"/>
      <c r="J139" s="619"/>
      <c r="K139" s="620"/>
      <c r="L139" s="526">
        <f t="shared" si="1"/>
        <v>0</v>
      </c>
    </row>
    <row r="140" spans="2:12" ht="59.1" customHeight="1" x14ac:dyDescent="0.2">
      <c r="B140" s="800"/>
      <c r="C140" s="1036"/>
      <c r="D140" s="1109"/>
      <c r="E140" s="1068"/>
      <c r="F140" s="1108"/>
      <c r="G140" s="1109"/>
      <c r="H140" s="241"/>
      <c r="I140" s="619"/>
      <c r="J140" s="619"/>
      <c r="K140" s="620"/>
      <c r="L140" s="526">
        <f t="shared" si="1"/>
        <v>0</v>
      </c>
    </row>
    <row r="141" spans="2:12" ht="59.1" customHeight="1" x14ac:dyDescent="0.2">
      <c r="B141" s="800"/>
      <c r="C141" s="1036"/>
      <c r="D141" s="1109"/>
      <c r="E141" s="1068"/>
      <c r="F141" s="1108"/>
      <c r="G141" s="1109"/>
      <c r="H141" s="241"/>
      <c r="I141" s="619"/>
      <c r="J141" s="619"/>
      <c r="K141" s="620"/>
      <c r="L141" s="526">
        <f t="shared" si="1"/>
        <v>0</v>
      </c>
    </row>
    <row r="142" spans="2:12" ht="59.1" customHeight="1" x14ac:dyDescent="0.2">
      <c r="B142" s="800"/>
      <c r="C142" s="1036"/>
      <c r="D142" s="1109"/>
      <c r="E142" s="1068"/>
      <c r="F142" s="1108"/>
      <c r="G142" s="1109"/>
      <c r="H142" s="241"/>
      <c r="I142" s="619"/>
      <c r="J142" s="619"/>
      <c r="K142" s="620"/>
      <c r="L142" s="526">
        <f t="shared" si="1"/>
        <v>0</v>
      </c>
    </row>
    <row r="143" spans="2:12" ht="59.1" customHeight="1" x14ac:dyDescent="0.2">
      <c r="B143" s="800"/>
      <c r="C143" s="1036"/>
      <c r="D143" s="1109"/>
      <c r="E143" s="1068"/>
      <c r="F143" s="1108"/>
      <c r="G143" s="1109"/>
      <c r="H143" s="241"/>
      <c r="I143" s="619"/>
      <c r="J143" s="619"/>
      <c r="K143" s="620"/>
      <c r="L143" s="526">
        <f t="shared" si="1"/>
        <v>0</v>
      </c>
    </row>
    <row r="144" spans="2:12" ht="59.1" customHeight="1" x14ac:dyDescent="0.2">
      <c r="B144" s="800"/>
      <c r="C144" s="1036"/>
      <c r="D144" s="1109"/>
      <c r="E144" s="1068"/>
      <c r="F144" s="1108"/>
      <c r="G144" s="1109"/>
      <c r="H144" s="241"/>
      <c r="I144" s="619"/>
      <c r="J144" s="619"/>
      <c r="K144" s="620"/>
      <c r="L144" s="526">
        <f t="shared" si="1"/>
        <v>0</v>
      </c>
    </row>
    <row r="145" spans="2:12" ht="59.1" customHeight="1" x14ac:dyDescent="0.2">
      <c r="B145" s="800"/>
      <c r="C145" s="1036"/>
      <c r="D145" s="1109"/>
      <c r="E145" s="1068"/>
      <c r="F145" s="1108"/>
      <c r="G145" s="1109"/>
      <c r="H145" s="241"/>
      <c r="I145" s="507"/>
      <c r="J145" s="507"/>
      <c r="K145" s="506"/>
      <c r="L145" s="526">
        <f t="shared" si="1"/>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785"/>
    </row>
    <row r="148" spans="2:12" x14ac:dyDescent="0.2">
      <c r="B148" s="27" t="s">
        <v>65</v>
      </c>
      <c r="C148" s="1110" t="s">
        <v>284</v>
      </c>
      <c r="D148" s="1110"/>
      <c r="E148" s="1110"/>
      <c r="F148" s="1110"/>
      <c r="G148" s="1110"/>
      <c r="H148" s="1110"/>
      <c r="I148" s="1110"/>
      <c r="J148" s="1110"/>
      <c r="K148" s="1110"/>
    </row>
    <row r="149" spans="2:12" ht="30" customHeight="1" x14ac:dyDescent="0.2">
      <c r="C149" s="1044" t="s">
        <v>285</v>
      </c>
      <c r="D149" s="1044"/>
      <c r="E149" s="1044"/>
      <c r="F149" s="1044"/>
      <c r="G149" s="1044"/>
      <c r="H149" s="1044"/>
      <c r="I149" s="1044"/>
      <c r="J149" s="1044"/>
      <c r="K149" s="1044"/>
    </row>
    <row r="150" spans="2:12" ht="15" customHeight="1" x14ac:dyDescent="0.2">
      <c r="C150" s="928" t="s">
        <v>451</v>
      </c>
      <c r="D150" s="928"/>
      <c r="E150" s="928"/>
      <c r="F150" s="928"/>
      <c r="G150" s="928"/>
      <c r="H150" s="928"/>
      <c r="I150" s="928"/>
    </row>
  </sheetData>
  <sheetProtection insertRows="0"/>
  <mergeCells count="148">
    <mergeCell ref="B1:C1"/>
    <mergeCell ref="H2:I2"/>
    <mergeCell ref="E5:M5"/>
    <mergeCell ref="E6:M6"/>
    <mergeCell ref="E7:M7"/>
    <mergeCell ref="E8:M8"/>
    <mergeCell ref="B20:F20"/>
    <mergeCell ref="B21:F21"/>
    <mergeCell ref="B24:F24"/>
    <mergeCell ref="B25:F25"/>
    <mergeCell ref="B26:F26"/>
    <mergeCell ref="B30:F30"/>
    <mergeCell ref="E9:M9"/>
    <mergeCell ref="B13:I13"/>
    <mergeCell ref="B16:F16"/>
    <mergeCell ref="B17:F17"/>
    <mergeCell ref="B18:F18"/>
    <mergeCell ref="B19:F19"/>
    <mergeCell ref="C54:D54"/>
    <mergeCell ref="C55:D55"/>
    <mergeCell ref="C56:D56"/>
    <mergeCell ref="C57:D57"/>
    <mergeCell ref="C58:D58"/>
    <mergeCell ref="C59:D59"/>
    <mergeCell ref="H46:I46"/>
    <mergeCell ref="C47:I47"/>
    <mergeCell ref="H50:I50"/>
    <mergeCell ref="C51:D51"/>
    <mergeCell ref="C52:D52"/>
    <mergeCell ref="C53:D53"/>
    <mergeCell ref="C66:D66"/>
    <mergeCell ref="C67:D67"/>
    <mergeCell ref="C68:D68"/>
    <mergeCell ref="C69:D69"/>
    <mergeCell ref="C70:D70"/>
    <mergeCell ref="C71:D71"/>
    <mergeCell ref="C60:D60"/>
    <mergeCell ref="C61:D61"/>
    <mergeCell ref="C62:D62"/>
    <mergeCell ref="C63:D63"/>
    <mergeCell ref="C64:D64"/>
    <mergeCell ref="C65:D65"/>
    <mergeCell ref="C81:I81"/>
    <mergeCell ref="C82:I84"/>
    <mergeCell ref="B88:I91"/>
    <mergeCell ref="C93:D93"/>
    <mergeCell ref="F93:H93"/>
    <mergeCell ref="C94:D94"/>
    <mergeCell ref="F94:H94"/>
    <mergeCell ref="C72:D72"/>
    <mergeCell ref="C73:D73"/>
    <mergeCell ref="C74:D74"/>
    <mergeCell ref="C75:D75"/>
    <mergeCell ref="F76:G77"/>
    <mergeCell ref="H76:H77"/>
    <mergeCell ref="C98:D98"/>
    <mergeCell ref="F98:H98"/>
    <mergeCell ref="C99:D99"/>
    <mergeCell ref="F99:H99"/>
    <mergeCell ref="C100:D100"/>
    <mergeCell ref="F100:H100"/>
    <mergeCell ref="C95:D95"/>
    <mergeCell ref="F95:H95"/>
    <mergeCell ref="C96:D96"/>
    <mergeCell ref="F96:H96"/>
    <mergeCell ref="C97:D97"/>
    <mergeCell ref="F97:H97"/>
    <mergeCell ref="C104:D104"/>
    <mergeCell ref="F104:H104"/>
    <mergeCell ref="C105:D105"/>
    <mergeCell ref="F105:H105"/>
    <mergeCell ref="C106:D106"/>
    <mergeCell ref="F106:H106"/>
    <mergeCell ref="C101:D101"/>
    <mergeCell ref="F101:H101"/>
    <mergeCell ref="C102:D102"/>
    <mergeCell ref="F102:H102"/>
    <mergeCell ref="C103:D103"/>
    <mergeCell ref="F103:H103"/>
    <mergeCell ref="C110:D110"/>
    <mergeCell ref="F110:H110"/>
    <mergeCell ref="C111:D111"/>
    <mergeCell ref="F111:H111"/>
    <mergeCell ref="C112:D112"/>
    <mergeCell ref="F112:H112"/>
    <mergeCell ref="C107:D107"/>
    <mergeCell ref="F107:H107"/>
    <mergeCell ref="C108:D108"/>
    <mergeCell ref="F108:H108"/>
    <mergeCell ref="C109:D109"/>
    <mergeCell ref="F109:H109"/>
    <mergeCell ref="H117:I117"/>
    <mergeCell ref="C118:I118"/>
    <mergeCell ref="C123:D123"/>
    <mergeCell ref="E123:G123"/>
    <mergeCell ref="C124:D124"/>
    <mergeCell ref="E124:G124"/>
    <mergeCell ref="C113:D113"/>
    <mergeCell ref="F113:H113"/>
    <mergeCell ref="C114:D114"/>
    <mergeCell ref="F114:H114"/>
    <mergeCell ref="C115:D115"/>
    <mergeCell ref="F115:H115"/>
    <mergeCell ref="C128:D128"/>
    <mergeCell ref="E128:G128"/>
    <mergeCell ref="C129:D129"/>
    <mergeCell ref="E129:G129"/>
    <mergeCell ref="C130:D130"/>
    <mergeCell ref="E130:G130"/>
    <mergeCell ref="C125:D125"/>
    <mergeCell ref="E125:G125"/>
    <mergeCell ref="C126:D126"/>
    <mergeCell ref="E126:G126"/>
    <mergeCell ref="C127:D127"/>
    <mergeCell ref="E127:G127"/>
    <mergeCell ref="C134:D134"/>
    <mergeCell ref="E134:G134"/>
    <mergeCell ref="C135:D135"/>
    <mergeCell ref="E135:G135"/>
    <mergeCell ref="C136:D136"/>
    <mergeCell ref="E136:G136"/>
    <mergeCell ref="C131:D131"/>
    <mergeCell ref="E131:G131"/>
    <mergeCell ref="C132:D132"/>
    <mergeCell ref="E132:G132"/>
    <mergeCell ref="C133:D133"/>
    <mergeCell ref="E133:G133"/>
    <mergeCell ref="C140:D140"/>
    <mergeCell ref="E140:G140"/>
    <mergeCell ref="C141:D141"/>
    <mergeCell ref="E141:G141"/>
    <mergeCell ref="C142:D142"/>
    <mergeCell ref="E142:G142"/>
    <mergeCell ref="C137:D137"/>
    <mergeCell ref="E137:G137"/>
    <mergeCell ref="C138:D138"/>
    <mergeCell ref="E138:G138"/>
    <mergeCell ref="C139:D139"/>
    <mergeCell ref="E139:G139"/>
    <mergeCell ref="C148:K148"/>
    <mergeCell ref="C149:K149"/>
    <mergeCell ref="C150:I150"/>
    <mergeCell ref="C143:D143"/>
    <mergeCell ref="E143:G143"/>
    <mergeCell ref="C144:D144"/>
    <mergeCell ref="E144:G144"/>
    <mergeCell ref="C145:D145"/>
    <mergeCell ref="E145:G145"/>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5" max="11" man="1"/>
    <brk id="119"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150"/>
  <sheetViews>
    <sheetView showGridLines="0" zoomScaleNormal="100" zoomScaleSheetLayoutView="75" workbookViewId="0">
      <selection activeCell="J114" sqref="J114"/>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468</v>
      </c>
      <c r="B1" s="1062" t="s">
        <v>464</v>
      </c>
      <c r="C1" s="1063"/>
      <c r="I1" s="24"/>
    </row>
    <row r="2" spans="1:13" x14ac:dyDescent="0.3">
      <c r="H2" s="1039"/>
      <c r="I2" s="1039"/>
    </row>
    <row r="3" spans="1:13" x14ac:dyDescent="0.3">
      <c r="B3" s="557"/>
      <c r="C3" s="338"/>
      <c r="H3" s="323"/>
      <c r="I3" s="323"/>
    </row>
    <row r="4" spans="1:13" x14ac:dyDescent="0.3">
      <c r="B4" s="557"/>
      <c r="C4" s="338"/>
      <c r="H4" s="323"/>
      <c r="I4" s="323"/>
    </row>
    <row r="5" spans="1:13" x14ac:dyDescent="0.3">
      <c r="B5" s="119" t="s">
        <v>433</v>
      </c>
      <c r="D5" s="356"/>
      <c r="E5" s="948" t="str">
        <f>IF('Form A'!D5=0,"",'Form A'!D5)</f>
        <v/>
      </c>
      <c r="F5" s="949"/>
      <c r="G5" s="949"/>
      <c r="H5" s="949"/>
      <c r="I5" s="949"/>
      <c r="J5" s="949"/>
      <c r="K5" s="949"/>
      <c r="L5" s="949"/>
      <c r="M5" s="950"/>
    </row>
    <row r="6" spans="1:13" x14ac:dyDescent="0.2">
      <c r="B6" s="27" t="s">
        <v>435</v>
      </c>
      <c r="D6" s="356"/>
      <c r="E6" s="948" t="str">
        <f>IF('Form A'!D6=0,"",'Form A'!D6)</f>
        <v/>
      </c>
      <c r="F6" s="949"/>
      <c r="G6" s="949"/>
      <c r="H6" s="949"/>
      <c r="I6" s="949"/>
      <c r="J6" s="949"/>
      <c r="K6" s="949"/>
      <c r="L6" s="949"/>
      <c r="M6" s="950"/>
    </row>
    <row r="7" spans="1:13" x14ac:dyDescent="0.2">
      <c r="B7" s="27" t="s">
        <v>297</v>
      </c>
      <c r="D7" s="356"/>
      <c r="E7" s="948" t="str">
        <f>IF('Form A'!D7=0,"",'Form A'!D7)</f>
        <v/>
      </c>
      <c r="F7" s="949"/>
      <c r="G7" s="949"/>
      <c r="H7" s="949"/>
      <c r="I7" s="949"/>
      <c r="J7" s="949"/>
      <c r="K7" s="949"/>
      <c r="L7" s="949"/>
      <c r="M7" s="950"/>
    </row>
    <row r="8" spans="1:13" x14ac:dyDescent="0.2">
      <c r="B8" s="120" t="s">
        <v>259</v>
      </c>
      <c r="D8" s="356"/>
      <c r="E8" s="940">
        <f>'Form A'!D8</f>
        <v>0</v>
      </c>
      <c r="F8" s="941"/>
      <c r="G8" s="941"/>
      <c r="H8" s="941"/>
      <c r="I8" s="941"/>
      <c r="J8" s="941"/>
      <c r="K8" s="941"/>
      <c r="L8" s="941"/>
      <c r="M8" s="942"/>
    </row>
    <row r="9" spans="1:13" x14ac:dyDescent="0.2">
      <c r="B9" s="21" t="s">
        <v>5</v>
      </c>
      <c r="E9" s="948" t="s">
        <v>514</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25"/>
      <c r="C14" s="25"/>
      <c r="D14" s="25"/>
      <c r="E14" s="25"/>
      <c r="F14" s="25"/>
      <c r="G14" s="25"/>
      <c r="H14" s="25"/>
      <c r="I14" s="24" t="s">
        <v>408</v>
      </c>
    </row>
    <row r="15" spans="1:13" x14ac:dyDescent="0.3">
      <c r="A15" s="34" t="s">
        <v>177</v>
      </c>
      <c r="B15" s="341" t="s">
        <v>39</v>
      </c>
      <c r="C15" s="341"/>
      <c r="I15" s="323" t="s">
        <v>418</v>
      </c>
    </row>
    <row r="16" spans="1:13" s="35" customFormat="1" ht="16.7" customHeight="1" x14ac:dyDescent="0.2">
      <c r="B16" s="1087" t="s">
        <v>40</v>
      </c>
      <c r="C16" s="1088"/>
      <c r="D16" s="1088"/>
      <c r="E16" s="1088"/>
      <c r="F16" s="1089"/>
      <c r="G16" s="201" t="s">
        <v>8</v>
      </c>
      <c r="H16" s="55" t="s">
        <v>9</v>
      </c>
      <c r="I16" s="55" t="s">
        <v>10</v>
      </c>
    </row>
    <row r="17" spans="1:9" s="342" customFormat="1" ht="35.1" customHeight="1" x14ac:dyDescent="0.2">
      <c r="B17" s="1000" t="s">
        <v>156</v>
      </c>
      <c r="C17" s="1085"/>
      <c r="D17" s="1085"/>
      <c r="E17" s="1085"/>
      <c r="F17" s="1086"/>
      <c r="G17" s="223"/>
      <c r="H17" s="224" t="s">
        <v>41</v>
      </c>
      <c r="I17" s="217">
        <f>G17*H17</f>
        <v>0</v>
      </c>
    </row>
    <row r="18" spans="1:9" ht="27.95" customHeight="1" x14ac:dyDescent="0.2">
      <c r="B18" s="997" t="s">
        <v>157</v>
      </c>
      <c r="C18" s="998"/>
      <c r="D18" s="998"/>
      <c r="E18" s="998"/>
      <c r="F18" s="1099"/>
      <c r="G18" s="223"/>
      <c r="H18" s="203">
        <v>0.3</v>
      </c>
      <c r="I18" s="217">
        <f>G18*H18</f>
        <v>0</v>
      </c>
    </row>
    <row r="19" spans="1:9" ht="45.2" customHeight="1" x14ac:dyDescent="0.2">
      <c r="B19" s="997" t="s">
        <v>158</v>
      </c>
      <c r="C19" s="998"/>
      <c r="D19" s="998"/>
      <c r="E19" s="998"/>
      <c r="F19" s="1099"/>
      <c r="G19" s="223"/>
      <c r="H19" s="203">
        <v>0.16</v>
      </c>
      <c r="I19" s="217">
        <f>G19*H19</f>
        <v>0</v>
      </c>
    </row>
    <row r="20" spans="1:9" ht="20.25" customHeight="1" x14ac:dyDescent="0.2">
      <c r="B20" s="997" t="s">
        <v>159</v>
      </c>
      <c r="C20" s="998"/>
      <c r="D20" s="998"/>
      <c r="E20" s="998"/>
      <c r="F20" s="1099"/>
      <c r="G20" s="223"/>
      <c r="H20" s="203">
        <v>0.25</v>
      </c>
      <c r="I20" s="217">
        <f>G20*H20</f>
        <v>0</v>
      </c>
    </row>
    <row r="21" spans="1:9" ht="20.25" customHeight="1" x14ac:dyDescent="0.2">
      <c r="B21" s="1000" t="s">
        <v>375</v>
      </c>
      <c r="C21" s="1085"/>
      <c r="D21" s="1085"/>
      <c r="E21" s="1085"/>
      <c r="F21" s="1086"/>
      <c r="G21" s="223"/>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55" t="s">
        <v>9</v>
      </c>
      <c r="I24" s="55" t="s">
        <v>10</v>
      </c>
    </row>
    <row r="25" spans="1:9" s="342" customFormat="1" ht="20.25" customHeight="1" x14ac:dyDescent="0.2">
      <c r="B25" s="1101" t="s">
        <v>224</v>
      </c>
      <c r="C25" s="1102"/>
      <c r="D25" s="1102"/>
      <c r="E25" s="1102"/>
      <c r="F25" s="1103"/>
      <c r="G25" s="223"/>
      <c r="H25" s="203">
        <v>0.08</v>
      </c>
      <c r="I25" s="217">
        <f>G25*H25</f>
        <v>0</v>
      </c>
    </row>
    <row r="26" spans="1:9" ht="20.25" customHeight="1" x14ac:dyDescent="0.2">
      <c r="B26" s="997" t="s">
        <v>225</v>
      </c>
      <c r="C26" s="998"/>
      <c r="D26" s="998"/>
      <c r="E26" s="998"/>
      <c r="F26" s="1099"/>
      <c r="G26" s="223"/>
      <c r="H26" s="203">
        <v>0.16</v>
      </c>
      <c r="I26" s="217">
        <f>G26*H26</f>
        <v>0</v>
      </c>
    </row>
    <row r="27" spans="1:9" ht="20.25" customHeight="1" thickBot="1" x14ac:dyDescent="0.25">
      <c r="I27" s="354">
        <f>SUM(I25:I26)</f>
        <v>0</v>
      </c>
    </row>
    <row r="28" spans="1:9" ht="15.75" thickTop="1" x14ac:dyDescent="0.2">
      <c r="A28" s="34" t="s">
        <v>179</v>
      </c>
      <c r="B28" s="34" t="s">
        <v>44</v>
      </c>
      <c r="C28" s="34"/>
    </row>
    <row r="29" spans="1:9" x14ac:dyDescent="0.2">
      <c r="B29" s="34" t="s">
        <v>45</v>
      </c>
      <c r="C29" s="34"/>
      <c r="E29" s="34"/>
    </row>
    <row r="30" spans="1:9" x14ac:dyDescent="0.2">
      <c r="B30" s="1087" t="s">
        <v>46</v>
      </c>
      <c r="C30" s="1088"/>
      <c r="D30" s="1088"/>
      <c r="E30" s="1088"/>
      <c r="F30" s="1089"/>
      <c r="G30" s="200" t="s">
        <v>484</v>
      </c>
      <c r="H30" s="200" t="s">
        <v>485</v>
      </c>
      <c r="I30" s="55" t="s">
        <v>47</v>
      </c>
    </row>
    <row r="31" spans="1:9" ht="9.75" customHeight="1" x14ac:dyDescent="0.2">
      <c r="B31" s="228"/>
      <c r="C31" s="229"/>
      <c r="D31" s="229"/>
      <c r="E31" s="229"/>
      <c r="F31" s="230"/>
      <c r="G31" s="231"/>
      <c r="H31" s="231"/>
      <c r="I31" s="232"/>
    </row>
    <row r="32" spans="1:9" x14ac:dyDescent="0.2">
      <c r="B32" s="28" t="s">
        <v>486</v>
      </c>
      <c r="C32" s="29"/>
      <c r="D32" s="322"/>
      <c r="E32" s="322"/>
      <c r="F32" s="115"/>
      <c r="G32" s="223"/>
      <c r="H32" s="750"/>
      <c r="I32" s="234">
        <f>G32-H32</f>
        <v>0</v>
      </c>
    </row>
    <row r="33" spans="2:9" x14ac:dyDescent="0.2">
      <c r="B33" s="28" t="s">
        <v>487</v>
      </c>
      <c r="C33" s="29"/>
      <c r="D33" s="322"/>
      <c r="E33" s="322"/>
      <c r="F33" s="115"/>
      <c r="G33" s="223"/>
      <c r="H33" s="751"/>
      <c r="I33" s="234">
        <f t="shared" ref="I33:I34" si="0">G33-H33</f>
        <v>0</v>
      </c>
    </row>
    <row r="34" spans="2:9" x14ac:dyDescent="0.2">
      <c r="B34" s="28" t="s">
        <v>49</v>
      </c>
      <c r="C34" s="29"/>
      <c r="D34" s="748"/>
      <c r="E34" s="748"/>
      <c r="F34" s="115"/>
      <c r="G34" s="223"/>
      <c r="H34" s="751"/>
      <c r="I34" s="234">
        <f t="shared" si="0"/>
        <v>0</v>
      </c>
    </row>
    <row r="35" spans="2:9" x14ac:dyDescent="0.2">
      <c r="B35" s="27"/>
      <c r="C35" s="27"/>
      <c r="D35" s="120"/>
      <c r="E35" s="120"/>
      <c r="F35" s="27"/>
      <c r="G35" s="754"/>
      <c r="H35" s="755" t="s">
        <v>488</v>
      </c>
      <c r="I35" s="756"/>
    </row>
    <row r="36" spans="2:9" x14ac:dyDescent="0.2">
      <c r="B36" s="27" t="s">
        <v>216</v>
      </c>
      <c r="C36" s="27"/>
      <c r="D36" s="120"/>
      <c r="E36" s="120"/>
      <c r="F36" s="27"/>
      <c r="G36" s="754"/>
      <c r="H36" s="752"/>
      <c r="I36" s="753"/>
    </row>
    <row r="37" spans="2:9" x14ac:dyDescent="0.2">
      <c r="B37" s="27" t="s">
        <v>217</v>
      </c>
      <c r="C37" s="27" t="s">
        <v>489</v>
      </c>
      <c r="D37" s="120"/>
      <c r="E37" s="120"/>
      <c r="F37" s="27"/>
      <c r="G37" s="754"/>
      <c r="H37" s="752"/>
      <c r="I37" s="753"/>
    </row>
    <row r="38" spans="2:9" x14ac:dyDescent="0.2">
      <c r="B38" s="27"/>
      <c r="C38" s="27" t="s">
        <v>490</v>
      </c>
      <c r="D38" s="120"/>
      <c r="E38" s="120"/>
      <c r="F38" s="27"/>
      <c r="G38" s="754"/>
      <c r="H38" s="752"/>
      <c r="I38" s="753"/>
    </row>
    <row r="39" spans="2:9" x14ac:dyDescent="0.2">
      <c r="B39" s="27" t="s">
        <v>218</v>
      </c>
      <c r="C39" s="27" t="s">
        <v>283</v>
      </c>
      <c r="D39" s="120"/>
      <c r="E39" s="120"/>
      <c r="F39" s="27"/>
      <c r="G39" s="754"/>
      <c r="H39" s="752"/>
      <c r="I39" s="753"/>
    </row>
    <row r="40" spans="2:9" x14ac:dyDescent="0.2">
      <c r="B40" s="27" t="s">
        <v>219</v>
      </c>
      <c r="C40" s="27" t="s">
        <v>492</v>
      </c>
      <c r="D40" s="120"/>
      <c r="E40" s="120"/>
      <c r="F40" s="27"/>
      <c r="G40" s="754"/>
      <c r="H40" s="752"/>
      <c r="I40" s="753"/>
    </row>
    <row r="41" spans="2:9" x14ac:dyDescent="0.2">
      <c r="B41" s="27"/>
      <c r="C41" s="27" t="s">
        <v>493</v>
      </c>
      <c r="D41" s="120"/>
      <c r="E41" s="120"/>
      <c r="F41" s="27"/>
      <c r="G41" s="754"/>
      <c r="H41" s="752"/>
      <c r="I41" s="753"/>
    </row>
    <row r="42" spans="2:9" x14ac:dyDescent="0.2">
      <c r="B42" s="27" t="s">
        <v>220</v>
      </c>
      <c r="C42" s="27" t="s">
        <v>494</v>
      </c>
      <c r="D42" s="120"/>
      <c r="E42" s="120"/>
      <c r="F42" s="27"/>
      <c r="G42" s="754"/>
      <c r="H42" s="752"/>
      <c r="I42" s="753"/>
    </row>
    <row r="43" spans="2:9" x14ac:dyDescent="0.2">
      <c r="B43" s="27"/>
      <c r="C43" s="27" t="s">
        <v>611</v>
      </c>
      <c r="D43" s="120"/>
      <c r="E43" s="120"/>
      <c r="F43" s="27"/>
      <c r="G43" s="754"/>
      <c r="H43" s="752"/>
      <c r="I43" s="753"/>
    </row>
    <row r="44" spans="2:9" ht="5.25" customHeight="1" x14ac:dyDescent="0.2">
      <c r="B44" s="27"/>
      <c r="C44" s="27"/>
      <c r="D44" s="120"/>
      <c r="E44" s="120"/>
      <c r="F44" s="27"/>
      <c r="G44" s="754"/>
      <c r="H44" s="752"/>
      <c r="I44" s="753"/>
    </row>
    <row r="45" spans="2:9" ht="6" customHeight="1" x14ac:dyDescent="0.2">
      <c r="I45" s="757"/>
    </row>
    <row r="46" spans="2:9" ht="9" customHeight="1" x14ac:dyDescent="0.3">
      <c r="H46" s="1039"/>
      <c r="I46" s="1039"/>
    </row>
    <row r="47" spans="2:9" ht="5.25" customHeight="1" x14ac:dyDescent="0.2">
      <c r="C47" s="1029"/>
      <c r="D47" s="1029"/>
      <c r="E47" s="1029"/>
      <c r="F47" s="1029"/>
      <c r="G47" s="1029"/>
      <c r="H47" s="1029"/>
      <c r="I47" s="1029"/>
    </row>
    <row r="48" spans="2:9" ht="6" customHeight="1" x14ac:dyDescent="0.2">
      <c r="I48" s="27"/>
    </row>
    <row r="49" spans="1:11" x14ac:dyDescent="0.2">
      <c r="A49" s="34" t="s">
        <v>180</v>
      </c>
      <c r="B49" s="34" t="s">
        <v>66</v>
      </c>
      <c r="C49" s="34"/>
    </row>
    <row r="50" spans="1:11" x14ac:dyDescent="0.3">
      <c r="H50" s="1076"/>
      <c r="I50" s="1076"/>
      <c r="J50" s="357"/>
      <c r="K50" s="27"/>
    </row>
    <row r="51" spans="1:11" ht="48.95" customHeight="1" x14ac:dyDescent="0.2">
      <c r="B51" s="236"/>
      <c r="C51" s="1077" t="s">
        <v>67</v>
      </c>
      <c r="D51" s="1078"/>
      <c r="E51" s="68" t="s">
        <v>68</v>
      </c>
      <c r="F51" s="68" t="s">
        <v>69</v>
      </c>
      <c r="G51" s="63" t="s">
        <v>70</v>
      </c>
      <c r="H51" s="63" t="s">
        <v>71</v>
      </c>
      <c r="J51" s="27"/>
      <c r="K51" s="27"/>
    </row>
    <row r="52" spans="1:11" ht="17.25" customHeight="1" x14ac:dyDescent="0.2">
      <c r="B52" s="40"/>
      <c r="C52" s="1079" t="s">
        <v>230</v>
      </c>
      <c r="D52" s="1080"/>
      <c r="E52" s="89" t="s">
        <v>234</v>
      </c>
      <c r="F52" s="64" t="s">
        <v>235</v>
      </c>
      <c r="G52" s="64" t="s">
        <v>236</v>
      </c>
      <c r="H52" s="64" t="s">
        <v>237</v>
      </c>
      <c r="J52" s="27"/>
      <c r="K52" s="27"/>
    </row>
    <row r="53" spans="1:11" ht="16.7" customHeight="1" x14ac:dyDescent="0.2">
      <c r="B53" s="237"/>
      <c r="C53" s="1097"/>
      <c r="D53" s="1098"/>
      <c r="E53" s="239"/>
      <c r="F53" s="239"/>
      <c r="G53" s="239"/>
      <c r="H53" s="239"/>
      <c r="J53" s="358"/>
      <c r="K53" s="358"/>
    </row>
    <row r="54" spans="1:11" ht="30" customHeight="1" x14ac:dyDescent="0.3">
      <c r="B54" s="503"/>
      <c r="C54" s="1083"/>
      <c r="D54" s="1084"/>
      <c r="E54" s="500"/>
      <c r="F54" s="500"/>
      <c r="G54" s="500"/>
      <c r="H54" s="500"/>
      <c r="J54" s="358"/>
      <c r="K54" s="358"/>
    </row>
    <row r="55" spans="1:11" ht="30" customHeight="1" x14ac:dyDescent="0.3">
      <c r="B55" s="503"/>
      <c r="C55" s="1083"/>
      <c r="D55" s="1084"/>
      <c r="E55" s="500"/>
      <c r="F55" s="500"/>
      <c r="G55" s="500"/>
      <c r="H55" s="500"/>
      <c r="J55" s="358"/>
      <c r="K55" s="358"/>
    </row>
    <row r="56" spans="1:11" ht="30" customHeight="1" x14ac:dyDescent="0.3">
      <c r="B56" s="503"/>
      <c r="C56" s="1083"/>
      <c r="D56" s="1084"/>
      <c r="E56" s="500"/>
      <c r="F56" s="500"/>
      <c r="G56" s="500"/>
      <c r="H56" s="500"/>
      <c r="J56" s="358"/>
      <c r="K56" s="358"/>
    </row>
    <row r="57" spans="1:11" ht="30" customHeight="1" x14ac:dyDescent="0.3">
      <c r="B57" s="503"/>
      <c r="C57" s="1083"/>
      <c r="D57" s="1084"/>
      <c r="E57" s="500"/>
      <c r="F57" s="500"/>
      <c r="G57" s="500"/>
      <c r="H57" s="500"/>
      <c r="J57" s="358"/>
      <c r="K57" s="358"/>
    </row>
    <row r="58" spans="1:11" ht="30" customHeight="1" x14ac:dyDescent="0.3">
      <c r="B58" s="503"/>
      <c r="C58" s="1083"/>
      <c r="D58" s="1084"/>
      <c r="E58" s="500"/>
      <c r="F58" s="500"/>
      <c r="G58" s="500"/>
      <c r="H58" s="500"/>
      <c r="J58" s="358"/>
      <c r="K58" s="358"/>
    </row>
    <row r="59" spans="1:11" ht="30" customHeight="1" x14ac:dyDescent="0.3">
      <c r="B59" s="503"/>
      <c r="C59" s="1083"/>
      <c r="D59" s="1084"/>
      <c r="E59" s="500"/>
      <c r="F59" s="500"/>
      <c r="G59" s="500"/>
      <c r="H59" s="500"/>
      <c r="J59" s="358"/>
      <c r="K59" s="358"/>
    </row>
    <row r="60" spans="1:11" ht="30" customHeight="1" x14ac:dyDescent="0.3">
      <c r="B60" s="503"/>
      <c r="C60" s="1083"/>
      <c r="D60" s="1084"/>
      <c r="E60" s="500"/>
      <c r="F60" s="500"/>
      <c r="G60" s="500"/>
      <c r="H60" s="500"/>
      <c r="J60" s="358"/>
      <c r="K60" s="358"/>
    </row>
    <row r="61" spans="1:11" ht="30" customHeight="1" x14ac:dyDescent="0.3">
      <c r="B61" s="503"/>
      <c r="C61" s="1083"/>
      <c r="D61" s="1084"/>
      <c r="E61" s="500"/>
      <c r="F61" s="500"/>
      <c r="G61" s="500"/>
      <c r="H61" s="500"/>
      <c r="J61" s="358"/>
      <c r="K61" s="358"/>
    </row>
    <row r="62" spans="1:11" ht="30" customHeight="1" x14ac:dyDescent="0.3">
      <c r="B62" s="503"/>
      <c r="C62" s="1083"/>
      <c r="D62" s="1084"/>
      <c r="E62" s="500"/>
      <c r="F62" s="500"/>
      <c r="G62" s="500"/>
      <c r="H62" s="500"/>
      <c r="J62" s="358"/>
      <c r="K62" s="358"/>
    </row>
    <row r="63" spans="1:11" ht="30" customHeight="1" x14ac:dyDescent="0.3">
      <c r="B63" s="503"/>
      <c r="C63" s="1083"/>
      <c r="D63" s="1084"/>
      <c r="E63" s="500"/>
      <c r="F63" s="500"/>
      <c r="G63" s="500"/>
      <c r="H63" s="500"/>
      <c r="J63" s="358"/>
      <c r="K63" s="358"/>
    </row>
    <row r="64" spans="1:11" ht="30" customHeight="1" x14ac:dyDescent="0.3">
      <c r="B64" s="503"/>
      <c r="C64" s="1083"/>
      <c r="D64" s="1084"/>
      <c r="E64" s="500"/>
      <c r="F64" s="500"/>
      <c r="G64" s="500"/>
      <c r="H64" s="500"/>
      <c r="J64" s="358"/>
      <c r="K64" s="358"/>
    </row>
    <row r="65" spans="2:11" ht="30" customHeight="1" x14ac:dyDescent="0.3">
      <c r="B65" s="503"/>
      <c r="C65" s="1083"/>
      <c r="D65" s="1084"/>
      <c r="E65" s="500"/>
      <c r="F65" s="500"/>
      <c r="G65" s="500"/>
      <c r="H65" s="500"/>
      <c r="J65" s="358"/>
      <c r="K65" s="358"/>
    </row>
    <row r="66" spans="2:11" ht="30" customHeight="1" x14ac:dyDescent="0.3">
      <c r="B66" s="503"/>
      <c r="C66" s="1083"/>
      <c r="D66" s="1084"/>
      <c r="E66" s="500"/>
      <c r="F66" s="500"/>
      <c r="G66" s="500"/>
      <c r="H66" s="500"/>
    </row>
    <row r="67" spans="2:11" ht="30" customHeight="1" x14ac:dyDescent="0.3">
      <c r="B67" s="503"/>
      <c r="C67" s="1083"/>
      <c r="D67" s="1084"/>
      <c r="E67" s="500"/>
      <c r="F67" s="500"/>
      <c r="G67" s="500"/>
      <c r="H67" s="500"/>
    </row>
    <row r="68" spans="2:11" ht="30" customHeight="1" x14ac:dyDescent="0.3">
      <c r="B68" s="503"/>
      <c r="C68" s="1083"/>
      <c r="D68" s="1084"/>
      <c r="E68" s="500"/>
      <c r="F68" s="500"/>
      <c r="G68" s="500"/>
      <c r="H68" s="500"/>
    </row>
    <row r="69" spans="2:11" ht="30" customHeight="1" x14ac:dyDescent="0.3">
      <c r="B69" s="503"/>
      <c r="C69" s="1083"/>
      <c r="D69" s="1084"/>
      <c r="E69" s="500"/>
      <c r="F69" s="500"/>
      <c r="G69" s="500"/>
      <c r="H69" s="500"/>
    </row>
    <row r="70" spans="2:11" ht="30" customHeight="1" x14ac:dyDescent="0.3">
      <c r="B70" s="503"/>
      <c r="C70" s="1083"/>
      <c r="D70" s="1084"/>
      <c r="E70" s="500"/>
      <c r="F70" s="500"/>
      <c r="G70" s="500"/>
      <c r="H70" s="500"/>
    </row>
    <row r="71" spans="2:11" ht="30" customHeight="1" x14ac:dyDescent="0.3">
      <c r="B71" s="503"/>
      <c r="C71" s="1083"/>
      <c r="D71" s="1084"/>
      <c r="E71" s="500"/>
      <c r="F71" s="500"/>
      <c r="G71" s="500"/>
      <c r="H71" s="500"/>
    </row>
    <row r="72" spans="2:11" ht="30" customHeight="1" x14ac:dyDescent="0.3">
      <c r="B72" s="503"/>
      <c r="C72" s="1083"/>
      <c r="D72" s="1084"/>
      <c r="E72" s="500"/>
      <c r="F72" s="500"/>
      <c r="G72" s="500"/>
      <c r="H72" s="500"/>
    </row>
    <row r="73" spans="2:11" ht="30" customHeight="1" x14ac:dyDescent="0.3">
      <c r="B73" s="503"/>
      <c r="C73" s="1083"/>
      <c r="D73" s="1084"/>
      <c r="E73" s="500"/>
      <c r="F73" s="500"/>
      <c r="G73" s="500"/>
      <c r="H73" s="500"/>
    </row>
    <row r="74" spans="2:11" x14ac:dyDescent="0.2">
      <c r="B74" s="237"/>
      <c r="C74" s="1097"/>
      <c r="D74" s="1098"/>
      <c r="E74" s="239"/>
      <c r="F74" s="239"/>
      <c r="G74" s="239"/>
      <c r="H74" s="239"/>
    </row>
    <row r="75" spans="2:11" x14ac:dyDescent="0.2">
      <c r="B75" s="40"/>
      <c r="C75" s="996" t="s">
        <v>72</v>
      </c>
      <c r="D75" s="992"/>
      <c r="E75" s="236"/>
      <c r="F75" s="486"/>
      <c r="G75" s="240">
        <f>SUM(G53:G74)</f>
        <v>0</v>
      </c>
      <c r="H75" s="240">
        <f>SUM(H53:H74)</f>
        <v>0</v>
      </c>
    </row>
    <row r="76" spans="2:11" ht="15" customHeight="1" x14ac:dyDescent="0.2">
      <c r="B76" s="27"/>
      <c r="C76" s="27"/>
      <c r="D76" s="27"/>
      <c r="E76" s="27"/>
      <c r="F76" s="1104" t="s">
        <v>73</v>
      </c>
      <c r="G76" s="1105"/>
      <c r="H76" s="1111">
        <f>MAX(ABS(G75),ABS(H75))</f>
        <v>0</v>
      </c>
    </row>
    <row r="77" spans="2:11" x14ac:dyDescent="0.2">
      <c r="B77" s="27"/>
      <c r="C77" s="27"/>
      <c r="D77" s="27"/>
      <c r="E77" s="27"/>
      <c r="F77" s="1056"/>
      <c r="G77" s="1106"/>
      <c r="H77" s="1112"/>
    </row>
    <row r="78" spans="2:11" x14ac:dyDescent="0.2">
      <c r="B78" s="27"/>
      <c r="C78" s="27"/>
      <c r="D78" s="27"/>
      <c r="E78" s="27"/>
      <c r="F78" s="321" t="s">
        <v>74</v>
      </c>
      <c r="G78" s="326"/>
      <c r="H78" s="360">
        <v>0.08</v>
      </c>
    </row>
    <row r="79" spans="2:11" ht="15.75" thickBot="1" x14ac:dyDescent="0.25">
      <c r="B79" s="34"/>
      <c r="C79" s="34"/>
      <c r="F79" s="321" t="s">
        <v>29</v>
      </c>
      <c r="G79" s="326"/>
      <c r="H79" s="361">
        <f>H78*H76</f>
        <v>0</v>
      </c>
    </row>
    <row r="80" spans="2:11" ht="15.75" thickTop="1" x14ac:dyDescent="0.2">
      <c r="B80" s="21" t="s">
        <v>216</v>
      </c>
      <c r="I80" s="27"/>
    </row>
    <row r="81" spans="1:9" ht="15" customHeight="1" x14ac:dyDescent="0.2">
      <c r="B81" s="21" t="s">
        <v>217</v>
      </c>
      <c r="C81" s="1029" t="s">
        <v>419</v>
      </c>
      <c r="D81" s="1029"/>
      <c r="E81" s="1029"/>
      <c r="F81" s="1029"/>
      <c r="G81" s="1029"/>
      <c r="H81" s="1029"/>
      <c r="I81" s="1029"/>
    </row>
    <row r="82" spans="1:9" ht="15" customHeight="1" x14ac:dyDescent="0.2">
      <c r="B82" s="21" t="s">
        <v>218</v>
      </c>
      <c r="C82" s="1028" t="s">
        <v>420</v>
      </c>
      <c r="D82" s="1028"/>
      <c r="E82" s="1028"/>
      <c r="F82" s="1028"/>
      <c r="G82" s="1028"/>
      <c r="H82" s="1028"/>
      <c r="I82" s="1028"/>
    </row>
    <row r="83" spans="1:9" x14ac:dyDescent="0.2">
      <c r="B83" s="34"/>
      <c r="C83" s="1028"/>
      <c r="D83" s="1028"/>
      <c r="E83" s="1028"/>
      <c r="F83" s="1028"/>
      <c r="G83" s="1028"/>
      <c r="H83" s="1028"/>
      <c r="I83" s="1028"/>
    </row>
    <row r="84" spans="1:9" x14ac:dyDescent="0.2">
      <c r="B84" s="34"/>
      <c r="C84" s="1028"/>
      <c r="D84" s="1028"/>
      <c r="E84" s="1028"/>
      <c r="F84" s="1028"/>
      <c r="G84" s="1028"/>
      <c r="H84" s="1028"/>
      <c r="I84" s="1028"/>
    </row>
    <row r="87" spans="1:9" x14ac:dyDescent="0.2">
      <c r="A87" s="34" t="s">
        <v>191</v>
      </c>
      <c r="B87" s="34" t="s">
        <v>75</v>
      </c>
      <c r="C87" s="34"/>
    </row>
    <row r="88" spans="1:9" ht="15" customHeight="1" x14ac:dyDescent="0.2">
      <c r="B88" s="1044" t="s">
        <v>379</v>
      </c>
      <c r="C88" s="1044"/>
      <c r="D88" s="1044"/>
      <c r="E88" s="1044"/>
      <c r="F88" s="1044"/>
      <c r="G88" s="1044"/>
      <c r="H88" s="1044"/>
      <c r="I88" s="1044"/>
    </row>
    <row r="89" spans="1:9" x14ac:dyDescent="0.2">
      <c r="B89" s="1044"/>
      <c r="C89" s="1044"/>
      <c r="D89" s="1044"/>
      <c r="E89" s="1044"/>
      <c r="F89" s="1044"/>
      <c r="G89" s="1044"/>
      <c r="H89" s="1044"/>
      <c r="I89" s="1044"/>
    </row>
    <row r="90" spans="1:9" x14ac:dyDescent="0.2">
      <c r="B90" s="1044"/>
      <c r="C90" s="1044"/>
      <c r="D90" s="1044"/>
      <c r="E90" s="1044"/>
      <c r="F90" s="1044"/>
      <c r="G90" s="1044"/>
      <c r="H90" s="1044"/>
      <c r="I90" s="1044"/>
    </row>
    <row r="91" spans="1:9" ht="9.75" customHeight="1" x14ac:dyDescent="0.2">
      <c r="B91" s="1044"/>
      <c r="C91" s="1044"/>
      <c r="D91" s="1044"/>
      <c r="E91" s="1044"/>
      <c r="F91" s="1044"/>
      <c r="G91" s="1044"/>
      <c r="H91" s="1044"/>
      <c r="I91" s="1044"/>
    </row>
    <row r="92" spans="1:9" x14ac:dyDescent="0.2">
      <c r="B92" s="314"/>
      <c r="C92" s="314"/>
      <c r="D92" s="314"/>
      <c r="E92" s="314"/>
      <c r="F92" s="314"/>
      <c r="G92" s="314"/>
      <c r="H92" s="314"/>
      <c r="I92" s="314"/>
    </row>
    <row r="93" spans="1:9" ht="49.5" customHeight="1" x14ac:dyDescent="0.2">
      <c r="B93" s="236" t="s">
        <v>247</v>
      </c>
      <c r="C93" s="1040" t="s">
        <v>78</v>
      </c>
      <c r="D93" s="1005"/>
      <c r="E93" s="55" t="s">
        <v>79</v>
      </c>
      <c r="F93" s="1067" t="s">
        <v>76</v>
      </c>
      <c r="G93" s="1067"/>
      <c r="H93" s="1067"/>
      <c r="I93" s="63" t="s">
        <v>77</v>
      </c>
    </row>
    <row r="94" spans="1:9" ht="38.25" customHeight="1" x14ac:dyDescent="0.2">
      <c r="B94" s="238"/>
      <c r="C94" s="1036"/>
      <c r="D94" s="1073"/>
      <c r="E94" s="241"/>
      <c r="F94" s="1068"/>
      <c r="G94" s="1074"/>
      <c r="H94" s="1075"/>
      <c r="I94" s="250"/>
    </row>
    <row r="95" spans="1:9" ht="59.1" customHeight="1" x14ac:dyDescent="0.2">
      <c r="B95" s="238"/>
      <c r="C95" s="1036"/>
      <c r="D95" s="1038"/>
      <c r="E95" s="241"/>
      <c r="F95" s="1068"/>
      <c r="G95" s="1069"/>
      <c r="H95" s="1070"/>
      <c r="I95" s="479"/>
    </row>
    <row r="96" spans="1:9" ht="59.1" customHeight="1" x14ac:dyDescent="0.2">
      <c r="B96" s="238"/>
      <c r="C96" s="1036"/>
      <c r="D96" s="1038"/>
      <c r="E96" s="241"/>
      <c r="F96" s="1068"/>
      <c r="G96" s="1069"/>
      <c r="H96" s="1070"/>
      <c r="I96" s="479"/>
    </row>
    <row r="97" spans="2:9" ht="59.1" customHeight="1" x14ac:dyDescent="0.2">
      <c r="B97" s="238"/>
      <c r="C97" s="1036"/>
      <c r="D97" s="1038"/>
      <c r="E97" s="241"/>
      <c r="F97" s="1068"/>
      <c r="G97" s="1069"/>
      <c r="H97" s="1070"/>
      <c r="I97" s="479"/>
    </row>
    <row r="98" spans="2:9" ht="59.1" customHeight="1" x14ac:dyDescent="0.2">
      <c r="B98" s="238"/>
      <c r="C98" s="1036"/>
      <c r="D98" s="1038"/>
      <c r="E98" s="241"/>
      <c r="F98" s="1068"/>
      <c r="G98" s="1069"/>
      <c r="H98" s="1070"/>
      <c r="I98" s="479"/>
    </row>
    <row r="99" spans="2:9" ht="59.1" customHeight="1" x14ac:dyDescent="0.2">
      <c r="B99" s="238"/>
      <c r="C99" s="1036"/>
      <c r="D99" s="1038"/>
      <c r="E99" s="241"/>
      <c r="F99" s="1068"/>
      <c r="G99" s="1069"/>
      <c r="H99" s="1070"/>
      <c r="I99" s="479"/>
    </row>
    <row r="100" spans="2:9" ht="59.1" customHeight="1" x14ac:dyDescent="0.2">
      <c r="B100" s="238"/>
      <c r="C100" s="1036"/>
      <c r="D100" s="1038"/>
      <c r="E100" s="241"/>
      <c r="F100" s="1068"/>
      <c r="G100" s="1069"/>
      <c r="H100" s="1070"/>
      <c r="I100" s="479"/>
    </row>
    <row r="101" spans="2:9" ht="59.1" customHeight="1" x14ac:dyDescent="0.2">
      <c r="B101" s="238"/>
      <c r="C101" s="1036"/>
      <c r="D101" s="1038"/>
      <c r="E101" s="241"/>
      <c r="F101" s="1068"/>
      <c r="G101" s="1069"/>
      <c r="H101" s="1070"/>
      <c r="I101" s="479"/>
    </row>
    <row r="102" spans="2:9" ht="59.1" customHeight="1" x14ac:dyDescent="0.2">
      <c r="B102" s="238"/>
      <c r="C102" s="1036"/>
      <c r="D102" s="1038"/>
      <c r="E102" s="241"/>
      <c r="F102" s="1068"/>
      <c r="G102" s="1069"/>
      <c r="H102" s="1070"/>
      <c r="I102" s="479"/>
    </row>
    <row r="103" spans="2:9" ht="59.1" customHeight="1" x14ac:dyDescent="0.2">
      <c r="B103" s="238"/>
      <c r="C103" s="1036"/>
      <c r="D103" s="1038"/>
      <c r="E103" s="241"/>
      <c r="F103" s="1068"/>
      <c r="G103" s="1069"/>
      <c r="H103" s="1070"/>
      <c r="I103" s="479"/>
    </row>
    <row r="104" spans="2:9" ht="59.1" customHeight="1" x14ac:dyDescent="0.2">
      <c r="B104" s="238"/>
      <c r="C104" s="1036"/>
      <c r="D104" s="1038"/>
      <c r="E104" s="241"/>
      <c r="F104" s="1068"/>
      <c r="G104" s="1069"/>
      <c r="H104" s="1070"/>
      <c r="I104" s="479"/>
    </row>
    <row r="105" spans="2:9" ht="59.1" customHeight="1" x14ac:dyDescent="0.2">
      <c r="B105" s="238"/>
      <c r="C105" s="1036"/>
      <c r="D105" s="1038"/>
      <c r="E105" s="241"/>
      <c r="F105" s="1068"/>
      <c r="G105" s="1069"/>
      <c r="H105" s="1070"/>
      <c r="I105" s="479"/>
    </row>
    <row r="106" spans="2:9" ht="59.1" customHeight="1" x14ac:dyDescent="0.2">
      <c r="B106" s="238"/>
      <c r="C106" s="1036"/>
      <c r="D106" s="1038"/>
      <c r="E106" s="241"/>
      <c r="F106" s="1068"/>
      <c r="G106" s="1069"/>
      <c r="H106" s="1070"/>
      <c r="I106" s="479"/>
    </row>
    <row r="107" spans="2:9" ht="59.1" customHeight="1" x14ac:dyDescent="0.2">
      <c r="B107" s="238"/>
      <c r="C107" s="1036"/>
      <c r="D107" s="1038"/>
      <c r="E107" s="241"/>
      <c r="F107" s="1068"/>
      <c r="G107" s="1069"/>
      <c r="H107" s="1070"/>
      <c r="I107" s="479"/>
    </row>
    <row r="108" spans="2:9" ht="59.1" customHeight="1" x14ac:dyDescent="0.2">
      <c r="B108" s="238"/>
      <c r="C108" s="1036"/>
      <c r="D108" s="1038"/>
      <c r="E108" s="241"/>
      <c r="F108" s="1068"/>
      <c r="G108" s="1069"/>
      <c r="H108" s="1070"/>
      <c r="I108" s="479"/>
    </row>
    <row r="109" spans="2:9" ht="59.1" customHeight="1" x14ac:dyDescent="0.2">
      <c r="B109" s="238"/>
      <c r="C109" s="1036"/>
      <c r="D109" s="1038"/>
      <c r="E109" s="241"/>
      <c r="F109" s="1068"/>
      <c r="G109" s="1069"/>
      <c r="H109" s="1070"/>
      <c r="I109" s="479"/>
    </row>
    <row r="110" spans="2:9" ht="59.1" customHeight="1" x14ac:dyDescent="0.2">
      <c r="B110" s="238"/>
      <c r="C110" s="1036"/>
      <c r="D110" s="1038"/>
      <c r="E110" s="241"/>
      <c r="F110" s="1068"/>
      <c r="G110" s="1069"/>
      <c r="H110" s="1070"/>
      <c r="I110" s="479"/>
    </row>
    <row r="111" spans="2:9" ht="59.1" customHeight="1" x14ac:dyDescent="0.2">
      <c r="B111" s="238"/>
      <c r="C111" s="1036"/>
      <c r="D111" s="1038"/>
      <c r="E111" s="241"/>
      <c r="F111" s="1068"/>
      <c r="G111" s="1069"/>
      <c r="H111" s="1070"/>
      <c r="I111" s="479"/>
    </row>
    <row r="112" spans="2:9" ht="59.1" customHeight="1" x14ac:dyDescent="0.2">
      <c r="B112" s="238"/>
      <c r="C112" s="1036"/>
      <c r="D112" s="1038"/>
      <c r="E112" s="241"/>
      <c r="F112" s="1068"/>
      <c r="G112" s="1069"/>
      <c r="H112" s="1070"/>
      <c r="I112" s="479"/>
    </row>
    <row r="113" spans="1:12" ht="59.1" customHeight="1" x14ac:dyDescent="0.2">
      <c r="B113" s="238"/>
      <c r="C113" s="1036"/>
      <c r="D113" s="1038"/>
      <c r="E113" s="241"/>
      <c r="F113" s="1068"/>
      <c r="G113" s="1069"/>
      <c r="H113" s="1070"/>
      <c r="I113" s="479"/>
    </row>
    <row r="114" spans="1:12" ht="59.1" customHeight="1" x14ac:dyDescent="0.2">
      <c r="B114" s="238"/>
      <c r="C114" s="1036"/>
      <c r="D114" s="1038"/>
      <c r="E114" s="241"/>
      <c r="F114" s="1068"/>
      <c r="G114" s="1069"/>
      <c r="H114" s="1070"/>
      <c r="I114" s="479"/>
    </row>
    <row r="115" spans="1:12" ht="38.25" customHeight="1" x14ac:dyDescent="0.2">
      <c r="B115" s="238"/>
      <c r="C115" s="1036"/>
      <c r="D115" s="1073"/>
      <c r="E115" s="241"/>
      <c r="F115" s="1068"/>
      <c r="G115" s="1074"/>
      <c r="H115" s="1075"/>
      <c r="I115" s="479"/>
    </row>
    <row r="116" spans="1:12" ht="15.75" customHeight="1" thickBot="1" x14ac:dyDescent="0.25">
      <c r="B116" s="27"/>
      <c r="C116" s="27"/>
      <c r="D116" s="27"/>
      <c r="E116" s="467">
        <f>SUM(E94:E115)</f>
        <v>0</v>
      </c>
      <c r="F116" s="27"/>
      <c r="G116" s="347"/>
      <c r="H116" s="347"/>
      <c r="I116" s="480">
        <f>SUM(I94:I115)</f>
        <v>0</v>
      </c>
    </row>
    <row r="117" spans="1:12" ht="15.75" thickTop="1" x14ac:dyDescent="0.3">
      <c r="B117" s="27"/>
      <c r="C117" s="27"/>
      <c r="D117" s="27"/>
      <c r="E117" s="27"/>
      <c r="F117" s="27"/>
      <c r="G117" s="27"/>
      <c r="H117" s="1039"/>
      <c r="I117" s="1039"/>
    </row>
    <row r="118" spans="1:12" ht="39.75" customHeight="1" x14ac:dyDescent="0.2">
      <c r="B118" s="27" t="s">
        <v>65</v>
      </c>
      <c r="C118" s="928" t="s">
        <v>610</v>
      </c>
      <c r="D118" s="928"/>
      <c r="E118" s="928"/>
      <c r="F118" s="928"/>
      <c r="G118" s="928"/>
      <c r="H118" s="928"/>
      <c r="I118" s="928"/>
    </row>
    <row r="121" spans="1:12" x14ac:dyDescent="0.2">
      <c r="A121" s="34" t="s">
        <v>192</v>
      </c>
      <c r="B121" s="34" t="s">
        <v>377</v>
      </c>
      <c r="C121" s="34"/>
    </row>
    <row r="122" spans="1:12" x14ac:dyDescent="0.2">
      <c r="B122" s="314"/>
      <c r="C122" s="314"/>
      <c r="D122" s="314"/>
      <c r="E122" s="314"/>
      <c r="F122" s="314"/>
      <c r="G122" s="314"/>
      <c r="H122" s="314"/>
      <c r="I122" s="314"/>
    </row>
    <row r="123" spans="1:12" ht="48" customHeight="1" x14ac:dyDescent="0.2">
      <c r="B123" s="236"/>
      <c r="C123" s="1040" t="s">
        <v>102</v>
      </c>
      <c r="D123" s="1005"/>
      <c r="E123" s="1067" t="s">
        <v>380</v>
      </c>
      <c r="F123" s="1067"/>
      <c r="G123" s="1067"/>
      <c r="H123" s="55" t="s">
        <v>103</v>
      </c>
      <c r="I123" s="68" t="s">
        <v>106</v>
      </c>
      <c r="J123" s="68" t="s">
        <v>107</v>
      </c>
      <c r="K123" s="63" t="s">
        <v>108</v>
      </c>
      <c r="L123" s="63" t="s">
        <v>109</v>
      </c>
    </row>
    <row r="124" spans="1:12" ht="59.1" customHeight="1" x14ac:dyDescent="0.2">
      <c r="B124" s="238"/>
      <c r="C124" s="1036"/>
      <c r="D124" s="1107"/>
      <c r="E124" s="1068"/>
      <c r="F124" s="1108"/>
      <c r="G124" s="1109"/>
      <c r="H124" s="241"/>
      <c r="I124" s="507"/>
      <c r="J124" s="507"/>
      <c r="K124" s="506"/>
      <c r="L124" s="526">
        <f>MAX((I124-J124),0)*K124</f>
        <v>0</v>
      </c>
    </row>
    <row r="125" spans="1:12" ht="59.1" customHeight="1" x14ac:dyDescent="0.2">
      <c r="B125" s="238"/>
      <c r="C125" s="1036"/>
      <c r="D125" s="1109"/>
      <c r="E125" s="1068"/>
      <c r="F125" s="1108"/>
      <c r="G125" s="1109"/>
      <c r="H125" s="241"/>
      <c r="I125" s="619"/>
      <c r="J125" s="619"/>
      <c r="K125" s="620"/>
      <c r="L125" s="526">
        <f t="shared" ref="L125:L145" si="1">MAX((I125-J125),0)*K125</f>
        <v>0</v>
      </c>
    </row>
    <row r="126" spans="1:12" ht="59.1" customHeight="1" x14ac:dyDescent="0.2">
      <c r="B126" s="238"/>
      <c r="C126" s="1036"/>
      <c r="D126" s="1109"/>
      <c r="E126" s="1068"/>
      <c r="F126" s="1108"/>
      <c r="G126" s="1109"/>
      <c r="H126" s="241"/>
      <c r="I126" s="619"/>
      <c r="J126" s="619"/>
      <c r="K126" s="620"/>
      <c r="L126" s="526">
        <f t="shared" si="1"/>
        <v>0</v>
      </c>
    </row>
    <row r="127" spans="1:12" ht="59.1" customHeight="1" x14ac:dyDescent="0.2">
      <c r="B127" s="238"/>
      <c r="C127" s="1036"/>
      <c r="D127" s="1109"/>
      <c r="E127" s="1068"/>
      <c r="F127" s="1108"/>
      <c r="G127" s="1109"/>
      <c r="H127" s="241"/>
      <c r="I127" s="619"/>
      <c r="J127" s="619"/>
      <c r="K127" s="620"/>
      <c r="L127" s="526">
        <f t="shared" si="1"/>
        <v>0</v>
      </c>
    </row>
    <row r="128" spans="1:12" ht="59.1" customHeight="1" x14ac:dyDescent="0.2">
      <c r="B128" s="238"/>
      <c r="C128" s="1036"/>
      <c r="D128" s="1109"/>
      <c r="E128" s="1068"/>
      <c r="F128" s="1108"/>
      <c r="G128" s="1109"/>
      <c r="H128" s="241"/>
      <c r="I128" s="619"/>
      <c r="J128" s="619"/>
      <c r="K128" s="620"/>
      <c r="L128" s="526">
        <f t="shared" si="1"/>
        <v>0</v>
      </c>
    </row>
    <row r="129" spans="2:12" ht="59.1" customHeight="1" x14ac:dyDescent="0.2">
      <c r="B129" s="238"/>
      <c r="C129" s="1036"/>
      <c r="D129" s="1109"/>
      <c r="E129" s="1068"/>
      <c r="F129" s="1108"/>
      <c r="G129" s="1109"/>
      <c r="H129" s="241"/>
      <c r="I129" s="619"/>
      <c r="J129" s="619"/>
      <c r="K129" s="620"/>
      <c r="L129" s="526">
        <f t="shared" si="1"/>
        <v>0</v>
      </c>
    </row>
    <row r="130" spans="2:12" ht="59.1" customHeight="1" x14ac:dyDescent="0.2">
      <c r="B130" s="238"/>
      <c r="C130" s="1036"/>
      <c r="D130" s="1107"/>
      <c r="E130" s="1068"/>
      <c r="F130" s="1108"/>
      <c r="G130" s="1109"/>
      <c r="H130" s="241"/>
      <c r="I130" s="619"/>
      <c r="J130" s="619"/>
      <c r="K130" s="620"/>
      <c r="L130" s="526">
        <f t="shared" si="1"/>
        <v>0</v>
      </c>
    </row>
    <row r="131" spans="2:12" ht="59.1" customHeight="1" x14ac:dyDescent="0.2">
      <c r="B131" s="238"/>
      <c r="C131" s="1036"/>
      <c r="D131" s="1109"/>
      <c r="E131" s="1068"/>
      <c r="F131" s="1108"/>
      <c r="G131" s="1109"/>
      <c r="H131" s="241"/>
      <c r="I131" s="619"/>
      <c r="J131" s="619"/>
      <c r="K131" s="620"/>
      <c r="L131" s="526">
        <f t="shared" si="1"/>
        <v>0</v>
      </c>
    </row>
    <row r="132" spans="2:12" ht="59.1" customHeight="1" x14ac:dyDescent="0.2">
      <c r="B132" s="238"/>
      <c r="C132" s="1036"/>
      <c r="D132" s="1109"/>
      <c r="E132" s="1068"/>
      <c r="F132" s="1108"/>
      <c r="G132" s="1109"/>
      <c r="H132" s="241"/>
      <c r="I132" s="619"/>
      <c r="J132" s="619"/>
      <c r="K132" s="620"/>
      <c r="L132" s="526">
        <f t="shared" si="1"/>
        <v>0</v>
      </c>
    </row>
    <row r="133" spans="2:12" ht="59.1" customHeight="1" x14ac:dyDescent="0.2">
      <c r="B133" s="238"/>
      <c r="C133" s="1036"/>
      <c r="D133" s="1109"/>
      <c r="E133" s="1068"/>
      <c r="F133" s="1108"/>
      <c r="G133" s="1109"/>
      <c r="H133" s="241"/>
      <c r="I133" s="619"/>
      <c r="J133" s="619"/>
      <c r="K133" s="620"/>
      <c r="L133" s="526">
        <f t="shared" si="1"/>
        <v>0</v>
      </c>
    </row>
    <row r="134" spans="2:12" ht="59.1" customHeight="1" x14ac:dyDescent="0.2">
      <c r="B134" s="238"/>
      <c r="C134" s="1036"/>
      <c r="D134" s="1109"/>
      <c r="E134" s="1068"/>
      <c r="F134" s="1108"/>
      <c r="G134" s="1109"/>
      <c r="H134" s="241"/>
      <c r="I134" s="619"/>
      <c r="J134" s="619"/>
      <c r="K134" s="620"/>
      <c r="L134" s="526">
        <f t="shared" si="1"/>
        <v>0</v>
      </c>
    </row>
    <row r="135" spans="2:12" ht="59.1" customHeight="1" x14ac:dyDescent="0.2">
      <c r="B135" s="238"/>
      <c r="C135" s="1036"/>
      <c r="D135" s="1109"/>
      <c r="E135" s="1068"/>
      <c r="F135" s="1108"/>
      <c r="G135" s="1109"/>
      <c r="H135" s="241"/>
      <c r="I135" s="619"/>
      <c r="J135" s="619"/>
      <c r="K135" s="620"/>
      <c r="L135" s="526">
        <f t="shared" si="1"/>
        <v>0</v>
      </c>
    </row>
    <row r="136" spans="2:12" ht="59.1" customHeight="1" x14ac:dyDescent="0.2">
      <c r="B136" s="238"/>
      <c r="C136" s="1036"/>
      <c r="D136" s="1109"/>
      <c r="E136" s="1068"/>
      <c r="F136" s="1108"/>
      <c r="G136" s="1109"/>
      <c r="H136" s="241"/>
      <c r="I136" s="619"/>
      <c r="J136" s="619"/>
      <c r="K136" s="620"/>
      <c r="L136" s="526">
        <f t="shared" si="1"/>
        <v>0</v>
      </c>
    </row>
    <row r="137" spans="2:12" ht="59.1" customHeight="1" x14ac:dyDescent="0.2">
      <c r="B137" s="238"/>
      <c r="C137" s="1036"/>
      <c r="D137" s="1109"/>
      <c r="E137" s="1068"/>
      <c r="F137" s="1108"/>
      <c r="G137" s="1109"/>
      <c r="H137" s="241"/>
      <c r="I137" s="619"/>
      <c r="J137" s="619"/>
      <c r="K137" s="620"/>
      <c r="L137" s="526">
        <f t="shared" si="1"/>
        <v>0</v>
      </c>
    </row>
    <row r="138" spans="2:12" ht="59.1" customHeight="1" x14ac:dyDescent="0.2">
      <c r="B138" s="238"/>
      <c r="C138" s="1036"/>
      <c r="D138" s="1109"/>
      <c r="E138" s="1068"/>
      <c r="F138" s="1108"/>
      <c r="G138" s="1109"/>
      <c r="H138" s="241"/>
      <c r="I138" s="619"/>
      <c r="J138" s="619"/>
      <c r="K138" s="620"/>
      <c r="L138" s="526">
        <f t="shared" si="1"/>
        <v>0</v>
      </c>
    </row>
    <row r="139" spans="2:12" ht="59.1" customHeight="1" x14ac:dyDescent="0.2">
      <c r="B139" s="238"/>
      <c r="C139" s="1036"/>
      <c r="D139" s="1109"/>
      <c r="E139" s="1068"/>
      <c r="F139" s="1108"/>
      <c r="G139" s="1109"/>
      <c r="H139" s="241"/>
      <c r="I139" s="619"/>
      <c r="J139" s="619"/>
      <c r="K139" s="620"/>
      <c r="L139" s="526">
        <f t="shared" si="1"/>
        <v>0</v>
      </c>
    </row>
    <row r="140" spans="2:12" ht="59.1" customHeight="1" x14ac:dyDescent="0.2">
      <c r="B140" s="238"/>
      <c r="C140" s="1036"/>
      <c r="D140" s="1109"/>
      <c r="E140" s="1068"/>
      <c r="F140" s="1108"/>
      <c r="G140" s="1109"/>
      <c r="H140" s="241"/>
      <c r="I140" s="619"/>
      <c r="J140" s="619"/>
      <c r="K140" s="620"/>
      <c r="L140" s="526">
        <f t="shared" si="1"/>
        <v>0</v>
      </c>
    </row>
    <row r="141" spans="2:12" ht="59.1" customHeight="1" x14ac:dyDescent="0.2">
      <c r="B141" s="238"/>
      <c r="C141" s="1036"/>
      <c r="D141" s="1109"/>
      <c r="E141" s="1068"/>
      <c r="F141" s="1108"/>
      <c r="G141" s="1109"/>
      <c r="H141" s="241"/>
      <c r="I141" s="619"/>
      <c r="J141" s="619"/>
      <c r="K141" s="620"/>
      <c r="L141" s="526">
        <f t="shared" si="1"/>
        <v>0</v>
      </c>
    </row>
    <row r="142" spans="2:12" ht="59.1" customHeight="1" x14ac:dyDescent="0.2">
      <c r="B142" s="238"/>
      <c r="C142" s="1036"/>
      <c r="D142" s="1109"/>
      <c r="E142" s="1068"/>
      <c r="F142" s="1108"/>
      <c r="G142" s="1109"/>
      <c r="H142" s="241"/>
      <c r="I142" s="619"/>
      <c r="J142" s="619"/>
      <c r="K142" s="620"/>
      <c r="L142" s="526">
        <f t="shared" si="1"/>
        <v>0</v>
      </c>
    </row>
    <row r="143" spans="2:12" ht="59.1" customHeight="1" x14ac:dyDescent="0.2">
      <c r="B143" s="238"/>
      <c r="C143" s="1036"/>
      <c r="D143" s="1109"/>
      <c r="E143" s="1068"/>
      <c r="F143" s="1108"/>
      <c r="G143" s="1109"/>
      <c r="H143" s="241"/>
      <c r="I143" s="619"/>
      <c r="J143" s="619"/>
      <c r="K143" s="620"/>
      <c r="L143" s="526">
        <f t="shared" si="1"/>
        <v>0</v>
      </c>
    </row>
    <row r="144" spans="2:12" ht="59.1" customHeight="1" x14ac:dyDescent="0.2">
      <c r="B144" s="238"/>
      <c r="C144" s="1036"/>
      <c r="D144" s="1109"/>
      <c r="E144" s="1068"/>
      <c r="F144" s="1108"/>
      <c r="G144" s="1109"/>
      <c r="H144" s="241"/>
      <c r="I144" s="619"/>
      <c r="J144" s="619"/>
      <c r="K144" s="620"/>
      <c r="L144" s="526">
        <f t="shared" si="1"/>
        <v>0</v>
      </c>
    </row>
    <row r="145" spans="2:12" ht="59.1" customHeight="1" x14ac:dyDescent="0.2">
      <c r="B145" s="238"/>
      <c r="C145" s="1036"/>
      <c r="D145" s="1109"/>
      <c r="E145" s="1068"/>
      <c r="F145" s="1108"/>
      <c r="G145" s="1109"/>
      <c r="H145" s="241"/>
      <c r="I145" s="507"/>
      <c r="J145" s="507"/>
      <c r="K145" s="506"/>
      <c r="L145" s="526">
        <f t="shared" si="1"/>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323"/>
    </row>
    <row r="148" spans="2:12" x14ac:dyDescent="0.2">
      <c r="B148" s="27" t="s">
        <v>65</v>
      </c>
      <c r="C148" s="1110" t="s">
        <v>284</v>
      </c>
      <c r="D148" s="1110"/>
      <c r="E148" s="1110"/>
      <c r="F148" s="1110"/>
      <c r="G148" s="1110"/>
      <c r="H148" s="1110"/>
      <c r="I148" s="1110"/>
      <c r="J148" s="1110"/>
      <c r="K148" s="1110"/>
    </row>
    <row r="149" spans="2:12" ht="30" customHeight="1" x14ac:dyDescent="0.2">
      <c r="C149" s="1044" t="s">
        <v>285</v>
      </c>
      <c r="D149" s="1044"/>
      <c r="E149" s="1044"/>
      <c r="F149" s="1044"/>
      <c r="G149" s="1044"/>
      <c r="H149" s="1044"/>
      <c r="I149" s="1044"/>
      <c r="J149" s="1044"/>
      <c r="K149" s="1044"/>
    </row>
    <row r="150" spans="2:12" ht="15" customHeight="1" x14ac:dyDescent="0.2">
      <c r="C150" s="928" t="s">
        <v>451</v>
      </c>
      <c r="D150" s="928"/>
      <c r="E150" s="928"/>
      <c r="F150" s="928"/>
      <c r="G150" s="928"/>
      <c r="H150" s="928"/>
      <c r="I150" s="928"/>
    </row>
  </sheetData>
  <sheetProtection insertRows="0"/>
  <mergeCells count="148">
    <mergeCell ref="B30:F30"/>
    <mergeCell ref="C144:D144"/>
    <mergeCell ref="E144:G144"/>
    <mergeCell ref="C150:I150"/>
    <mergeCell ref="C145:D145"/>
    <mergeCell ref="E145:G145"/>
    <mergeCell ref="C148:K148"/>
    <mergeCell ref="C149:K149"/>
    <mergeCell ref="C141:D141"/>
    <mergeCell ref="E141:G141"/>
    <mergeCell ref="C142:D142"/>
    <mergeCell ref="E142:G142"/>
    <mergeCell ref="C143:D143"/>
    <mergeCell ref="E143:G143"/>
    <mergeCell ref="C138:D138"/>
    <mergeCell ref="E138:G138"/>
    <mergeCell ref="C139:D139"/>
    <mergeCell ref="E139:G139"/>
    <mergeCell ref="C140:D140"/>
    <mergeCell ref="E140:G140"/>
    <mergeCell ref="C135:D135"/>
    <mergeCell ref="E135:G135"/>
    <mergeCell ref="C136:D136"/>
    <mergeCell ref="E136:G136"/>
    <mergeCell ref="C137:D137"/>
    <mergeCell ref="E137:G137"/>
    <mergeCell ref="C132:D132"/>
    <mergeCell ref="E132:G132"/>
    <mergeCell ref="C133:D133"/>
    <mergeCell ref="E133:G133"/>
    <mergeCell ref="C134:D134"/>
    <mergeCell ref="E134:G134"/>
    <mergeCell ref="C129:D129"/>
    <mergeCell ref="E129:G129"/>
    <mergeCell ref="C130:D130"/>
    <mergeCell ref="E130:G130"/>
    <mergeCell ref="C131:D131"/>
    <mergeCell ref="E131:G131"/>
    <mergeCell ref="C126:D126"/>
    <mergeCell ref="E126:G126"/>
    <mergeCell ref="C127:D127"/>
    <mergeCell ref="E127:G127"/>
    <mergeCell ref="C128:D128"/>
    <mergeCell ref="E128:G128"/>
    <mergeCell ref="C118:I118"/>
    <mergeCell ref="C123:D123"/>
    <mergeCell ref="E123:G123"/>
    <mergeCell ref="C124:D124"/>
    <mergeCell ref="E124:G124"/>
    <mergeCell ref="C125:D125"/>
    <mergeCell ref="E125:G125"/>
    <mergeCell ref="F115:H115"/>
    <mergeCell ref="H117:I117"/>
    <mergeCell ref="C111:D111"/>
    <mergeCell ref="F111:H111"/>
    <mergeCell ref="C114:D114"/>
    <mergeCell ref="F114:H114"/>
    <mergeCell ref="C109:D109"/>
    <mergeCell ref="C110:D110"/>
    <mergeCell ref="C108:D108"/>
    <mergeCell ref="C115:D115"/>
    <mergeCell ref="C112:D112"/>
    <mergeCell ref="C113:D113"/>
    <mergeCell ref="F109:H109"/>
    <mergeCell ref="F110:H110"/>
    <mergeCell ref="F112:H112"/>
    <mergeCell ref="F113:H113"/>
    <mergeCell ref="F108:H108"/>
    <mergeCell ref="C64:D64"/>
    <mergeCell ref="C107:D107"/>
    <mergeCell ref="F107:H107"/>
    <mergeCell ref="C97:D97"/>
    <mergeCell ref="C98:D98"/>
    <mergeCell ref="C99:D99"/>
    <mergeCell ref="C100:D100"/>
    <mergeCell ref="C101:D101"/>
    <mergeCell ref="C102:D102"/>
    <mergeCell ref="C105:D105"/>
    <mergeCell ref="C106:D106"/>
    <mergeCell ref="F105:H105"/>
    <mergeCell ref="F106:H106"/>
    <mergeCell ref="C95:D95"/>
    <mergeCell ref="C96:D96"/>
    <mergeCell ref="F104:H104"/>
    <mergeCell ref="F93:H93"/>
    <mergeCell ref="C93:D93"/>
    <mergeCell ref="C65:D65"/>
    <mergeCell ref="C67:D67"/>
    <mergeCell ref="C68:D68"/>
    <mergeCell ref="F76:G77"/>
    <mergeCell ref="C73:D73"/>
    <mergeCell ref="B88:I91"/>
    <mergeCell ref="C57:D57"/>
    <mergeCell ref="C62:D62"/>
    <mergeCell ref="C63:D63"/>
    <mergeCell ref="C58:D58"/>
    <mergeCell ref="C59:D59"/>
    <mergeCell ref="H50:I50"/>
    <mergeCell ref="C51:D51"/>
    <mergeCell ref="C52:D52"/>
    <mergeCell ref="C53:D53"/>
    <mergeCell ref="C54:D54"/>
    <mergeCell ref="C55:D55"/>
    <mergeCell ref="C60:D60"/>
    <mergeCell ref="C61:D61"/>
    <mergeCell ref="B13:I13"/>
    <mergeCell ref="B16:F16"/>
    <mergeCell ref="C74:D74"/>
    <mergeCell ref="C70:D70"/>
    <mergeCell ref="C69:D69"/>
    <mergeCell ref="C66:D66"/>
    <mergeCell ref="B1:C1"/>
    <mergeCell ref="H2:I2"/>
    <mergeCell ref="E5:M5"/>
    <mergeCell ref="E6:M6"/>
    <mergeCell ref="E7:M7"/>
    <mergeCell ref="E8:M8"/>
    <mergeCell ref="E9:M9"/>
    <mergeCell ref="B21:F21"/>
    <mergeCell ref="B24:F24"/>
    <mergeCell ref="B25:F25"/>
    <mergeCell ref="B26:F26"/>
    <mergeCell ref="H46:I46"/>
    <mergeCell ref="C47:I47"/>
    <mergeCell ref="B17:F17"/>
    <mergeCell ref="B19:F19"/>
    <mergeCell ref="B20:F20"/>
    <mergeCell ref="B18:F18"/>
    <mergeCell ref="C56:D56"/>
    <mergeCell ref="C81:I81"/>
    <mergeCell ref="F95:H95"/>
    <mergeCell ref="F96:H96"/>
    <mergeCell ref="C82:I84"/>
    <mergeCell ref="C94:D94"/>
    <mergeCell ref="F94:H94"/>
    <mergeCell ref="C71:D71"/>
    <mergeCell ref="C72:D72"/>
    <mergeCell ref="H76:H77"/>
    <mergeCell ref="C75:D75"/>
    <mergeCell ref="F97:H97"/>
    <mergeCell ref="F98:H98"/>
    <mergeCell ref="C103:D103"/>
    <mergeCell ref="C104:D104"/>
    <mergeCell ref="F99:H99"/>
    <mergeCell ref="F100:H100"/>
    <mergeCell ref="F101:H101"/>
    <mergeCell ref="F102:H102"/>
    <mergeCell ref="F103:H103"/>
  </mergeCells>
  <phoneticPr fontId="12"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4" max="8" man="1"/>
    <brk id="118"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0"/>
  <sheetViews>
    <sheetView showGridLines="0" zoomScaleNormal="100" zoomScaleSheetLayoutView="75" workbookViewId="0">
      <selection activeCell="J118" sqref="J118"/>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468</v>
      </c>
      <c r="B1" s="1062" t="s">
        <v>464</v>
      </c>
      <c r="C1" s="1063"/>
      <c r="I1" s="24"/>
    </row>
    <row r="2" spans="1:13" x14ac:dyDescent="0.3">
      <c r="H2" s="1039"/>
      <c r="I2" s="1039"/>
    </row>
    <row r="3" spans="1:13" x14ac:dyDescent="0.3">
      <c r="B3" s="796"/>
      <c r="C3" s="817"/>
      <c r="H3" s="785"/>
      <c r="I3" s="785"/>
    </row>
    <row r="4" spans="1:13" x14ac:dyDescent="0.3">
      <c r="B4" s="796"/>
      <c r="C4" s="817"/>
      <c r="H4" s="785"/>
      <c r="I4" s="785"/>
    </row>
    <row r="5" spans="1:13" x14ac:dyDescent="0.3">
      <c r="B5" s="119" t="s">
        <v>433</v>
      </c>
      <c r="D5" s="356"/>
      <c r="E5" s="948" t="str">
        <f>IF('Form A'!D5=0,"",'Form A'!D5)</f>
        <v/>
      </c>
      <c r="F5" s="949"/>
      <c r="G5" s="949"/>
      <c r="H5" s="949"/>
      <c r="I5" s="949"/>
      <c r="J5" s="949"/>
      <c r="K5" s="949"/>
      <c r="L5" s="949"/>
      <c r="M5" s="950"/>
    </row>
    <row r="6" spans="1:13" x14ac:dyDescent="0.2">
      <c r="B6" s="27" t="s">
        <v>435</v>
      </c>
      <c r="D6" s="356"/>
      <c r="E6" s="948" t="str">
        <f>IF('Form A'!D6=0,"",'Form A'!D6)</f>
        <v/>
      </c>
      <c r="F6" s="949"/>
      <c r="G6" s="949"/>
      <c r="H6" s="949"/>
      <c r="I6" s="949"/>
      <c r="J6" s="949"/>
      <c r="K6" s="949"/>
      <c r="L6" s="949"/>
      <c r="M6" s="950"/>
    </row>
    <row r="7" spans="1:13" x14ac:dyDescent="0.2">
      <c r="B7" s="27" t="s">
        <v>297</v>
      </c>
      <c r="D7" s="356"/>
      <c r="E7" s="948" t="str">
        <f>IF('Form A'!D7=0,"",'Form A'!D7)</f>
        <v/>
      </c>
      <c r="F7" s="949"/>
      <c r="G7" s="949"/>
      <c r="H7" s="949"/>
      <c r="I7" s="949"/>
      <c r="J7" s="949"/>
      <c r="K7" s="949"/>
      <c r="L7" s="949"/>
      <c r="M7" s="950"/>
    </row>
    <row r="8" spans="1:13" x14ac:dyDescent="0.2">
      <c r="B8" s="120" t="s">
        <v>259</v>
      </c>
      <c r="D8" s="356"/>
      <c r="E8" s="940">
        <f>'Form A'!D8</f>
        <v>0</v>
      </c>
      <c r="F8" s="941"/>
      <c r="G8" s="941"/>
      <c r="H8" s="941"/>
      <c r="I8" s="941"/>
      <c r="J8" s="941"/>
      <c r="K8" s="941"/>
      <c r="L8" s="941"/>
      <c r="M8" s="942"/>
    </row>
    <row r="9" spans="1:13" x14ac:dyDescent="0.2">
      <c r="B9" s="21" t="s">
        <v>5</v>
      </c>
      <c r="E9" s="948" t="s">
        <v>515</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797"/>
      <c r="C14" s="797"/>
      <c r="D14" s="797"/>
      <c r="E14" s="797"/>
      <c r="F14" s="797"/>
      <c r="G14" s="797"/>
      <c r="H14" s="797"/>
      <c r="I14" s="24" t="s">
        <v>408</v>
      </c>
    </row>
    <row r="15" spans="1:13" x14ac:dyDescent="0.3">
      <c r="A15" s="34" t="s">
        <v>177</v>
      </c>
      <c r="B15" s="341" t="s">
        <v>39</v>
      </c>
      <c r="C15" s="341"/>
      <c r="I15" s="785" t="s">
        <v>418</v>
      </c>
    </row>
    <row r="16" spans="1:13" s="35" customFormat="1" ht="16.7" customHeight="1" x14ac:dyDescent="0.2">
      <c r="B16" s="1087" t="s">
        <v>40</v>
      </c>
      <c r="C16" s="1088"/>
      <c r="D16" s="1088"/>
      <c r="E16" s="1088"/>
      <c r="F16" s="1089"/>
      <c r="G16" s="201" t="s">
        <v>8</v>
      </c>
      <c r="H16" s="808" t="s">
        <v>9</v>
      </c>
      <c r="I16" s="808" t="s">
        <v>10</v>
      </c>
    </row>
    <row r="17" spans="1:9" s="342" customFormat="1" ht="35.1" customHeight="1" x14ac:dyDescent="0.2">
      <c r="B17" s="1000" t="s">
        <v>156</v>
      </c>
      <c r="C17" s="1085"/>
      <c r="D17" s="1085"/>
      <c r="E17" s="1085"/>
      <c r="F17" s="1086"/>
      <c r="G17" s="223"/>
      <c r="H17" s="224" t="s">
        <v>41</v>
      </c>
      <c r="I17" s="217">
        <f>G17*H17</f>
        <v>0</v>
      </c>
    </row>
    <row r="18" spans="1:9" ht="27.95" customHeight="1" x14ac:dyDescent="0.2">
      <c r="B18" s="997" t="s">
        <v>157</v>
      </c>
      <c r="C18" s="998"/>
      <c r="D18" s="998"/>
      <c r="E18" s="998"/>
      <c r="F18" s="1099"/>
      <c r="G18" s="223"/>
      <c r="H18" s="203">
        <v>0.3</v>
      </c>
      <c r="I18" s="217">
        <f>G18*H18</f>
        <v>0</v>
      </c>
    </row>
    <row r="19" spans="1:9" ht="45.2" customHeight="1" x14ac:dyDescent="0.2">
      <c r="B19" s="997" t="s">
        <v>158</v>
      </c>
      <c r="C19" s="998"/>
      <c r="D19" s="998"/>
      <c r="E19" s="998"/>
      <c r="F19" s="1099"/>
      <c r="G19" s="223"/>
      <c r="H19" s="203">
        <v>0.16</v>
      </c>
      <c r="I19" s="217">
        <f>G19*H19</f>
        <v>0</v>
      </c>
    </row>
    <row r="20" spans="1:9" ht="20.25" customHeight="1" x14ac:dyDescent="0.2">
      <c r="B20" s="997" t="s">
        <v>159</v>
      </c>
      <c r="C20" s="998"/>
      <c r="D20" s="998"/>
      <c r="E20" s="998"/>
      <c r="F20" s="1099"/>
      <c r="G20" s="223"/>
      <c r="H20" s="203">
        <v>0.25</v>
      </c>
      <c r="I20" s="217">
        <f>G20*H20</f>
        <v>0</v>
      </c>
    </row>
    <row r="21" spans="1:9" ht="20.25" customHeight="1" x14ac:dyDescent="0.2">
      <c r="B21" s="1000" t="s">
        <v>375</v>
      </c>
      <c r="C21" s="1085"/>
      <c r="D21" s="1085"/>
      <c r="E21" s="1085"/>
      <c r="F21" s="1086"/>
      <c r="G21" s="223"/>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808" t="s">
        <v>9</v>
      </c>
      <c r="I24" s="808" t="s">
        <v>10</v>
      </c>
    </row>
    <row r="25" spans="1:9" s="342" customFormat="1" ht="20.25" customHeight="1" x14ac:dyDescent="0.2">
      <c r="B25" s="1101" t="s">
        <v>224</v>
      </c>
      <c r="C25" s="1102"/>
      <c r="D25" s="1102"/>
      <c r="E25" s="1102"/>
      <c r="F25" s="1103"/>
      <c r="G25" s="223"/>
      <c r="H25" s="203">
        <v>0.08</v>
      </c>
      <c r="I25" s="217">
        <f>G25*H25</f>
        <v>0</v>
      </c>
    </row>
    <row r="26" spans="1:9" ht="20.25" customHeight="1" x14ac:dyDescent="0.2">
      <c r="B26" s="997" t="s">
        <v>225</v>
      </c>
      <c r="C26" s="998"/>
      <c r="D26" s="998"/>
      <c r="E26" s="998"/>
      <c r="F26" s="1099"/>
      <c r="G26" s="223"/>
      <c r="H26" s="203">
        <v>0.16</v>
      </c>
      <c r="I26" s="217">
        <f>G26*H26</f>
        <v>0</v>
      </c>
    </row>
    <row r="27" spans="1:9" ht="20.25" customHeight="1" thickBot="1" x14ac:dyDescent="0.25">
      <c r="I27" s="354">
        <f>SUM(I25:I26)</f>
        <v>0</v>
      </c>
    </row>
    <row r="28" spans="1:9" ht="15.75" thickTop="1" x14ac:dyDescent="0.2">
      <c r="A28" s="34" t="s">
        <v>179</v>
      </c>
      <c r="B28" s="34" t="s">
        <v>44</v>
      </c>
      <c r="C28" s="34"/>
    </row>
    <row r="29" spans="1:9" x14ac:dyDescent="0.2">
      <c r="B29" s="34" t="s">
        <v>45</v>
      </c>
      <c r="C29" s="34"/>
      <c r="E29" s="34"/>
    </row>
    <row r="30" spans="1:9" x14ac:dyDescent="0.2">
      <c r="B30" s="1087" t="s">
        <v>46</v>
      </c>
      <c r="C30" s="1088"/>
      <c r="D30" s="1088"/>
      <c r="E30" s="1088"/>
      <c r="F30" s="1089"/>
      <c r="G30" s="820" t="s">
        <v>484</v>
      </c>
      <c r="H30" s="820" t="s">
        <v>485</v>
      </c>
      <c r="I30" s="808" t="s">
        <v>47</v>
      </c>
    </row>
    <row r="31" spans="1:9" ht="9.75" customHeight="1" x14ac:dyDescent="0.2">
      <c r="B31" s="228"/>
      <c r="C31" s="229"/>
      <c r="D31" s="229"/>
      <c r="E31" s="229"/>
      <c r="F31" s="230"/>
      <c r="G31" s="231"/>
      <c r="H31" s="231"/>
      <c r="I31" s="232"/>
    </row>
    <row r="32" spans="1:9" x14ac:dyDescent="0.2">
      <c r="B32" s="28" t="s">
        <v>486</v>
      </c>
      <c r="C32" s="29"/>
      <c r="D32" s="804"/>
      <c r="E32" s="804"/>
      <c r="F32" s="115"/>
      <c r="G32" s="223"/>
      <c r="H32" s="750"/>
      <c r="I32" s="234">
        <f>G32-H32</f>
        <v>0</v>
      </c>
    </row>
    <row r="33" spans="2:9" x14ac:dyDescent="0.2">
      <c r="B33" s="28" t="s">
        <v>487</v>
      </c>
      <c r="C33" s="29"/>
      <c r="D33" s="804"/>
      <c r="E33" s="804"/>
      <c r="F33" s="115"/>
      <c r="G33" s="223"/>
      <c r="H33" s="751"/>
      <c r="I33" s="234">
        <f t="shared" ref="I33:I34" si="0">G33-H33</f>
        <v>0</v>
      </c>
    </row>
    <row r="34" spans="2:9" x14ac:dyDescent="0.2">
      <c r="B34" s="28" t="s">
        <v>49</v>
      </c>
      <c r="C34" s="29"/>
      <c r="D34" s="804"/>
      <c r="E34" s="804"/>
      <c r="F34" s="115"/>
      <c r="G34" s="223"/>
      <c r="H34" s="751"/>
      <c r="I34" s="234">
        <f t="shared" si="0"/>
        <v>0</v>
      </c>
    </row>
    <row r="35" spans="2:9" x14ac:dyDescent="0.2">
      <c r="B35" s="27"/>
      <c r="C35" s="27"/>
      <c r="D35" s="120"/>
      <c r="E35" s="120"/>
      <c r="F35" s="27"/>
      <c r="G35" s="754"/>
      <c r="H35" s="755" t="s">
        <v>488</v>
      </c>
      <c r="I35" s="756"/>
    </row>
    <row r="36" spans="2:9" x14ac:dyDescent="0.2">
      <c r="B36" s="27" t="s">
        <v>216</v>
      </c>
      <c r="C36" s="27"/>
      <c r="D36" s="120"/>
      <c r="E36" s="120"/>
      <c r="F36" s="27"/>
      <c r="G36" s="754"/>
      <c r="H36" s="752"/>
      <c r="I36" s="753"/>
    </row>
    <row r="37" spans="2:9" x14ac:dyDescent="0.2">
      <c r="B37" s="27" t="s">
        <v>217</v>
      </c>
      <c r="C37" s="27" t="s">
        <v>489</v>
      </c>
      <c r="D37" s="120"/>
      <c r="E37" s="120"/>
      <c r="F37" s="27"/>
      <c r="G37" s="754"/>
      <c r="H37" s="752"/>
      <c r="I37" s="753"/>
    </row>
    <row r="38" spans="2:9" x14ac:dyDescent="0.2">
      <c r="B38" s="27"/>
      <c r="C38" s="27" t="s">
        <v>490</v>
      </c>
      <c r="D38" s="120"/>
      <c r="E38" s="120"/>
      <c r="F38" s="27"/>
      <c r="G38" s="754"/>
      <c r="H38" s="752"/>
      <c r="I38" s="753"/>
    </row>
    <row r="39" spans="2:9" x14ac:dyDescent="0.2">
      <c r="B39" s="27" t="s">
        <v>218</v>
      </c>
      <c r="C39" s="27" t="s">
        <v>283</v>
      </c>
      <c r="D39" s="120"/>
      <c r="E39" s="120"/>
      <c r="F39" s="27"/>
      <c r="G39" s="754"/>
      <c r="H39" s="752"/>
      <c r="I39" s="753"/>
    </row>
    <row r="40" spans="2:9" x14ac:dyDescent="0.2">
      <c r="B40" s="27" t="s">
        <v>219</v>
      </c>
      <c r="C40" s="27" t="s">
        <v>492</v>
      </c>
      <c r="D40" s="120"/>
      <c r="E40" s="120"/>
      <c r="F40" s="27"/>
      <c r="G40" s="754"/>
      <c r="H40" s="752"/>
      <c r="I40" s="753"/>
    </row>
    <row r="41" spans="2:9" x14ac:dyDescent="0.2">
      <c r="B41" s="27"/>
      <c r="C41" s="27" t="s">
        <v>493</v>
      </c>
      <c r="D41" s="120"/>
      <c r="E41" s="120"/>
      <c r="F41" s="27"/>
      <c r="G41" s="754"/>
      <c r="H41" s="752"/>
      <c r="I41" s="753"/>
    </row>
    <row r="42" spans="2:9" x14ac:dyDescent="0.2">
      <c r="B42" s="27" t="s">
        <v>220</v>
      </c>
      <c r="C42" s="27" t="s">
        <v>494</v>
      </c>
      <c r="D42" s="120"/>
      <c r="E42" s="120"/>
      <c r="F42" s="27"/>
      <c r="G42" s="754"/>
      <c r="H42" s="752"/>
      <c r="I42" s="753"/>
    </row>
    <row r="43" spans="2:9" x14ac:dyDescent="0.2">
      <c r="B43" s="27"/>
      <c r="C43" s="27" t="s">
        <v>611</v>
      </c>
      <c r="D43" s="120"/>
      <c r="E43" s="120"/>
      <c r="F43" s="27"/>
      <c r="G43" s="754"/>
      <c r="H43" s="752"/>
      <c r="I43" s="753"/>
    </row>
    <row r="44" spans="2:9" ht="5.25" customHeight="1" x14ac:dyDescent="0.2">
      <c r="B44" s="27"/>
      <c r="C44" s="27"/>
      <c r="D44" s="120"/>
      <c r="E44" s="120"/>
      <c r="F44" s="27"/>
      <c r="G44" s="754"/>
      <c r="H44" s="752"/>
      <c r="I44" s="753"/>
    </row>
    <row r="45" spans="2:9" ht="6" customHeight="1" x14ac:dyDescent="0.2">
      <c r="I45" s="757"/>
    </row>
    <row r="46" spans="2:9" ht="9" customHeight="1" x14ac:dyDescent="0.3">
      <c r="H46" s="1039"/>
      <c r="I46" s="1039"/>
    </row>
    <row r="47" spans="2:9" ht="5.25" customHeight="1" x14ac:dyDescent="0.2">
      <c r="C47" s="1029"/>
      <c r="D47" s="1029"/>
      <c r="E47" s="1029"/>
      <c r="F47" s="1029"/>
      <c r="G47" s="1029"/>
      <c r="H47" s="1029"/>
      <c r="I47" s="1029"/>
    </row>
    <row r="48" spans="2:9" ht="6" customHeight="1" x14ac:dyDescent="0.2">
      <c r="I48" s="27"/>
    </row>
    <row r="49" spans="1:11" x14ac:dyDescent="0.2">
      <c r="A49" s="34" t="s">
        <v>180</v>
      </c>
      <c r="B49" s="34" t="s">
        <v>66</v>
      </c>
      <c r="C49" s="34"/>
    </row>
    <row r="50" spans="1:11" x14ac:dyDescent="0.3">
      <c r="H50" s="1076"/>
      <c r="I50" s="1076"/>
      <c r="J50" s="357"/>
      <c r="K50" s="27"/>
    </row>
    <row r="51" spans="1:11" ht="48.95" customHeight="1" x14ac:dyDescent="0.2">
      <c r="B51" s="236"/>
      <c r="C51" s="1077" t="s">
        <v>67</v>
      </c>
      <c r="D51" s="1078"/>
      <c r="E51" s="68" t="s">
        <v>68</v>
      </c>
      <c r="F51" s="68" t="s">
        <v>69</v>
      </c>
      <c r="G51" s="795" t="s">
        <v>70</v>
      </c>
      <c r="H51" s="795" t="s">
        <v>71</v>
      </c>
      <c r="J51" s="27"/>
      <c r="K51" s="27"/>
    </row>
    <row r="52" spans="1:11" ht="17.25" customHeight="1" x14ac:dyDescent="0.2">
      <c r="B52" s="40"/>
      <c r="C52" s="1079" t="s">
        <v>230</v>
      </c>
      <c r="D52" s="1080"/>
      <c r="E52" s="777" t="s">
        <v>234</v>
      </c>
      <c r="F52" s="781" t="s">
        <v>235</v>
      </c>
      <c r="G52" s="781" t="s">
        <v>236</v>
      </c>
      <c r="H52" s="781" t="s">
        <v>237</v>
      </c>
      <c r="J52" s="27"/>
      <c r="K52" s="27"/>
    </row>
    <row r="53" spans="1:11" ht="16.7" customHeight="1" x14ac:dyDescent="0.2">
      <c r="B53" s="237"/>
      <c r="C53" s="1097"/>
      <c r="D53" s="1098"/>
      <c r="E53" s="239"/>
      <c r="F53" s="239"/>
      <c r="G53" s="239"/>
      <c r="H53" s="239"/>
      <c r="J53" s="358"/>
      <c r="K53" s="358"/>
    </row>
    <row r="54" spans="1:11" ht="30" customHeight="1" x14ac:dyDescent="0.3">
      <c r="B54" s="503"/>
      <c r="C54" s="1083"/>
      <c r="D54" s="1084"/>
      <c r="E54" s="500"/>
      <c r="F54" s="500"/>
      <c r="G54" s="500"/>
      <c r="H54" s="500"/>
      <c r="J54" s="358"/>
      <c r="K54" s="358"/>
    </row>
    <row r="55" spans="1:11" ht="30" customHeight="1" x14ac:dyDescent="0.3">
      <c r="B55" s="503"/>
      <c r="C55" s="1083"/>
      <c r="D55" s="1084"/>
      <c r="E55" s="500"/>
      <c r="F55" s="500"/>
      <c r="G55" s="500"/>
      <c r="H55" s="500"/>
      <c r="J55" s="358"/>
      <c r="K55" s="358"/>
    </row>
    <row r="56" spans="1:11" ht="30" customHeight="1" x14ac:dyDescent="0.3">
      <c r="B56" s="503"/>
      <c r="C56" s="1083"/>
      <c r="D56" s="1084"/>
      <c r="E56" s="500"/>
      <c r="F56" s="500"/>
      <c r="G56" s="500"/>
      <c r="H56" s="500"/>
      <c r="J56" s="358"/>
      <c r="K56" s="358"/>
    </row>
    <row r="57" spans="1:11" ht="30" customHeight="1" x14ac:dyDescent="0.3">
      <c r="B57" s="503"/>
      <c r="C57" s="1083"/>
      <c r="D57" s="1084"/>
      <c r="E57" s="500"/>
      <c r="F57" s="500"/>
      <c r="G57" s="500"/>
      <c r="H57" s="500"/>
      <c r="J57" s="358"/>
      <c r="K57" s="358"/>
    </row>
    <row r="58" spans="1:11" ht="30" customHeight="1" x14ac:dyDescent="0.3">
      <c r="B58" s="503"/>
      <c r="C58" s="1083"/>
      <c r="D58" s="1084"/>
      <c r="E58" s="500"/>
      <c r="F58" s="500"/>
      <c r="G58" s="500"/>
      <c r="H58" s="500"/>
      <c r="J58" s="358"/>
      <c r="K58" s="358"/>
    </row>
    <row r="59" spans="1:11" ht="30" customHeight="1" x14ac:dyDescent="0.3">
      <c r="B59" s="503"/>
      <c r="C59" s="1083"/>
      <c r="D59" s="1084"/>
      <c r="E59" s="500"/>
      <c r="F59" s="500"/>
      <c r="G59" s="500"/>
      <c r="H59" s="500"/>
      <c r="J59" s="358"/>
      <c r="K59" s="358"/>
    </row>
    <row r="60" spans="1:11" ht="30" customHeight="1" x14ac:dyDescent="0.3">
      <c r="B60" s="503"/>
      <c r="C60" s="1083"/>
      <c r="D60" s="1084"/>
      <c r="E60" s="500"/>
      <c r="F60" s="500"/>
      <c r="G60" s="500"/>
      <c r="H60" s="500"/>
      <c r="J60" s="358"/>
      <c r="K60" s="358"/>
    </row>
    <row r="61" spans="1:11" ht="30" customHeight="1" x14ac:dyDescent="0.3">
      <c r="B61" s="503"/>
      <c r="C61" s="1083"/>
      <c r="D61" s="1084"/>
      <c r="E61" s="500"/>
      <c r="F61" s="500"/>
      <c r="G61" s="500"/>
      <c r="H61" s="500"/>
      <c r="J61" s="358"/>
      <c r="K61" s="358"/>
    </row>
    <row r="62" spans="1:11" ht="30" customHeight="1" x14ac:dyDescent="0.3">
      <c r="B62" s="503"/>
      <c r="C62" s="1083"/>
      <c r="D62" s="1084"/>
      <c r="E62" s="500"/>
      <c r="F62" s="500"/>
      <c r="G62" s="500"/>
      <c r="H62" s="500"/>
      <c r="J62" s="358"/>
      <c r="K62" s="358"/>
    </row>
    <row r="63" spans="1:11" ht="30" customHeight="1" x14ac:dyDescent="0.3">
      <c r="B63" s="503"/>
      <c r="C63" s="1083"/>
      <c r="D63" s="1084"/>
      <c r="E63" s="500"/>
      <c r="F63" s="500"/>
      <c r="G63" s="500"/>
      <c r="H63" s="500"/>
      <c r="J63" s="358"/>
      <c r="K63" s="358"/>
    </row>
    <row r="64" spans="1:11" ht="30" customHeight="1" x14ac:dyDescent="0.3">
      <c r="B64" s="503"/>
      <c r="C64" s="1083"/>
      <c r="D64" s="1084"/>
      <c r="E64" s="500"/>
      <c r="F64" s="500"/>
      <c r="G64" s="500"/>
      <c r="H64" s="500"/>
      <c r="J64" s="358"/>
      <c r="K64" s="358"/>
    </row>
    <row r="65" spans="2:11" ht="30" customHeight="1" x14ac:dyDescent="0.3">
      <c r="B65" s="503"/>
      <c r="C65" s="1083"/>
      <c r="D65" s="1084"/>
      <c r="E65" s="500"/>
      <c r="F65" s="500"/>
      <c r="G65" s="500"/>
      <c r="H65" s="500"/>
      <c r="J65" s="358"/>
      <c r="K65" s="358"/>
    </row>
    <row r="66" spans="2:11" ht="30" customHeight="1" x14ac:dyDescent="0.3">
      <c r="B66" s="503"/>
      <c r="C66" s="1083"/>
      <c r="D66" s="1084"/>
      <c r="E66" s="500"/>
      <c r="F66" s="500"/>
      <c r="G66" s="500"/>
      <c r="H66" s="500"/>
    </row>
    <row r="67" spans="2:11" ht="30" customHeight="1" x14ac:dyDescent="0.3">
      <c r="B67" s="503"/>
      <c r="C67" s="1083"/>
      <c r="D67" s="1084"/>
      <c r="E67" s="500"/>
      <c r="F67" s="500"/>
      <c r="G67" s="500"/>
      <c r="H67" s="500"/>
    </row>
    <row r="68" spans="2:11" ht="30" customHeight="1" x14ac:dyDescent="0.3">
      <c r="B68" s="503"/>
      <c r="C68" s="1083"/>
      <c r="D68" s="1084"/>
      <c r="E68" s="500"/>
      <c r="F68" s="500"/>
      <c r="G68" s="500"/>
      <c r="H68" s="500"/>
    </row>
    <row r="69" spans="2:11" ht="30" customHeight="1" x14ac:dyDescent="0.3">
      <c r="B69" s="503"/>
      <c r="C69" s="1083"/>
      <c r="D69" s="1084"/>
      <c r="E69" s="500"/>
      <c r="F69" s="500"/>
      <c r="G69" s="500"/>
      <c r="H69" s="500"/>
    </row>
    <row r="70" spans="2:11" ht="30" customHeight="1" x14ac:dyDescent="0.3">
      <c r="B70" s="503"/>
      <c r="C70" s="1083"/>
      <c r="D70" s="1084"/>
      <c r="E70" s="500"/>
      <c r="F70" s="500"/>
      <c r="G70" s="500"/>
      <c r="H70" s="500"/>
    </row>
    <row r="71" spans="2:11" ht="30" customHeight="1" x14ac:dyDescent="0.3">
      <c r="B71" s="503"/>
      <c r="C71" s="1083"/>
      <c r="D71" s="1084"/>
      <c r="E71" s="500"/>
      <c r="F71" s="500"/>
      <c r="G71" s="500"/>
      <c r="H71" s="500"/>
    </row>
    <row r="72" spans="2:11" ht="30" customHeight="1" x14ac:dyDescent="0.3">
      <c r="B72" s="503"/>
      <c r="C72" s="1083"/>
      <c r="D72" s="1084"/>
      <c r="E72" s="500"/>
      <c r="F72" s="500"/>
      <c r="G72" s="500"/>
      <c r="H72" s="500"/>
    </row>
    <row r="73" spans="2:11" ht="30" customHeight="1" x14ac:dyDescent="0.3">
      <c r="B73" s="503"/>
      <c r="C73" s="1083"/>
      <c r="D73" s="1084"/>
      <c r="E73" s="500"/>
      <c r="F73" s="500"/>
      <c r="G73" s="500"/>
      <c r="H73" s="500"/>
    </row>
    <row r="74" spans="2:11" x14ac:dyDescent="0.2">
      <c r="B74" s="237"/>
      <c r="C74" s="1097"/>
      <c r="D74" s="1098"/>
      <c r="E74" s="239"/>
      <c r="F74" s="239"/>
      <c r="G74" s="239"/>
      <c r="H74" s="239"/>
    </row>
    <row r="75" spans="2:11" x14ac:dyDescent="0.2">
      <c r="B75" s="40"/>
      <c r="C75" s="996" t="s">
        <v>72</v>
      </c>
      <c r="D75" s="992"/>
      <c r="E75" s="236"/>
      <c r="F75" s="486"/>
      <c r="G75" s="240">
        <f>SUM(G53:G74)</f>
        <v>0</v>
      </c>
      <c r="H75" s="240">
        <f>SUM(H53:H74)</f>
        <v>0</v>
      </c>
    </row>
    <row r="76" spans="2:11" ht="15" customHeight="1" x14ac:dyDescent="0.2">
      <c r="B76" s="27"/>
      <c r="C76" s="27"/>
      <c r="D76" s="27"/>
      <c r="E76" s="27"/>
      <c r="F76" s="1104" t="s">
        <v>73</v>
      </c>
      <c r="G76" s="1105"/>
      <c r="H76" s="1111">
        <f>MAX(ABS(G75),ABS(H75))</f>
        <v>0</v>
      </c>
    </row>
    <row r="77" spans="2:11" x14ac:dyDescent="0.2">
      <c r="B77" s="27"/>
      <c r="C77" s="27"/>
      <c r="D77" s="27"/>
      <c r="E77" s="27"/>
      <c r="F77" s="1056"/>
      <c r="G77" s="1106"/>
      <c r="H77" s="1112"/>
    </row>
    <row r="78" spans="2:11" x14ac:dyDescent="0.2">
      <c r="B78" s="27"/>
      <c r="C78" s="27"/>
      <c r="D78" s="27"/>
      <c r="E78" s="27"/>
      <c r="F78" s="803" t="s">
        <v>74</v>
      </c>
      <c r="G78" s="326"/>
      <c r="H78" s="360">
        <v>0.08</v>
      </c>
    </row>
    <row r="79" spans="2:11" ht="15.75" thickBot="1" x14ac:dyDescent="0.25">
      <c r="B79" s="34"/>
      <c r="C79" s="34"/>
      <c r="F79" s="803" t="s">
        <v>29</v>
      </c>
      <c r="G79" s="326"/>
      <c r="H79" s="361">
        <f>H78*H76</f>
        <v>0</v>
      </c>
    </row>
    <row r="80" spans="2:11" ht="15.75" thickTop="1" x14ac:dyDescent="0.2">
      <c r="B80" s="21" t="s">
        <v>216</v>
      </c>
      <c r="I80" s="27"/>
    </row>
    <row r="81" spans="1:9" ht="15" customHeight="1" x14ac:dyDescent="0.2">
      <c r="B81" s="21" t="s">
        <v>217</v>
      </c>
      <c r="C81" s="1029" t="s">
        <v>419</v>
      </c>
      <c r="D81" s="1029"/>
      <c r="E81" s="1029"/>
      <c r="F81" s="1029"/>
      <c r="G81" s="1029"/>
      <c r="H81" s="1029"/>
      <c r="I81" s="1029"/>
    </row>
    <row r="82" spans="1:9" ht="15" customHeight="1" x14ac:dyDescent="0.2">
      <c r="B82" s="21" t="s">
        <v>218</v>
      </c>
      <c r="C82" s="1028" t="s">
        <v>420</v>
      </c>
      <c r="D82" s="1028"/>
      <c r="E82" s="1028"/>
      <c r="F82" s="1028"/>
      <c r="G82" s="1028"/>
      <c r="H82" s="1028"/>
      <c r="I82" s="1028"/>
    </row>
    <row r="83" spans="1:9" x14ac:dyDescent="0.2">
      <c r="B83" s="34"/>
      <c r="C83" s="1028"/>
      <c r="D83" s="1028"/>
      <c r="E83" s="1028"/>
      <c r="F83" s="1028"/>
      <c r="G83" s="1028"/>
      <c r="H83" s="1028"/>
      <c r="I83" s="1028"/>
    </row>
    <row r="84" spans="1:9" x14ac:dyDescent="0.2">
      <c r="B84" s="34"/>
      <c r="C84" s="1028"/>
      <c r="D84" s="1028"/>
      <c r="E84" s="1028"/>
      <c r="F84" s="1028"/>
      <c r="G84" s="1028"/>
      <c r="H84" s="1028"/>
      <c r="I84" s="1028"/>
    </row>
    <row r="87" spans="1:9" x14ac:dyDescent="0.2">
      <c r="A87" s="34" t="s">
        <v>191</v>
      </c>
      <c r="B87" s="34" t="s">
        <v>75</v>
      </c>
      <c r="C87" s="34"/>
    </row>
    <row r="88" spans="1:9" ht="15" customHeight="1" x14ac:dyDescent="0.2">
      <c r="B88" s="1044" t="s">
        <v>379</v>
      </c>
      <c r="C88" s="1044"/>
      <c r="D88" s="1044"/>
      <c r="E88" s="1044"/>
      <c r="F88" s="1044"/>
      <c r="G88" s="1044"/>
      <c r="H88" s="1044"/>
      <c r="I88" s="1044"/>
    </row>
    <row r="89" spans="1:9" x14ac:dyDescent="0.2">
      <c r="B89" s="1044"/>
      <c r="C89" s="1044"/>
      <c r="D89" s="1044"/>
      <c r="E89" s="1044"/>
      <c r="F89" s="1044"/>
      <c r="G89" s="1044"/>
      <c r="H89" s="1044"/>
      <c r="I89" s="1044"/>
    </row>
    <row r="90" spans="1:9" x14ac:dyDescent="0.2">
      <c r="B90" s="1044"/>
      <c r="C90" s="1044"/>
      <c r="D90" s="1044"/>
      <c r="E90" s="1044"/>
      <c r="F90" s="1044"/>
      <c r="G90" s="1044"/>
      <c r="H90" s="1044"/>
      <c r="I90" s="1044"/>
    </row>
    <row r="91" spans="1:9" ht="9.75" customHeight="1" x14ac:dyDescent="0.2">
      <c r="B91" s="1044"/>
      <c r="C91" s="1044"/>
      <c r="D91" s="1044"/>
      <c r="E91" s="1044"/>
      <c r="F91" s="1044"/>
      <c r="G91" s="1044"/>
      <c r="H91" s="1044"/>
      <c r="I91" s="1044"/>
    </row>
    <row r="92" spans="1:9" x14ac:dyDescent="0.2">
      <c r="B92" s="787"/>
      <c r="C92" s="787"/>
      <c r="D92" s="787"/>
      <c r="E92" s="787"/>
      <c r="F92" s="787"/>
      <c r="G92" s="787"/>
      <c r="H92" s="787"/>
      <c r="I92" s="787"/>
    </row>
    <row r="93" spans="1:9" ht="49.5" customHeight="1" x14ac:dyDescent="0.2">
      <c r="B93" s="236" t="s">
        <v>247</v>
      </c>
      <c r="C93" s="1040" t="s">
        <v>78</v>
      </c>
      <c r="D93" s="1005"/>
      <c r="E93" s="808" t="s">
        <v>79</v>
      </c>
      <c r="F93" s="1067" t="s">
        <v>76</v>
      </c>
      <c r="G93" s="1067"/>
      <c r="H93" s="1067"/>
      <c r="I93" s="795" t="s">
        <v>77</v>
      </c>
    </row>
    <row r="94" spans="1:9" ht="38.25" customHeight="1" x14ac:dyDescent="0.2">
      <c r="B94" s="800"/>
      <c r="C94" s="1036"/>
      <c r="D94" s="1073"/>
      <c r="E94" s="241"/>
      <c r="F94" s="1068"/>
      <c r="G94" s="1074"/>
      <c r="H94" s="1075"/>
      <c r="I94" s="250"/>
    </row>
    <row r="95" spans="1:9" ht="59.1" customHeight="1" x14ac:dyDescent="0.2">
      <c r="B95" s="800"/>
      <c r="C95" s="1036"/>
      <c r="D95" s="1038"/>
      <c r="E95" s="241"/>
      <c r="F95" s="1068"/>
      <c r="G95" s="1069"/>
      <c r="H95" s="1070"/>
      <c r="I95" s="479"/>
    </row>
    <row r="96" spans="1:9" ht="59.1" customHeight="1" x14ac:dyDescent="0.2">
      <c r="B96" s="800"/>
      <c r="C96" s="1036"/>
      <c r="D96" s="1038"/>
      <c r="E96" s="241"/>
      <c r="F96" s="1068"/>
      <c r="G96" s="1069"/>
      <c r="H96" s="1070"/>
      <c r="I96" s="479"/>
    </row>
    <row r="97" spans="2:9" ht="59.1" customHeight="1" x14ac:dyDescent="0.2">
      <c r="B97" s="800"/>
      <c r="C97" s="1036"/>
      <c r="D97" s="1038"/>
      <c r="E97" s="241"/>
      <c r="F97" s="1068"/>
      <c r="G97" s="1069"/>
      <c r="H97" s="1070"/>
      <c r="I97" s="479"/>
    </row>
    <row r="98" spans="2:9" ht="59.1" customHeight="1" x14ac:dyDescent="0.2">
      <c r="B98" s="800"/>
      <c r="C98" s="1036"/>
      <c r="D98" s="1038"/>
      <c r="E98" s="241"/>
      <c r="F98" s="1068"/>
      <c r="G98" s="1069"/>
      <c r="H98" s="1070"/>
      <c r="I98" s="479"/>
    </row>
    <row r="99" spans="2:9" ht="59.1" customHeight="1" x14ac:dyDescent="0.2">
      <c r="B99" s="800"/>
      <c r="C99" s="1036"/>
      <c r="D99" s="1038"/>
      <c r="E99" s="241"/>
      <c r="F99" s="1068"/>
      <c r="G99" s="1069"/>
      <c r="H99" s="1070"/>
      <c r="I99" s="479"/>
    </row>
    <row r="100" spans="2:9" ht="59.1" customHeight="1" x14ac:dyDescent="0.2">
      <c r="B100" s="800"/>
      <c r="C100" s="1036"/>
      <c r="D100" s="1038"/>
      <c r="E100" s="241"/>
      <c r="F100" s="1068"/>
      <c r="G100" s="1069"/>
      <c r="H100" s="1070"/>
      <c r="I100" s="479"/>
    </row>
    <row r="101" spans="2:9" ht="59.1" customHeight="1" x14ac:dyDescent="0.2">
      <c r="B101" s="800"/>
      <c r="C101" s="1036"/>
      <c r="D101" s="1038"/>
      <c r="E101" s="241"/>
      <c r="F101" s="1068"/>
      <c r="G101" s="1069"/>
      <c r="H101" s="1070"/>
      <c r="I101" s="479"/>
    </row>
    <row r="102" spans="2:9" ht="59.1" customHeight="1" x14ac:dyDescent="0.2">
      <c r="B102" s="800"/>
      <c r="C102" s="1036"/>
      <c r="D102" s="1038"/>
      <c r="E102" s="241"/>
      <c r="F102" s="1068"/>
      <c r="G102" s="1069"/>
      <c r="H102" s="1070"/>
      <c r="I102" s="479"/>
    </row>
    <row r="103" spans="2:9" ht="59.1" customHeight="1" x14ac:dyDescent="0.2">
      <c r="B103" s="800"/>
      <c r="C103" s="1036"/>
      <c r="D103" s="1038"/>
      <c r="E103" s="241"/>
      <c r="F103" s="1068"/>
      <c r="G103" s="1069"/>
      <c r="H103" s="1070"/>
      <c r="I103" s="479"/>
    </row>
    <row r="104" spans="2:9" ht="59.1" customHeight="1" x14ac:dyDescent="0.2">
      <c r="B104" s="800"/>
      <c r="C104" s="1036"/>
      <c r="D104" s="1038"/>
      <c r="E104" s="241"/>
      <c r="F104" s="1068"/>
      <c r="G104" s="1069"/>
      <c r="H104" s="1070"/>
      <c r="I104" s="479"/>
    </row>
    <row r="105" spans="2:9" ht="59.1" customHeight="1" x14ac:dyDescent="0.2">
      <c r="B105" s="800"/>
      <c r="C105" s="1036"/>
      <c r="D105" s="1038"/>
      <c r="E105" s="241"/>
      <c r="F105" s="1068"/>
      <c r="G105" s="1069"/>
      <c r="H105" s="1070"/>
      <c r="I105" s="479"/>
    </row>
    <row r="106" spans="2:9" ht="59.1" customHeight="1" x14ac:dyDescent="0.2">
      <c r="B106" s="800"/>
      <c r="C106" s="1036"/>
      <c r="D106" s="1038"/>
      <c r="E106" s="241"/>
      <c r="F106" s="1068"/>
      <c r="G106" s="1069"/>
      <c r="H106" s="1070"/>
      <c r="I106" s="479"/>
    </row>
    <row r="107" spans="2:9" ht="59.1" customHeight="1" x14ac:dyDescent="0.2">
      <c r="B107" s="800"/>
      <c r="C107" s="1036"/>
      <c r="D107" s="1038"/>
      <c r="E107" s="241"/>
      <c r="F107" s="1068"/>
      <c r="G107" s="1069"/>
      <c r="H107" s="1070"/>
      <c r="I107" s="479"/>
    </row>
    <row r="108" spans="2:9" ht="59.1" customHeight="1" x14ac:dyDescent="0.2">
      <c r="B108" s="800"/>
      <c r="C108" s="1036"/>
      <c r="D108" s="1038"/>
      <c r="E108" s="241"/>
      <c r="F108" s="1068"/>
      <c r="G108" s="1069"/>
      <c r="H108" s="1070"/>
      <c r="I108" s="479"/>
    </row>
    <row r="109" spans="2:9" ht="59.1" customHeight="1" x14ac:dyDescent="0.2">
      <c r="B109" s="800"/>
      <c r="C109" s="1036"/>
      <c r="D109" s="1038"/>
      <c r="E109" s="241"/>
      <c r="F109" s="1068"/>
      <c r="G109" s="1069"/>
      <c r="H109" s="1070"/>
      <c r="I109" s="479"/>
    </row>
    <row r="110" spans="2:9" ht="59.1" customHeight="1" x14ac:dyDescent="0.2">
      <c r="B110" s="800"/>
      <c r="C110" s="1036"/>
      <c r="D110" s="1038"/>
      <c r="E110" s="241"/>
      <c r="F110" s="1068"/>
      <c r="G110" s="1069"/>
      <c r="H110" s="1070"/>
      <c r="I110" s="479"/>
    </row>
    <row r="111" spans="2:9" ht="59.1" customHeight="1" x14ac:dyDescent="0.2">
      <c r="B111" s="800"/>
      <c r="C111" s="1036"/>
      <c r="D111" s="1038"/>
      <c r="E111" s="241"/>
      <c r="F111" s="1068"/>
      <c r="G111" s="1069"/>
      <c r="H111" s="1070"/>
      <c r="I111" s="479"/>
    </row>
    <row r="112" spans="2:9" ht="59.1" customHeight="1" x14ac:dyDescent="0.2">
      <c r="B112" s="800"/>
      <c r="C112" s="1036"/>
      <c r="D112" s="1038"/>
      <c r="E112" s="241"/>
      <c r="F112" s="1068"/>
      <c r="G112" s="1069"/>
      <c r="H112" s="1070"/>
      <c r="I112" s="479"/>
    </row>
    <row r="113" spans="1:12" ht="59.1" customHeight="1" x14ac:dyDescent="0.2">
      <c r="B113" s="800"/>
      <c r="C113" s="1036"/>
      <c r="D113" s="1038"/>
      <c r="E113" s="241"/>
      <c r="F113" s="1068"/>
      <c r="G113" s="1069"/>
      <c r="H113" s="1070"/>
      <c r="I113" s="479"/>
    </row>
    <row r="114" spans="1:12" ht="59.1" customHeight="1" x14ac:dyDescent="0.2">
      <c r="B114" s="800"/>
      <c r="C114" s="1036"/>
      <c r="D114" s="1038"/>
      <c r="E114" s="241"/>
      <c r="F114" s="1068"/>
      <c r="G114" s="1069"/>
      <c r="H114" s="1070"/>
      <c r="I114" s="479"/>
    </row>
    <row r="115" spans="1:12" ht="38.25" customHeight="1" x14ac:dyDescent="0.2">
      <c r="B115" s="800"/>
      <c r="C115" s="1036"/>
      <c r="D115" s="1073"/>
      <c r="E115" s="241"/>
      <c r="F115" s="1068"/>
      <c r="G115" s="1074"/>
      <c r="H115" s="1075"/>
      <c r="I115" s="479"/>
    </row>
    <row r="116" spans="1:12" ht="15.75" customHeight="1" thickBot="1" x14ac:dyDescent="0.25">
      <c r="B116" s="27"/>
      <c r="C116" s="27"/>
      <c r="D116" s="27"/>
      <c r="E116" s="467">
        <f>SUM(E94:E115)</f>
        <v>0</v>
      </c>
      <c r="F116" s="27"/>
      <c r="G116" s="347"/>
      <c r="H116" s="347"/>
      <c r="I116" s="480">
        <f>SUM(I94:I115)</f>
        <v>0</v>
      </c>
    </row>
    <row r="117" spans="1:12" ht="15.75" thickTop="1" x14ac:dyDescent="0.3">
      <c r="B117" s="27"/>
      <c r="C117" s="27"/>
      <c r="D117" s="27"/>
      <c r="E117" s="27"/>
      <c r="F117" s="27"/>
      <c r="G117" s="27"/>
      <c r="H117" s="1039"/>
      <c r="I117" s="1039"/>
    </row>
    <row r="118" spans="1:12" ht="39.75" customHeight="1" x14ac:dyDescent="0.2">
      <c r="B118" s="27" t="s">
        <v>65</v>
      </c>
      <c r="C118" s="928" t="s">
        <v>610</v>
      </c>
      <c r="D118" s="928"/>
      <c r="E118" s="928"/>
      <c r="F118" s="928"/>
      <c r="G118" s="928"/>
      <c r="H118" s="928"/>
      <c r="I118" s="928"/>
    </row>
    <row r="121" spans="1:12" x14ac:dyDescent="0.2">
      <c r="A121" s="34" t="s">
        <v>192</v>
      </c>
      <c r="B121" s="34" t="s">
        <v>377</v>
      </c>
      <c r="C121" s="34"/>
    </row>
    <row r="122" spans="1:12" x14ac:dyDescent="0.2">
      <c r="B122" s="787"/>
      <c r="C122" s="787"/>
      <c r="D122" s="787"/>
      <c r="E122" s="787"/>
      <c r="F122" s="787"/>
      <c r="G122" s="787"/>
      <c r="H122" s="787"/>
      <c r="I122" s="787"/>
    </row>
    <row r="123" spans="1:12" ht="48" customHeight="1" x14ac:dyDescent="0.2">
      <c r="B123" s="236"/>
      <c r="C123" s="1040" t="s">
        <v>102</v>
      </c>
      <c r="D123" s="1005"/>
      <c r="E123" s="1067" t="s">
        <v>380</v>
      </c>
      <c r="F123" s="1067"/>
      <c r="G123" s="1067"/>
      <c r="H123" s="808" t="s">
        <v>103</v>
      </c>
      <c r="I123" s="68" t="s">
        <v>106</v>
      </c>
      <c r="J123" s="68" t="s">
        <v>107</v>
      </c>
      <c r="K123" s="795" t="s">
        <v>108</v>
      </c>
      <c r="L123" s="795" t="s">
        <v>109</v>
      </c>
    </row>
    <row r="124" spans="1:12" ht="59.1" customHeight="1" x14ac:dyDescent="0.2">
      <c r="B124" s="800"/>
      <c r="C124" s="1036"/>
      <c r="D124" s="1107"/>
      <c r="E124" s="1068"/>
      <c r="F124" s="1108"/>
      <c r="G124" s="1109"/>
      <c r="H124" s="241"/>
      <c r="I124" s="507"/>
      <c r="J124" s="507"/>
      <c r="K124" s="506"/>
      <c r="L124" s="526">
        <f>MAX((I124-J124),0)*K124</f>
        <v>0</v>
      </c>
    </row>
    <row r="125" spans="1:12" ht="59.1" customHeight="1" x14ac:dyDescent="0.2">
      <c r="B125" s="800"/>
      <c r="C125" s="1036"/>
      <c r="D125" s="1109"/>
      <c r="E125" s="1068"/>
      <c r="F125" s="1108"/>
      <c r="G125" s="1109"/>
      <c r="H125" s="241"/>
      <c r="I125" s="619"/>
      <c r="J125" s="619"/>
      <c r="K125" s="620"/>
      <c r="L125" s="526">
        <f t="shared" ref="L125:L145" si="1">MAX((I125-J125),0)*K125</f>
        <v>0</v>
      </c>
    </row>
    <row r="126" spans="1:12" ht="59.1" customHeight="1" x14ac:dyDescent="0.2">
      <c r="B126" s="800"/>
      <c r="C126" s="1036"/>
      <c r="D126" s="1109"/>
      <c r="E126" s="1068"/>
      <c r="F126" s="1108"/>
      <c r="G126" s="1109"/>
      <c r="H126" s="241"/>
      <c r="I126" s="619"/>
      <c r="J126" s="619"/>
      <c r="K126" s="620"/>
      <c r="L126" s="526">
        <f t="shared" si="1"/>
        <v>0</v>
      </c>
    </row>
    <row r="127" spans="1:12" ht="59.1" customHeight="1" x14ac:dyDescent="0.2">
      <c r="B127" s="800"/>
      <c r="C127" s="1036"/>
      <c r="D127" s="1109"/>
      <c r="E127" s="1068"/>
      <c r="F127" s="1108"/>
      <c r="G127" s="1109"/>
      <c r="H127" s="241"/>
      <c r="I127" s="619"/>
      <c r="J127" s="619"/>
      <c r="K127" s="620"/>
      <c r="L127" s="526">
        <f t="shared" si="1"/>
        <v>0</v>
      </c>
    </row>
    <row r="128" spans="1:12" ht="59.1" customHeight="1" x14ac:dyDescent="0.2">
      <c r="B128" s="800"/>
      <c r="C128" s="1036"/>
      <c r="D128" s="1109"/>
      <c r="E128" s="1068"/>
      <c r="F128" s="1108"/>
      <c r="G128" s="1109"/>
      <c r="H128" s="241"/>
      <c r="I128" s="619"/>
      <c r="J128" s="619"/>
      <c r="K128" s="620"/>
      <c r="L128" s="526">
        <f t="shared" si="1"/>
        <v>0</v>
      </c>
    </row>
    <row r="129" spans="2:12" ht="59.1" customHeight="1" x14ac:dyDescent="0.2">
      <c r="B129" s="800"/>
      <c r="C129" s="1036"/>
      <c r="D129" s="1109"/>
      <c r="E129" s="1068"/>
      <c r="F129" s="1108"/>
      <c r="G129" s="1109"/>
      <c r="H129" s="241"/>
      <c r="I129" s="619"/>
      <c r="J129" s="619"/>
      <c r="K129" s="620"/>
      <c r="L129" s="526">
        <f t="shared" si="1"/>
        <v>0</v>
      </c>
    </row>
    <row r="130" spans="2:12" ht="59.1" customHeight="1" x14ac:dyDescent="0.2">
      <c r="B130" s="800"/>
      <c r="C130" s="1036"/>
      <c r="D130" s="1107"/>
      <c r="E130" s="1068"/>
      <c r="F130" s="1108"/>
      <c r="G130" s="1109"/>
      <c r="H130" s="241"/>
      <c r="I130" s="619"/>
      <c r="J130" s="619"/>
      <c r="K130" s="620"/>
      <c r="L130" s="526">
        <f t="shared" si="1"/>
        <v>0</v>
      </c>
    </row>
    <row r="131" spans="2:12" ht="59.1" customHeight="1" x14ac:dyDescent="0.2">
      <c r="B131" s="800"/>
      <c r="C131" s="1036"/>
      <c r="D131" s="1109"/>
      <c r="E131" s="1068"/>
      <c r="F131" s="1108"/>
      <c r="G131" s="1109"/>
      <c r="H131" s="241"/>
      <c r="I131" s="619"/>
      <c r="J131" s="619"/>
      <c r="K131" s="620"/>
      <c r="L131" s="526">
        <f t="shared" si="1"/>
        <v>0</v>
      </c>
    </row>
    <row r="132" spans="2:12" ht="59.1" customHeight="1" x14ac:dyDescent="0.2">
      <c r="B132" s="800"/>
      <c r="C132" s="1036"/>
      <c r="D132" s="1109"/>
      <c r="E132" s="1068"/>
      <c r="F132" s="1108"/>
      <c r="G132" s="1109"/>
      <c r="H132" s="241"/>
      <c r="I132" s="619"/>
      <c r="J132" s="619"/>
      <c r="K132" s="620"/>
      <c r="L132" s="526">
        <f t="shared" si="1"/>
        <v>0</v>
      </c>
    </row>
    <row r="133" spans="2:12" ht="59.1" customHeight="1" x14ac:dyDescent="0.2">
      <c r="B133" s="800"/>
      <c r="C133" s="1036"/>
      <c r="D133" s="1109"/>
      <c r="E133" s="1068"/>
      <c r="F133" s="1108"/>
      <c r="G133" s="1109"/>
      <c r="H133" s="241"/>
      <c r="I133" s="619"/>
      <c r="J133" s="619"/>
      <c r="K133" s="620"/>
      <c r="L133" s="526">
        <f t="shared" si="1"/>
        <v>0</v>
      </c>
    </row>
    <row r="134" spans="2:12" ht="59.1" customHeight="1" x14ac:dyDescent="0.2">
      <c r="B134" s="800"/>
      <c r="C134" s="1036"/>
      <c r="D134" s="1109"/>
      <c r="E134" s="1068"/>
      <c r="F134" s="1108"/>
      <c r="G134" s="1109"/>
      <c r="H134" s="241"/>
      <c r="I134" s="619"/>
      <c r="J134" s="619"/>
      <c r="K134" s="620"/>
      <c r="L134" s="526">
        <f t="shared" si="1"/>
        <v>0</v>
      </c>
    </row>
    <row r="135" spans="2:12" ht="59.1" customHeight="1" x14ac:dyDescent="0.2">
      <c r="B135" s="800"/>
      <c r="C135" s="1036"/>
      <c r="D135" s="1109"/>
      <c r="E135" s="1068"/>
      <c r="F135" s="1108"/>
      <c r="G135" s="1109"/>
      <c r="H135" s="241"/>
      <c r="I135" s="619"/>
      <c r="J135" s="619"/>
      <c r="K135" s="620"/>
      <c r="L135" s="526">
        <f t="shared" si="1"/>
        <v>0</v>
      </c>
    </row>
    <row r="136" spans="2:12" ht="59.1" customHeight="1" x14ac:dyDescent="0.2">
      <c r="B136" s="800"/>
      <c r="C136" s="1036"/>
      <c r="D136" s="1109"/>
      <c r="E136" s="1068"/>
      <c r="F136" s="1108"/>
      <c r="G136" s="1109"/>
      <c r="H136" s="241"/>
      <c r="I136" s="619"/>
      <c r="J136" s="619"/>
      <c r="K136" s="620"/>
      <c r="L136" s="526">
        <f t="shared" si="1"/>
        <v>0</v>
      </c>
    </row>
    <row r="137" spans="2:12" ht="59.1" customHeight="1" x14ac:dyDescent="0.2">
      <c r="B137" s="800"/>
      <c r="C137" s="1036"/>
      <c r="D137" s="1109"/>
      <c r="E137" s="1068"/>
      <c r="F137" s="1108"/>
      <c r="G137" s="1109"/>
      <c r="H137" s="241"/>
      <c r="I137" s="619"/>
      <c r="J137" s="619"/>
      <c r="K137" s="620"/>
      <c r="L137" s="526">
        <f t="shared" si="1"/>
        <v>0</v>
      </c>
    </row>
    <row r="138" spans="2:12" ht="59.1" customHeight="1" x14ac:dyDescent="0.2">
      <c r="B138" s="800"/>
      <c r="C138" s="1036"/>
      <c r="D138" s="1109"/>
      <c r="E138" s="1068"/>
      <c r="F138" s="1108"/>
      <c r="G138" s="1109"/>
      <c r="H138" s="241"/>
      <c r="I138" s="619"/>
      <c r="J138" s="619"/>
      <c r="K138" s="620"/>
      <c r="L138" s="526">
        <f t="shared" si="1"/>
        <v>0</v>
      </c>
    </row>
    <row r="139" spans="2:12" ht="59.1" customHeight="1" x14ac:dyDescent="0.2">
      <c r="B139" s="800"/>
      <c r="C139" s="1036"/>
      <c r="D139" s="1109"/>
      <c r="E139" s="1068"/>
      <c r="F139" s="1108"/>
      <c r="G139" s="1109"/>
      <c r="H139" s="241"/>
      <c r="I139" s="619"/>
      <c r="J139" s="619"/>
      <c r="K139" s="620"/>
      <c r="L139" s="526">
        <f t="shared" si="1"/>
        <v>0</v>
      </c>
    </row>
    <row r="140" spans="2:12" ht="59.1" customHeight="1" x14ac:dyDescent="0.2">
      <c r="B140" s="800"/>
      <c r="C140" s="1036"/>
      <c r="D140" s="1109"/>
      <c r="E140" s="1068"/>
      <c r="F140" s="1108"/>
      <c r="G140" s="1109"/>
      <c r="H140" s="241"/>
      <c r="I140" s="619"/>
      <c r="J140" s="619"/>
      <c r="K140" s="620"/>
      <c r="L140" s="526">
        <f t="shared" si="1"/>
        <v>0</v>
      </c>
    </row>
    <row r="141" spans="2:12" ht="59.1" customHeight="1" x14ac:dyDescent="0.2">
      <c r="B141" s="800"/>
      <c r="C141" s="1036"/>
      <c r="D141" s="1109"/>
      <c r="E141" s="1068"/>
      <c r="F141" s="1108"/>
      <c r="G141" s="1109"/>
      <c r="H141" s="241"/>
      <c r="I141" s="619"/>
      <c r="J141" s="619"/>
      <c r="K141" s="620"/>
      <c r="L141" s="526">
        <f t="shared" si="1"/>
        <v>0</v>
      </c>
    </row>
    <row r="142" spans="2:12" ht="59.1" customHeight="1" x14ac:dyDescent="0.2">
      <c r="B142" s="800"/>
      <c r="C142" s="1036"/>
      <c r="D142" s="1109"/>
      <c r="E142" s="1068"/>
      <c r="F142" s="1108"/>
      <c r="G142" s="1109"/>
      <c r="H142" s="241"/>
      <c r="I142" s="619"/>
      <c r="J142" s="619"/>
      <c r="K142" s="620"/>
      <c r="L142" s="526">
        <f t="shared" si="1"/>
        <v>0</v>
      </c>
    </row>
    <row r="143" spans="2:12" ht="59.1" customHeight="1" x14ac:dyDescent="0.2">
      <c r="B143" s="800"/>
      <c r="C143" s="1036"/>
      <c r="D143" s="1109"/>
      <c r="E143" s="1068"/>
      <c r="F143" s="1108"/>
      <c r="G143" s="1109"/>
      <c r="H143" s="241"/>
      <c r="I143" s="619"/>
      <c r="J143" s="619"/>
      <c r="K143" s="620"/>
      <c r="L143" s="526">
        <f t="shared" si="1"/>
        <v>0</v>
      </c>
    </row>
    <row r="144" spans="2:12" ht="59.1" customHeight="1" x14ac:dyDescent="0.2">
      <c r="B144" s="800"/>
      <c r="C144" s="1036"/>
      <c r="D144" s="1109"/>
      <c r="E144" s="1068"/>
      <c r="F144" s="1108"/>
      <c r="G144" s="1109"/>
      <c r="H144" s="241"/>
      <c r="I144" s="619"/>
      <c r="J144" s="619"/>
      <c r="K144" s="620"/>
      <c r="L144" s="526">
        <f t="shared" si="1"/>
        <v>0</v>
      </c>
    </row>
    <row r="145" spans="2:12" ht="59.1" customHeight="1" x14ac:dyDescent="0.2">
      <c r="B145" s="800"/>
      <c r="C145" s="1036"/>
      <c r="D145" s="1109"/>
      <c r="E145" s="1068"/>
      <c r="F145" s="1108"/>
      <c r="G145" s="1109"/>
      <c r="H145" s="241"/>
      <c r="I145" s="507"/>
      <c r="J145" s="507"/>
      <c r="K145" s="506"/>
      <c r="L145" s="526">
        <f t="shared" si="1"/>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785"/>
    </row>
    <row r="148" spans="2:12" x14ac:dyDescent="0.2">
      <c r="B148" s="27" t="s">
        <v>65</v>
      </c>
      <c r="C148" s="1110" t="s">
        <v>284</v>
      </c>
      <c r="D148" s="1110"/>
      <c r="E148" s="1110"/>
      <c r="F148" s="1110"/>
      <c r="G148" s="1110"/>
      <c r="H148" s="1110"/>
      <c r="I148" s="1110"/>
      <c r="J148" s="1110"/>
      <c r="K148" s="1110"/>
    </row>
    <row r="149" spans="2:12" ht="30" customHeight="1" x14ac:dyDescent="0.2">
      <c r="C149" s="1044" t="s">
        <v>285</v>
      </c>
      <c r="D149" s="1044"/>
      <c r="E149" s="1044"/>
      <c r="F149" s="1044"/>
      <c r="G149" s="1044"/>
      <c r="H149" s="1044"/>
      <c r="I149" s="1044"/>
      <c r="J149" s="1044"/>
      <c r="K149" s="1044"/>
    </row>
    <row r="150" spans="2:12" ht="15" customHeight="1" x14ac:dyDescent="0.2">
      <c r="C150" s="928" t="s">
        <v>451</v>
      </c>
      <c r="D150" s="928"/>
      <c r="E150" s="928"/>
      <c r="F150" s="928"/>
      <c r="G150" s="928"/>
      <c r="H150" s="928"/>
      <c r="I150" s="928"/>
    </row>
  </sheetData>
  <sheetProtection insertRows="0"/>
  <mergeCells count="148">
    <mergeCell ref="B1:C1"/>
    <mergeCell ref="H2:I2"/>
    <mergeCell ref="E5:M5"/>
    <mergeCell ref="E6:M6"/>
    <mergeCell ref="E7:M7"/>
    <mergeCell ref="E8:M8"/>
    <mergeCell ref="B20:F20"/>
    <mergeCell ref="B21:F21"/>
    <mergeCell ref="B24:F24"/>
    <mergeCell ref="B25:F25"/>
    <mergeCell ref="B26:F26"/>
    <mergeCell ref="B30:F30"/>
    <mergeCell ref="E9:M9"/>
    <mergeCell ref="B13:I13"/>
    <mergeCell ref="B16:F16"/>
    <mergeCell ref="B17:F17"/>
    <mergeCell ref="B18:F18"/>
    <mergeCell ref="B19:F19"/>
    <mergeCell ref="C54:D54"/>
    <mergeCell ref="C55:D55"/>
    <mergeCell ref="C56:D56"/>
    <mergeCell ref="C57:D57"/>
    <mergeCell ref="C58:D58"/>
    <mergeCell ref="C59:D59"/>
    <mergeCell ref="H46:I46"/>
    <mergeCell ref="C47:I47"/>
    <mergeCell ref="H50:I50"/>
    <mergeCell ref="C51:D51"/>
    <mergeCell ref="C52:D52"/>
    <mergeCell ref="C53:D53"/>
    <mergeCell ref="C66:D66"/>
    <mergeCell ref="C67:D67"/>
    <mergeCell ref="C68:D68"/>
    <mergeCell ref="C69:D69"/>
    <mergeCell ref="C70:D70"/>
    <mergeCell ref="C71:D71"/>
    <mergeCell ref="C60:D60"/>
    <mergeCell ref="C61:D61"/>
    <mergeCell ref="C62:D62"/>
    <mergeCell ref="C63:D63"/>
    <mergeCell ref="C64:D64"/>
    <mergeCell ref="C65:D65"/>
    <mergeCell ref="C81:I81"/>
    <mergeCell ref="C82:I84"/>
    <mergeCell ref="B88:I91"/>
    <mergeCell ref="C93:D93"/>
    <mergeCell ref="F93:H93"/>
    <mergeCell ref="C94:D94"/>
    <mergeCell ref="F94:H94"/>
    <mergeCell ref="C72:D72"/>
    <mergeCell ref="C73:D73"/>
    <mergeCell ref="C74:D74"/>
    <mergeCell ref="C75:D75"/>
    <mergeCell ref="F76:G77"/>
    <mergeCell ref="H76:H77"/>
    <mergeCell ref="C98:D98"/>
    <mergeCell ref="F98:H98"/>
    <mergeCell ref="C99:D99"/>
    <mergeCell ref="F99:H99"/>
    <mergeCell ref="C100:D100"/>
    <mergeCell ref="F100:H100"/>
    <mergeCell ref="C95:D95"/>
    <mergeCell ref="F95:H95"/>
    <mergeCell ref="C96:D96"/>
    <mergeCell ref="F96:H96"/>
    <mergeCell ref="C97:D97"/>
    <mergeCell ref="F97:H97"/>
    <mergeCell ref="C104:D104"/>
    <mergeCell ref="F104:H104"/>
    <mergeCell ref="C105:D105"/>
    <mergeCell ref="F105:H105"/>
    <mergeCell ref="C106:D106"/>
    <mergeCell ref="F106:H106"/>
    <mergeCell ref="C101:D101"/>
    <mergeCell ref="F101:H101"/>
    <mergeCell ref="C102:D102"/>
    <mergeCell ref="F102:H102"/>
    <mergeCell ref="C103:D103"/>
    <mergeCell ref="F103:H103"/>
    <mergeCell ref="C110:D110"/>
    <mergeCell ref="F110:H110"/>
    <mergeCell ref="C111:D111"/>
    <mergeCell ref="F111:H111"/>
    <mergeCell ref="C112:D112"/>
    <mergeCell ref="F112:H112"/>
    <mergeCell ref="C107:D107"/>
    <mergeCell ref="F107:H107"/>
    <mergeCell ref="C108:D108"/>
    <mergeCell ref="F108:H108"/>
    <mergeCell ref="C109:D109"/>
    <mergeCell ref="F109:H109"/>
    <mergeCell ref="H117:I117"/>
    <mergeCell ref="C118:I118"/>
    <mergeCell ref="C123:D123"/>
    <mergeCell ref="E123:G123"/>
    <mergeCell ref="C124:D124"/>
    <mergeCell ref="E124:G124"/>
    <mergeCell ref="C113:D113"/>
    <mergeCell ref="F113:H113"/>
    <mergeCell ref="C114:D114"/>
    <mergeCell ref="F114:H114"/>
    <mergeCell ref="C115:D115"/>
    <mergeCell ref="F115:H115"/>
    <mergeCell ref="C128:D128"/>
    <mergeCell ref="E128:G128"/>
    <mergeCell ref="C129:D129"/>
    <mergeCell ref="E129:G129"/>
    <mergeCell ref="C130:D130"/>
    <mergeCell ref="E130:G130"/>
    <mergeCell ref="C125:D125"/>
    <mergeCell ref="E125:G125"/>
    <mergeCell ref="C126:D126"/>
    <mergeCell ref="E126:G126"/>
    <mergeCell ref="C127:D127"/>
    <mergeCell ref="E127:G127"/>
    <mergeCell ref="C134:D134"/>
    <mergeCell ref="E134:G134"/>
    <mergeCell ref="C135:D135"/>
    <mergeCell ref="E135:G135"/>
    <mergeCell ref="C136:D136"/>
    <mergeCell ref="E136:G136"/>
    <mergeCell ref="C131:D131"/>
    <mergeCell ref="E131:G131"/>
    <mergeCell ref="C132:D132"/>
    <mergeCell ref="E132:G132"/>
    <mergeCell ref="C133:D133"/>
    <mergeCell ref="E133:G133"/>
    <mergeCell ref="C140:D140"/>
    <mergeCell ref="E140:G140"/>
    <mergeCell ref="C141:D141"/>
    <mergeCell ref="E141:G141"/>
    <mergeCell ref="C142:D142"/>
    <mergeCell ref="E142:G142"/>
    <mergeCell ref="C137:D137"/>
    <mergeCell ref="E137:G137"/>
    <mergeCell ref="C138:D138"/>
    <mergeCell ref="E138:G138"/>
    <mergeCell ref="C139:D139"/>
    <mergeCell ref="E139:G139"/>
    <mergeCell ref="C148:K148"/>
    <mergeCell ref="C149:K149"/>
    <mergeCell ref="C150:I150"/>
    <mergeCell ref="C143:D143"/>
    <mergeCell ref="E143:G143"/>
    <mergeCell ref="C144:D144"/>
    <mergeCell ref="E144:G144"/>
    <mergeCell ref="C145:D145"/>
    <mergeCell ref="E145:G145"/>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4" max="8" man="1"/>
    <brk id="118"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153"/>
  <sheetViews>
    <sheetView showGridLines="0" zoomScaleNormal="100" zoomScaleSheetLayoutView="75" workbookViewId="0">
      <selection activeCell="H121" sqref="H121"/>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467</v>
      </c>
      <c r="B1" s="1062" t="s">
        <v>464</v>
      </c>
      <c r="C1" s="1063"/>
      <c r="I1" s="24"/>
    </row>
    <row r="2" spans="1:13" x14ac:dyDescent="0.3">
      <c r="H2" s="1039"/>
      <c r="I2" s="1039"/>
    </row>
    <row r="3" spans="1:13" x14ac:dyDescent="0.3">
      <c r="B3" s="557"/>
      <c r="C3" s="338"/>
      <c r="H3" s="323"/>
      <c r="I3" s="323"/>
    </row>
    <row r="4" spans="1:13" x14ac:dyDescent="0.3">
      <c r="B4" s="557"/>
      <c r="C4" s="338"/>
      <c r="H4" s="323"/>
      <c r="I4" s="323"/>
    </row>
    <row r="5" spans="1:13" x14ac:dyDescent="0.3">
      <c r="B5" s="119" t="s">
        <v>433</v>
      </c>
      <c r="D5" s="356"/>
      <c r="E5" s="948" t="str">
        <f>IF('Form A'!D5=0,"",'Form A'!D5)</f>
        <v/>
      </c>
      <c r="F5" s="949"/>
      <c r="G5" s="949"/>
      <c r="H5" s="949"/>
      <c r="I5" s="949"/>
      <c r="J5" s="949"/>
      <c r="K5" s="949"/>
      <c r="L5" s="949"/>
      <c r="M5" s="950"/>
    </row>
    <row r="6" spans="1:13" x14ac:dyDescent="0.2">
      <c r="B6" s="27" t="s">
        <v>435</v>
      </c>
      <c r="D6" s="356"/>
      <c r="E6" s="948" t="str">
        <f>IF('Form A'!D6=0,"",'Form A'!D6)</f>
        <v/>
      </c>
      <c r="F6" s="949"/>
      <c r="G6" s="949"/>
      <c r="H6" s="949"/>
      <c r="I6" s="949"/>
      <c r="J6" s="949"/>
      <c r="K6" s="949"/>
      <c r="L6" s="949"/>
      <c r="M6" s="950"/>
    </row>
    <row r="7" spans="1:13" x14ac:dyDescent="0.2">
      <c r="B7" s="27" t="s">
        <v>297</v>
      </c>
      <c r="D7" s="356"/>
      <c r="E7" s="948" t="str">
        <f>IF('Form A'!D7=0,"",'Form A'!D7)</f>
        <v/>
      </c>
      <c r="F7" s="949"/>
      <c r="G7" s="949"/>
      <c r="H7" s="949"/>
      <c r="I7" s="949"/>
      <c r="J7" s="949"/>
      <c r="K7" s="949"/>
      <c r="L7" s="949"/>
      <c r="M7" s="950"/>
    </row>
    <row r="8" spans="1:13" x14ac:dyDescent="0.2">
      <c r="B8" s="120" t="s">
        <v>259</v>
      </c>
      <c r="D8" s="356"/>
      <c r="E8" s="940">
        <f>'Form A'!D8</f>
        <v>0</v>
      </c>
      <c r="F8" s="941"/>
      <c r="G8" s="941"/>
      <c r="H8" s="941"/>
      <c r="I8" s="941"/>
      <c r="J8" s="941"/>
      <c r="K8" s="941"/>
      <c r="L8" s="941"/>
      <c r="M8" s="942"/>
    </row>
    <row r="9" spans="1:13" x14ac:dyDescent="0.2">
      <c r="B9" s="21" t="s">
        <v>5</v>
      </c>
      <c r="E9" s="948" t="s">
        <v>383</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25"/>
      <c r="C14" s="25"/>
      <c r="D14" s="25"/>
      <c r="E14" s="25"/>
      <c r="F14" s="25"/>
      <c r="G14" s="25"/>
      <c r="H14" s="25"/>
      <c r="I14" s="24" t="s">
        <v>408</v>
      </c>
    </row>
    <row r="15" spans="1:13" x14ac:dyDescent="0.3">
      <c r="A15" s="34" t="s">
        <v>177</v>
      </c>
      <c r="B15" s="341" t="s">
        <v>39</v>
      </c>
      <c r="C15" s="341"/>
      <c r="I15" s="323" t="s">
        <v>418</v>
      </c>
    </row>
    <row r="16" spans="1:13" s="35" customFormat="1" ht="16.7" customHeight="1" x14ac:dyDescent="0.2">
      <c r="B16" s="1087" t="s">
        <v>40</v>
      </c>
      <c r="C16" s="1088"/>
      <c r="D16" s="1088"/>
      <c r="E16" s="1088"/>
      <c r="F16" s="1089"/>
      <c r="G16" s="201" t="s">
        <v>8</v>
      </c>
      <c r="H16" s="55" t="s">
        <v>9</v>
      </c>
      <c r="I16" s="55" t="s">
        <v>10</v>
      </c>
    </row>
    <row r="17" spans="1:9" s="342" customFormat="1" ht="35.1" customHeight="1" x14ac:dyDescent="0.2">
      <c r="B17" s="1000" t="s">
        <v>156</v>
      </c>
      <c r="C17" s="1085"/>
      <c r="D17" s="1085"/>
      <c r="E17" s="1085"/>
      <c r="F17" s="1086"/>
      <c r="G17" s="223"/>
      <c r="H17" s="224" t="s">
        <v>41</v>
      </c>
      <c r="I17" s="217">
        <f>G17*H17</f>
        <v>0</v>
      </c>
    </row>
    <row r="18" spans="1:9" ht="27.95" customHeight="1" x14ac:dyDescent="0.2">
      <c r="B18" s="997" t="s">
        <v>157</v>
      </c>
      <c r="C18" s="998"/>
      <c r="D18" s="998"/>
      <c r="E18" s="998"/>
      <c r="F18" s="1099"/>
      <c r="G18" s="223"/>
      <c r="H18" s="203">
        <v>0.3</v>
      </c>
      <c r="I18" s="217">
        <f>G18*H18</f>
        <v>0</v>
      </c>
    </row>
    <row r="19" spans="1:9" ht="45.2" customHeight="1" x14ac:dyDescent="0.2">
      <c r="B19" s="997" t="s">
        <v>158</v>
      </c>
      <c r="C19" s="998"/>
      <c r="D19" s="998"/>
      <c r="E19" s="998"/>
      <c r="F19" s="1099"/>
      <c r="G19" s="223"/>
      <c r="H19" s="203">
        <v>0.16</v>
      </c>
      <c r="I19" s="217">
        <f>G19*H19</f>
        <v>0</v>
      </c>
    </row>
    <row r="20" spans="1:9" ht="20.25" customHeight="1" x14ac:dyDescent="0.2">
      <c r="B20" s="997" t="s">
        <v>159</v>
      </c>
      <c r="C20" s="998"/>
      <c r="D20" s="998"/>
      <c r="E20" s="998"/>
      <c r="F20" s="1099"/>
      <c r="G20" s="223"/>
      <c r="H20" s="203">
        <v>0.25</v>
      </c>
      <c r="I20" s="217">
        <f>G20*H20</f>
        <v>0</v>
      </c>
    </row>
    <row r="21" spans="1:9" ht="20.25" customHeight="1" x14ac:dyDescent="0.2">
      <c r="B21" s="1000" t="s">
        <v>375</v>
      </c>
      <c r="C21" s="1085"/>
      <c r="D21" s="1085"/>
      <c r="E21" s="1085"/>
      <c r="F21" s="1086"/>
      <c r="G21" s="223"/>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55" t="s">
        <v>9</v>
      </c>
      <c r="I24" s="55" t="s">
        <v>10</v>
      </c>
    </row>
    <row r="25" spans="1:9" s="342" customFormat="1" ht="20.25" customHeight="1" x14ac:dyDescent="0.2">
      <c r="B25" s="1101" t="s">
        <v>224</v>
      </c>
      <c r="C25" s="1102"/>
      <c r="D25" s="1102"/>
      <c r="E25" s="1102"/>
      <c r="F25" s="1103"/>
      <c r="G25" s="223"/>
      <c r="H25" s="203">
        <v>0.08</v>
      </c>
      <c r="I25" s="217">
        <f>G25*H25</f>
        <v>0</v>
      </c>
    </row>
    <row r="26" spans="1:9" ht="20.25" customHeight="1" x14ac:dyDescent="0.2">
      <c r="B26" s="997" t="s">
        <v>225</v>
      </c>
      <c r="C26" s="998"/>
      <c r="D26" s="998"/>
      <c r="E26" s="998"/>
      <c r="F26" s="1099"/>
      <c r="G26" s="223"/>
      <c r="H26" s="203">
        <v>0.16</v>
      </c>
      <c r="I26" s="217">
        <f>G26*H26</f>
        <v>0</v>
      </c>
    </row>
    <row r="27" spans="1:9" ht="20.25" customHeight="1" thickBot="1" x14ac:dyDescent="0.25">
      <c r="I27" s="354">
        <f>SUM(I25:I26)</f>
        <v>0</v>
      </c>
    </row>
    <row r="28" spans="1:9" ht="15.75" thickTop="1" x14ac:dyDescent="0.2">
      <c r="A28" s="34" t="s">
        <v>179</v>
      </c>
      <c r="B28" s="34" t="s">
        <v>44</v>
      </c>
      <c r="C28" s="34"/>
    </row>
    <row r="29" spans="1:9" x14ac:dyDescent="0.2">
      <c r="B29" s="34" t="s">
        <v>45</v>
      </c>
      <c r="C29" s="34"/>
      <c r="E29" s="34"/>
    </row>
    <row r="30" spans="1:9" x14ac:dyDescent="0.2">
      <c r="B30" s="1087" t="s">
        <v>46</v>
      </c>
      <c r="C30" s="1088"/>
      <c r="D30" s="1088"/>
      <c r="E30" s="1088"/>
      <c r="F30" s="1089"/>
      <c r="G30" s="200" t="s">
        <v>484</v>
      </c>
      <c r="H30" s="200" t="s">
        <v>485</v>
      </c>
      <c r="I30" s="55" t="s">
        <v>47</v>
      </c>
    </row>
    <row r="31" spans="1:9" ht="9.75" customHeight="1" x14ac:dyDescent="0.2">
      <c r="B31" s="228"/>
      <c r="C31" s="229"/>
      <c r="D31" s="229"/>
      <c r="E31" s="229"/>
      <c r="F31" s="230"/>
      <c r="G31" s="231"/>
      <c r="H31" s="231"/>
      <c r="I31" s="232"/>
    </row>
    <row r="32" spans="1:9" x14ac:dyDescent="0.2">
      <c r="B32" s="28" t="s">
        <v>486</v>
      </c>
      <c r="C32" s="29"/>
      <c r="D32" s="322"/>
      <c r="E32" s="322"/>
      <c r="F32" s="115"/>
      <c r="G32" s="223"/>
      <c r="H32" s="750"/>
      <c r="I32" s="234">
        <f>G32-H32</f>
        <v>0</v>
      </c>
    </row>
    <row r="33" spans="2:9" x14ac:dyDescent="0.2">
      <c r="B33" s="28" t="s">
        <v>487</v>
      </c>
      <c r="C33" s="29"/>
      <c r="D33" s="322"/>
      <c r="E33" s="322"/>
      <c r="F33" s="115"/>
      <c r="G33" s="223"/>
      <c r="H33" s="751"/>
      <c r="I33" s="234">
        <f t="shared" ref="I33:I34" si="0">G33-H33</f>
        <v>0</v>
      </c>
    </row>
    <row r="34" spans="2:9" x14ac:dyDescent="0.2">
      <c r="B34" s="28" t="s">
        <v>49</v>
      </c>
      <c r="C34" s="29"/>
      <c r="D34" s="748"/>
      <c r="E34" s="748"/>
      <c r="F34" s="115"/>
      <c r="G34" s="223"/>
      <c r="H34" s="751"/>
      <c r="I34" s="234">
        <f t="shared" si="0"/>
        <v>0</v>
      </c>
    </row>
    <row r="35" spans="2:9" x14ac:dyDescent="0.2">
      <c r="B35" s="27"/>
      <c r="C35" s="27"/>
      <c r="D35" s="120"/>
      <c r="E35" s="120"/>
      <c r="F35" s="27"/>
      <c r="G35" s="754"/>
      <c r="H35" s="755" t="s">
        <v>488</v>
      </c>
      <c r="I35" s="756"/>
    </row>
    <row r="36" spans="2:9" x14ac:dyDescent="0.2">
      <c r="B36" s="27" t="s">
        <v>216</v>
      </c>
      <c r="C36" s="27"/>
      <c r="D36" s="120"/>
      <c r="E36" s="120"/>
      <c r="F36" s="27"/>
      <c r="G36" s="754"/>
      <c r="H36" s="752"/>
      <c r="I36" s="753"/>
    </row>
    <row r="37" spans="2:9" x14ac:dyDescent="0.2">
      <c r="B37" s="27" t="s">
        <v>217</v>
      </c>
      <c r="C37" s="27" t="s">
        <v>489</v>
      </c>
      <c r="D37" s="120"/>
      <c r="E37" s="120"/>
      <c r="F37" s="27"/>
      <c r="G37" s="754"/>
      <c r="H37" s="752"/>
      <c r="I37" s="753"/>
    </row>
    <row r="38" spans="2:9" x14ac:dyDescent="0.2">
      <c r="B38" s="27"/>
      <c r="C38" s="27" t="s">
        <v>490</v>
      </c>
      <c r="D38" s="120"/>
      <c r="E38" s="120"/>
      <c r="F38" s="27"/>
      <c r="G38" s="754"/>
      <c r="H38" s="752"/>
      <c r="I38" s="753"/>
    </row>
    <row r="39" spans="2:9" x14ac:dyDescent="0.2">
      <c r="B39" s="27" t="s">
        <v>218</v>
      </c>
      <c r="C39" s="27" t="s">
        <v>283</v>
      </c>
      <c r="D39" s="120"/>
      <c r="E39" s="120"/>
      <c r="F39" s="27"/>
      <c r="G39" s="754"/>
      <c r="H39" s="752"/>
      <c r="I39" s="753"/>
    </row>
    <row r="40" spans="2:9" x14ac:dyDescent="0.2">
      <c r="B40" s="27" t="s">
        <v>219</v>
      </c>
      <c r="C40" s="27" t="s">
        <v>492</v>
      </c>
      <c r="D40" s="120"/>
      <c r="E40" s="120"/>
      <c r="F40" s="27"/>
      <c r="G40" s="754"/>
      <c r="H40" s="752"/>
      <c r="I40" s="753"/>
    </row>
    <row r="41" spans="2:9" x14ac:dyDescent="0.2">
      <c r="B41" s="27"/>
      <c r="C41" s="27" t="s">
        <v>493</v>
      </c>
      <c r="D41" s="120"/>
      <c r="E41" s="120"/>
      <c r="F41" s="27"/>
      <c r="G41" s="754"/>
      <c r="H41" s="752"/>
      <c r="I41" s="753"/>
    </row>
    <row r="42" spans="2:9" x14ac:dyDescent="0.2">
      <c r="B42" s="27" t="s">
        <v>220</v>
      </c>
      <c r="C42" s="27" t="s">
        <v>494</v>
      </c>
      <c r="D42" s="120"/>
      <c r="E42" s="120"/>
      <c r="F42" s="27"/>
      <c r="G42" s="754"/>
      <c r="H42" s="752"/>
      <c r="I42" s="753"/>
    </row>
    <row r="43" spans="2:9" x14ac:dyDescent="0.2">
      <c r="B43" s="27"/>
      <c r="C43" s="27" t="s">
        <v>611</v>
      </c>
      <c r="D43" s="120"/>
      <c r="E43" s="120"/>
      <c r="F43" s="27"/>
      <c r="G43" s="754"/>
      <c r="H43" s="752"/>
      <c r="I43" s="753"/>
    </row>
    <row r="44" spans="2:9" ht="6" customHeight="1" x14ac:dyDescent="0.2">
      <c r="B44" s="27"/>
      <c r="C44" s="27"/>
      <c r="D44" s="120"/>
      <c r="E44" s="120"/>
      <c r="F44" s="27"/>
      <c r="G44" s="754"/>
      <c r="H44" s="752"/>
      <c r="I44" s="753"/>
    </row>
    <row r="45" spans="2:9" ht="6" customHeight="1" x14ac:dyDescent="0.2">
      <c r="I45" s="757"/>
    </row>
    <row r="46" spans="2:9" ht="7.5" customHeight="1" x14ac:dyDescent="0.3">
      <c r="H46" s="1039"/>
      <c r="I46" s="1039"/>
    </row>
    <row r="47" spans="2:9" ht="6" customHeight="1" x14ac:dyDescent="0.2">
      <c r="C47" s="1029"/>
      <c r="D47" s="1029"/>
      <c r="E47" s="1029"/>
      <c r="F47" s="1029"/>
      <c r="G47" s="1029"/>
      <c r="H47" s="1029"/>
      <c r="I47" s="1029"/>
    </row>
    <row r="48" spans="2:9" ht="6" customHeight="1" x14ac:dyDescent="0.2">
      <c r="I48" s="27"/>
    </row>
    <row r="49" spans="1:11" x14ac:dyDescent="0.2">
      <c r="A49" s="34" t="s">
        <v>180</v>
      </c>
      <c r="B49" s="34" t="s">
        <v>66</v>
      </c>
      <c r="C49" s="34"/>
    </row>
    <row r="50" spans="1:11" x14ac:dyDescent="0.3">
      <c r="H50" s="1076"/>
      <c r="I50" s="1076"/>
      <c r="J50" s="357"/>
      <c r="K50" s="27"/>
    </row>
    <row r="51" spans="1:11" ht="48.95" customHeight="1" x14ac:dyDescent="0.2">
      <c r="B51" s="236"/>
      <c r="C51" s="1077" t="s">
        <v>67</v>
      </c>
      <c r="D51" s="1078"/>
      <c r="E51" s="68" t="s">
        <v>68</v>
      </c>
      <c r="F51" s="68" t="s">
        <v>69</v>
      </c>
      <c r="G51" s="63" t="s">
        <v>70</v>
      </c>
      <c r="H51" s="63" t="s">
        <v>71</v>
      </c>
      <c r="J51" s="27"/>
      <c r="K51" s="27"/>
    </row>
    <row r="52" spans="1:11" ht="17.25" customHeight="1" x14ac:dyDescent="0.2">
      <c r="B52" s="40"/>
      <c r="C52" s="1079" t="s">
        <v>230</v>
      </c>
      <c r="D52" s="1080"/>
      <c r="E52" s="89" t="s">
        <v>234</v>
      </c>
      <c r="F52" s="64" t="s">
        <v>235</v>
      </c>
      <c r="G52" s="64" t="s">
        <v>236</v>
      </c>
      <c r="H52" s="64" t="s">
        <v>237</v>
      </c>
      <c r="J52" s="27"/>
      <c r="K52" s="27"/>
    </row>
    <row r="53" spans="1:11" ht="16.7" customHeight="1" x14ac:dyDescent="0.2">
      <c r="B53" s="237"/>
      <c r="C53" s="1097"/>
      <c r="D53" s="1098"/>
      <c r="E53" s="239"/>
      <c r="F53" s="239"/>
      <c r="G53" s="239"/>
      <c r="H53" s="239"/>
      <c r="J53" s="358"/>
      <c r="K53" s="358"/>
    </row>
    <row r="54" spans="1:11" ht="30" customHeight="1" x14ac:dyDescent="0.3">
      <c r="B54" s="503"/>
      <c r="C54" s="1122"/>
      <c r="D54" s="1123"/>
      <c r="E54" s="500"/>
      <c r="F54" s="500"/>
      <c r="G54" s="500"/>
      <c r="H54" s="500"/>
      <c r="J54" s="358"/>
      <c r="K54" s="358"/>
    </row>
    <row r="55" spans="1:11" ht="30" customHeight="1" x14ac:dyDescent="0.3">
      <c r="B55" s="503"/>
      <c r="C55" s="1122"/>
      <c r="D55" s="1123"/>
      <c r="E55" s="500"/>
      <c r="F55" s="500"/>
      <c r="G55" s="500"/>
      <c r="H55" s="500"/>
      <c r="J55" s="358"/>
      <c r="K55" s="358"/>
    </row>
    <row r="56" spans="1:11" ht="30" customHeight="1" x14ac:dyDescent="0.3">
      <c r="B56" s="503"/>
      <c r="C56" s="1122"/>
      <c r="D56" s="1123"/>
      <c r="E56" s="500"/>
      <c r="F56" s="500"/>
      <c r="G56" s="500"/>
      <c r="H56" s="500"/>
      <c r="J56" s="358"/>
      <c r="K56" s="358"/>
    </row>
    <row r="57" spans="1:11" ht="30" customHeight="1" x14ac:dyDescent="0.3">
      <c r="B57" s="503"/>
      <c r="C57" s="1122"/>
      <c r="D57" s="1123"/>
      <c r="E57" s="500"/>
      <c r="F57" s="500"/>
      <c r="G57" s="500"/>
      <c r="H57" s="500"/>
      <c r="J57" s="358"/>
      <c r="K57" s="358"/>
    </row>
    <row r="58" spans="1:11" ht="30" customHeight="1" x14ac:dyDescent="0.3">
      <c r="B58" s="503"/>
      <c r="C58" s="1122"/>
      <c r="D58" s="1123"/>
      <c r="E58" s="500"/>
      <c r="F58" s="500"/>
      <c r="G58" s="500"/>
      <c r="H58" s="500"/>
      <c r="J58" s="358"/>
      <c r="K58" s="358"/>
    </row>
    <row r="59" spans="1:11" ht="30" customHeight="1" x14ac:dyDescent="0.3">
      <c r="B59" s="503"/>
      <c r="C59" s="1122"/>
      <c r="D59" s="1123"/>
      <c r="E59" s="500"/>
      <c r="F59" s="500"/>
      <c r="G59" s="500"/>
      <c r="H59" s="500"/>
    </row>
    <row r="60" spans="1:11" ht="30" customHeight="1" x14ac:dyDescent="0.3">
      <c r="B60" s="503"/>
      <c r="C60" s="1122"/>
      <c r="D60" s="1123"/>
      <c r="E60" s="500"/>
      <c r="F60" s="500"/>
      <c r="G60" s="500"/>
      <c r="H60" s="500"/>
    </row>
    <row r="61" spans="1:11" ht="30" customHeight="1" x14ac:dyDescent="0.3">
      <c r="B61" s="503"/>
      <c r="C61" s="1122"/>
      <c r="D61" s="1123"/>
      <c r="E61" s="500"/>
      <c r="F61" s="500"/>
      <c r="G61" s="500"/>
      <c r="H61" s="500"/>
    </row>
    <row r="62" spans="1:11" ht="30" customHeight="1" x14ac:dyDescent="0.3">
      <c r="B62" s="503"/>
      <c r="C62" s="1122"/>
      <c r="D62" s="1123"/>
      <c r="E62" s="500"/>
      <c r="F62" s="500"/>
      <c r="G62" s="500"/>
      <c r="H62" s="500"/>
    </row>
    <row r="63" spans="1:11" ht="30" customHeight="1" x14ac:dyDescent="0.3">
      <c r="B63" s="503"/>
      <c r="C63" s="1122"/>
      <c r="D63" s="1123"/>
      <c r="E63" s="500"/>
      <c r="F63" s="500"/>
      <c r="G63" s="500"/>
      <c r="H63" s="500"/>
    </row>
    <row r="64" spans="1:11" ht="30" customHeight="1" x14ac:dyDescent="0.3">
      <c r="B64" s="503"/>
      <c r="C64" s="1122"/>
      <c r="D64" s="1123"/>
      <c r="E64" s="500"/>
      <c r="F64" s="500"/>
      <c r="G64" s="500"/>
      <c r="H64" s="500"/>
    </row>
    <row r="65" spans="2:9" ht="30" customHeight="1" x14ac:dyDescent="0.3">
      <c r="B65" s="503"/>
      <c r="C65" s="1122"/>
      <c r="D65" s="1123"/>
      <c r="E65" s="500"/>
      <c r="F65" s="500"/>
      <c r="G65" s="500"/>
      <c r="H65" s="500"/>
    </row>
    <row r="66" spans="2:9" ht="30" customHeight="1" x14ac:dyDescent="0.3">
      <c r="B66" s="503"/>
      <c r="C66" s="1122"/>
      <c r="D66" s="1123"/>
      <c r="E66" s="500"/>
      <c r="F66" s="500"/>
      <c r="G66" s="500"/>
      <c r="H66" s="500"/>
    </row>
    <row r="67" spans="2:9" ht="30" customHeight="1" x14ac:dyDescent="0.3">
      <c r="B67" s="503"/>
      <c r="C67" s="1122"/>
      <c r="D67" s="1123"/>
      <c r="E67" s="500"/>
      <c r="F67" s="500"/>
      <c r="G67" s="500"/>
      <c r="H67" s="500"/>
    </row>
    <row r="68" spans="2:9" ht="30" customHeight="1" x14ac:dyDescent="0.3">
      <c r="B68" s="503"/>
      <c r="C68" s="1122"/>
      <c r="D68" s="1123"/>
      <c r="E68" s="500"/>
      <c r="F68" s="500"/>
      <c r="G68" s="500"/>
      <c r="H68" s="500"/>
    </row>
    <row r="69" spans="2:9" ht="30" customHeight="1" x14ac:dyDescent="0.3">
      <c r="B69" s="503"/>
      <c r="C69" s="1122"/>
      <c r="D69" s="1123"/>
      <c r="E69" s="500"/>
      <c r="F69" s="500"/>
      <c r="G69" s="500"/>
      <c r="H69" s="500"/>
    </row>
    <row r="70" spans="2:9" ht="30" customHeight="1" x14ac:dyDescent="0.3">
      <c r="B70" s="503"/>
      <c r="C70" s="1122"/>
      <c r="D70" s="1123"/>
      <c r="E70" s="500"/>
      <c r="F70" s="500"/>
      <c r="G70" s="500"/>
      <c r="H70" s="500"/>
    </row>
    <row r="71" spans="2:9" ht="30" customHeight="1" x14ac:dyDescent="0.3">
      <c r="B71" s="503"/>
      <c r="C71" s="1122"/>
      <c r="D71" s="1123"/>
      <c r="E71" s="500"/>
      <c r="F71" s="500"/>
      <c r="G71" s="500"/>
      <c r="H71" s="500"/>
    </row>
    <row r="72" spans="2:9" ht="30" customHeight="1" x14ac:dyDescent="0.3">
      <c r="B72" s="503"/>
      <c r="C72" s="1122"/>
      <c r="D72" s="1123"/>
      <c r="E72" s="500"/>
      <c r="F72" s="500"/>
      <c r="G72" s="500"/>
      <c r="H72" s="500"/>
    </row>
    <row r="73" spans="2:9" ht="30" customHeight="1" x14ac:dyDescent="0.3">
      <c r="B73" s="503"/>
      <c r="C73" s="1122"/>
      <c r="D73" s="1123"/>
      <c r="E73" s="500"/>
      <c r="F73" s="500"/>
      <c r="G73" s="500"/>
      <c r="H73" s="500"/>
    </row>
    <row r="74" spans="2:9" x14ac:dyDescent="0.2">
      <c r="B74" s="237"/>
      <c r="C74" s="1097"/>
      <c r="D74" s="1098"/>
      <c r="E74" s="239"/>
      <c r="F74" s="239"/>
      <c r="G74" s="239"/>
      <c r="H74" s="239"/>
    </row>
    <row r="75" spans="2:9" x14ac:dyDescent="0.2">
      <c r="B75" s="40"/>
      <c r="C75" s="996" t="s">
        <v>72</v>
      </c>
      <c r="D75" s="992"/>
      <c r="E75" s="236"/>
      <c r="F75" s="486"/>
      <c r="G75" s="240">
        <f>SUM(G53:G74)</f>
        <v>0</v>
      </c>
      <c r="H75" s="240">
        <f>SUM(H53:H74)</f>
        <v>0</v>
      </c>
    </row>
    <row r="76" spans="2:9" ht="15" customHeight="1" x14ac:dyDescent="0.2">
      <c r="B76" s="27"/>
      <c r="C76" s="27"/>
      <c r="D76" s="27"/>
      <c r="E76" s="27"/>
      <c r="F76" s="1104" t="s">
        <v>73</v>
      </c>
      <c r="G76" s="1105"/>
      <c r="H76" s="1111">
        <f>MAX(ABS(G75),ABS(H75))</f>
        <v>0</v>
      </c>
    </row>
    <row r="77" spans="2:9" x14ac:dyDescent="0.2">
      <c r="B77" s="27"/>
      <c r="C77" s="27"/>
      <c r="D77" s="27"/>
      <c r="E77" s="27"/>
      <c r="F77" s="1056"/>
      <c r="G77" s="1106"/>
      <c r="H77" s="1112"/>
    </row>
    <row r="78" spans="2:9" x14ac:dyDescent="0.2">
      <c r="B78" s="27"/>
      <c r="C78" s="27"/>
      <c r="D78" s="27"/>
      <c r="E78" s="27"/>
      <c r="F78" s="321" t="s">
        <v>74</v>
      </c>
      <c r="G78" s="326"/>
      <c r="H78" s="360">
        <v>0.08</v>
      </c>
    </row>
    <row r="79" spans="2:9" ht="15.75" thickBot="1" x14ac:dyDescent="0.25">
      <c r="B79" s="34"/>
      <c r="C79" s="34"/>
      <c r="F79" s="321" t="s">
        <v>29</v>
      </c>
      <c r="G79" s="326"/>
      <c r="H79" s="361">
        <f>H78*H76</f>
        <v>0</v>
      </c>
    </row>
    <row r="80" spans="2:9" ht="15.75" thickTop="1" x14ac:dyDescent="0.2">
      <c r="B80" s="21" t="s">
        <v>216</v>
      </c>
      <c r="I80" s="27"/>
    </row>
    <row r="81" spans="1:9" ht="15" customHeight="1" x14ac:dyDescent="0.2">
      <c r="B81" s="21" t="s">
        <v>217</v>
      </c>
      <c r="C81" s="1029" t="s">
        <v>419</v>
      </c>
      <c r="D81" s="1029"/>
      <c r="E81" s="1029"/>
      <c r="F81" s="1029"/>
      <c r="G81" s="1029"/>
      <c r="H81" s="1029"/>
      <c r="I81" s="1029"/>
    </row>
    <row r="82" spans="1:9" ht="15" customHeight="1" x14ac:dyDescent="0.2">
      <c r="B82" s="21" t="s">
        <v>218</v>
      </c>
      <c r="C82" s="1028" t="s">
        <v>420</v>
      </c>
      <c r="D82" s="1028"/>
      <c r="E82" s="1028"/>
      <c r="F82" s="1028"/>
      <c r="G82" s="1028"/>
      <c r="H82" s="1028"/>
      <c r="I82" s="1028"/>
    </row>
    <row r="83" spans="1:9" x14ac:dyDescent="0.2">
      <c r="B83" s="34"/>
      <c r="C83" s="1028"/>
      <c r="D83" s="1028"/>
      <c r="E83" s="1028"/>
      <c r="F83" s="1028"/>
      <c r="G83" s="1028"/>
      <c r="H83" s="1028"/>
      <c r="I83" s="1028"/>
    </row>
    <row r="84" spans="1:9" x14ac:dyDescent="0.2">
      <c r="B84" s="34"/>
      <c r="C84" s="1028"/>
      <c r="D84" s="1028"/>
      <c r="E84" s="1028"/>
      <c r="F84" s="1028"/>
      <c r="G84" s="1028"/>
      <c r="H84" s="1028"/>
      <c r="I84" s="1028"/>
    </row>
    <row r="87" spans="1:9" x14ac:dyDescent="0.2">
      <c r="A87" s="34" t="s">
        <v>191</v>
      </c>
      <c r="B87" s="34" t="s">
        <v>75</v>
      </c>
      <c r="C87" s="34"/>
    </row>
    <row r="88" spans="1:9" ht="15" customHeight="1" x14ac:dyDescent="0.2">
      <c r="B88" s="1044" t="s">
        <v>379</v>
      </c>
      <c r="C88" s="1044"/>
      <c r="D88" s="1044"/>
      <c r="E88" s="1044"/>
      <c r="F88" s="1044"/>
      <c r="G88" s="1044"/>
      <c r="H88" s="1044"/>
      <c r="I88" s="1044"/>
    </row>
    <row r="89" spans="1:9" x14ac:dyDescent="0.2">
      <c r="B89" s="1044"/>
      <c r="C89" s="1044"/>
      <c r="D89" s="1044"/>
      <c r="E89" s="1044"/>
      <c r="F89" s="1044"/>
      <c r="G89" s="1044"/>
      <c r="H89" s="1044"/>
      <c r="I89" s="1044"/>
    </row>
    <row r="90" spans="1:9" x14ac:dyDescent="0.2">
      <c r="B90" s="1044"/>
      <c r="C90" s="1044"/>
      <c r="D90" s="1044"/>
      <c r="E90" s="1044"/>
      <c r="F90" s="1044"/>
      <c r="G90" s="1044"/>
      <c r="H90" s="1044"/>
      <c r="I90" s="1044"/>
    </row>
    <row r="91" spans="1:9" ht="9.75" customHeight="1" x14ac:dyDescent="0.2">
      <c r="B91" s="1044"/>
      <c r="C91" s="1044"/>
      <c r="D91" s="1044"/>
      <c r="E91" s="1044"/>
      <c r="F91" s="1044"/>
      <c r="G91" s="1044"/>
      <c r="H91" s="1044"/>
      <c r="I91" s="1044"/>
    </row>
    <row r="92" spans="1:9" x14ac:dyDescent="0.2">
      <c r="B92" s="314"/>
      <c r="C92" s="314"/>
      <c r="D92" s="314"/>
      <c r="E92" s="314"/>
      <c r="F92" s="314"/>
      <c r="G92" s="314"/>
      <c r="H92" s="314"/>
      <c r="I92" s="314"/>
    </row>
    <row r="93" spans="1:9" ht="49.5" customHeight="1" x14ac:dyDescent="0.2">
      <c r="B93" s="236" t="s">
        <v>247</v>
      </c>
      <c r="C93" s="1040" t="s">
        <v>78</v>
      </c>
      <c r="D93" s="1005"/>
      <c r="E93" s="55" t="s">
        <v>79</v>
      </c>
      <c r="F93" s="1067" t="s">
        <v>76</v>
      </c>
      <c r="G93" s="1067"/>
      <c r="H93" s="1067"/>
      <c r="I93" s="63" t="s">
        <v>77</v>
      </c>
    </row>
    <row r="94" spans="1:9" ht="24.95" customHeight="1" x14ac:dyDescent="0.2">
      <c r="B94" s="238"/>
      <c r="C94" s="1036"/>
      <c r="D94" s="1073"/>
      <c r="E94" s="241"/>
      <c r="F94" s="1068"/>
      <c r="G94" s="1074"/>
      <c r="H94" s="1075"/>
      <c r="I94" s="250"/>
    </row>
    <row r="95" spans="1:9" ht="59.1" customHeight="1" x14ac:dyDescent="0.2">
      <c r="B95" s="252"/>
      <c r="C95" s="1120"/>
      <c r="D95" s="1121"/>
      <c r="E95" s="531"/>
      <c r="F95" s="1068"/>
      <c r="G95" s="1069"/>
      <c r="H95" s="1070"/>
      <c r="I95" s="446"/>
    </row>
    <row r="96" spans="1:9" ht="59.1" customHeight="1" x14ac:dyDescent="0.2">
      <c r="B96" s="252"/>
      <c r="C96" s="1120"/>
      <c r="D96" s="1121"/>
      <c r="E96" s="531"/>
      <c r="F96" s="1068"/>
      <c r="G96" s="1069"/>
      <c r="H96" s="1070"/>
      <c r="I96" s="446"/>
    </row>
    <row r="97" spans="2:9" ht="59.1" customHeight="1" x14ac:dyDescent="0.2">
      <c r="B97" s="252"/>
      <c r="C97" s="1120"/>
      <c r="D97" s="1121"/>
      <c r="E97" s="531"/>
      <c r="F97" s="1068"/>
      <c r="G97" s="1069"/>
      <c r="H97" s="1070"/>
      <c r="I97" s="446"/>
    </row>
    <row r="98" spans="2:9" ht="59.1" customHeight="1" x14ac:dyDescent="0.2">
      <c r="B98" s="252"/>
      <c r="C98" s="1120"/>
      <c r="D98" s="1121"/>
      <c r="E98" s="531"/>
      <c r="F98" s="1068"/>
      <c r="G98" s="1069"/>
      <c r="H98" s="1070"/>
      <c r="I98" s="446"/>
    </row>
    <row r="99" spans="2:9" ht="59.1" customHeight="1" x14ac:dyDescent="0.2">
      <c r="B99" s="252"/>
      <c r="C99" s="1120"/>
      <c r="D99" s="1121"/>
      <c r="E99" s="531"/>
      <c r="F99" s="1068"/>
      <c r="G99" s="1069"/>
      <c r="H99" s="1070"/>
      <c r="I99" s="446"/>
    </row>
    <row r="100" spans="2:9" ht="59.1" customHeight="1" x14ac:dyDescent="0.2">
      <c r="B100" s="252"/>
      <c r="C100" s="1120"/>
      <c r="D100" s="1121"/>
      <c r="E100" s="531"/>
      <c r="F100" s="1068"/>
      <c r="G100" s="1069"/>
      <c r="H100" s="1070"/>
      <c r="I100" s="446"/>
    </row>
    <row r="101" spans="2:9" ht="59.1" customHeight="1" x14ac:dyDescent="0.2">
      <c r="B101" s="252"/>
      <c r="C101" s="1120"/>
      <c r="D101" s="1121"/>
      <c r="E101" s="531"/>
      <c r="F101" s="1068"/>
      <c r="G101" s="1069"/>
      <c r="H101" s="1070"/>
      <c r="I101" s="446"/>
    </row>
    <row r="102" spans="2:9" ht="59.1" customHeight="1" x14ac:dyDescent="0.2">
      <c r="B102" s="252"/>
      <c r="C102" s="1120"/>
      <c r="D102" s="1121"/>
      <c r="E102" s="531"/>
      <c r="F102" s="1068"/>
      <c r="G102" s="1069"/>
      <c r="H102" s="1070"/>
      <c r="I102" s="446"/>
    </row>
    <row r="103" spans="2:9" ht="59.1" customHeight="1" x14ac:dyDescent="0.2">
      <c r="B103" s="252"/>
      <c r="C103" s="1120"/>
      <c r="D103" s="1121"/>
      <c r="E103" s="531"/>
      <c r="F103" s="1068"/>
      <c r="G103" s="1069"/>
      <c r="H103" s="1070"/>
      <c r="I103" s="446"/>
    </row>
    <row r="104" spans="2:9" ht="59.1" customHeight="1" x14ac:dyDescent="0.2">
      <c r="B104" s="252"/>
      <c r="C104" s="1120"/>
      <c r="D104" s="1121"/>
      <c r="E104" s="531"/>
      <c r="F104" s="1068"/>
      <c r="G104" s="1069"/>
      <c r="H104" s="1070"/>
      <c r="I104" s="446"/>
    </row>
    <row r="105" spans="2:9" ht="59.1" customHeight="1" x14ac:dyDescent="0.2">
      <c r="B105" s="252"/>
      <c r="C105" s="1120"/>
      <c r="D105" s="1121"/>
      <c r="E105" s="531"/>
      <c r="F105" s="1068"/>
      <c r="G105" s="1069"/>
      <c r="H105" s="1070"/>
      <c r="I105" s="446"/>
    </row>
    <row r="106" spans="2:9" ht="59.1" customHeight="1" x14ac:dyDescent="0.2">
      <c r="B106" s="252"/>
      <c r="C106" s="1120"/>
      <c r="D106" s="1121"/>
      <c r="E106" s="531"/>
      <c r="F106" s="1068"/>
      <c r="G106" s="1069"/>
      <c r="H106" s="1070"/>
      <c r="I106" s="446"/>
    </row>
    <row r="107" spans="2:9" ht="59.1" customHeight="1" x14ac:dyDescent="0.2">
      <c r="B107" s="252"/>
      <c r="C107" s="1120"/>
      <c r="D107" s="1121"/>
      <c r="E107" s="531"/>
      <c r="F107" s="1068"/>
      <c r="G107" s="1069"/>
      <c r="H107" s="1070"/>
      <c r="I107" s="446"/>
    </row>
    <row r="108" spans="2:9" ht="59.1" customHeight="1" x14ac:dyDescent="0.2">
      <c r="B108" s="252"/>
      <c r="C108" s="1120"/>
      <c r="D108" s="1121"/>
      <c r="E108" s="531"/>
      <c r="F108" s="1068"/>
      <c r="G108" s="1074"/>
      <c r="H108" s="1075"/>
      <c r="I108" s="446"/>
    </row>
    <row r="109" spans="2:9" ht="59.1" customHeight="1" x14ac:dyDescent="0.2">
      <c r="B109" s="252"/>
      <c r="C109" s="1120"/>
      <c r="D109" s="1121"/>
      <c r="E109" s="531"/>
      <c r="F109" s="1068"/>
      <c r="G109" s="1069"/>
      <c r="H109" s="1070"/>
      <c r="I109" s="446"/>
    </row>
    <row r="110" spans="2:9" ht="59.1" customHeight="1" x14ac:dyDescent="0.2">
      <c r="B110" s="252"/>
      <c r="C110" s="1120"/>
      <c r="D110" s="1121"/>
      <c r="E110" s="531"/>
      <c r="F110" s="1068"/>
      <c r="G110" s="1069"/>
      <c r="H110" s="1070"/>
      <c r="I110" s="446"/>
    </row>
    <row r="111" spans="2:9" ht="59.1" customHeight="1" x14ac:dyDescent="0.2">
      <c r="B111" s="252"/>
      <c r="C111" s="1120"/>
      <c r="D111" s="1121"/>
      <c r="E111" s="531"/>
      <c r="F111" s="1068"/>
      <c r="G111" s="1069"/>
      <c r="H111" s="1070"/>
      <c r="I111" s="446"/>
    </row>
    <row r="112" spans="2:9" ht="59.1" customHeight="1" x14ac:dyDescent="0.2">
      <c r="B112" s="252"/>
      <c r="C112" s="1120"/>
      <c r="D112" s="1121"/>
      <c r="E112" s="531"/>
      <c r="F112" s="1068"/>
      <c r="G112" s="1069"/>
      <c r="H112" s="1070"/>
      <c r="I112" s="446"/>
    </row>
    <row r="113" spans="1:12" ht="59.1" customHeight="1" x14ac:dyDescent="0.2">
      <c r="B113" s="252"/>
      <c r="C113" s="1120"/>
      <c r="D113" s="1121"/>
      <c r="E113" s="531"/>
      <c r="F113" s="1068"/>
      <c r="G113" s="1069"/>
      <c r="H113" s="1070"/>
      <c r="I113" s="446"/>
    </row>
    <row r="114" spans="1:12" ht="59.1" customHeight="1" x14ac:dyDescent="0.2">
      <c r="B114" s="252"/>
      <c r="C114" s="1120"/>
      <c r="D114" s="1121"/>
      <c r="E114" s="531"/>
      <c r="F114" s="1068"/>
      <c r="G114" s="1069"/>
      <c r="H114" s="1070"/>
      <c r="I114" s="446"/>
    </row>
    <row r="115" spans="1:12" ht="24.95" customHeight="1" x14ac:dyDescent="0.2">
      <c r="B115" s="238"/>
      <c r="C115" s="1036"/>
      <c r="D115" s="1073"/>
      <c r="E115" s="241"/>
      <c r="F115" s="1068"/>
      <c r="G115" s="1074"/>
      <c r="H115" s="1075"/>
      <c r="I115" s="446"/>
    </row>
    <row r="116" spans="1:12" ht="15.75" customHeight="1" thickBot="1" x14ac:dyDescent="0.25">
      <c r="B116" s="27"/>
      <c r="C116" s="27"/>
      <c r="D116" s="27"/>
      <c r="E116" s="467">
        <f>SUM(E94:E115)</f>
        <v>0</v>
      </c>
      <c r="F116" s="27"/>
      <c r="G116" s="347"/>
      <c r="H116" s="347"/>
      <c r="I116" s="447">
        <f>SUM(I94:I115)</f>
        <v>0</v>
      </c>
    </row>
    <row r="117" spans="1:12" ht="15.75" thickTop="1" x14ac:dyDescent="0.3">
      <c r="B117" s="27"/>
      <c r="C117" s="27"/>
      <c r="D117" s="27"/>
      <c r="E117" s="27"/>
      <c r="F117" s="27"/>
      <c r="G117" s="27"/>
      <c r="H117" s="1039"/>
      <c r="I117" s="1039"/>
    </row>
    <row r="118" spans="1:12" ht="39.75" customHeight="1" x14ac:dyDescent="0.2">
      <c r="B118" s="27" t="s">
        <v>65</v>
      </c>
      <c r="C118" s="928" t="s">
        <v>610</v>
      </c>
      <c r="D118" s="928"/>
      <c r="E118" s="928"/>
      <c r="F118" s="928"/>
      <c r="G118" s="928"/>
      <c r="H118" s="928"/>
      <c r="I118" s="928"/>
    </row>
    <row r="121" spans="1:12" x14ac:dyDescent="0.2">
      <c r="A121" s="34" t="s">
        <v>192</v>
      </c>
      <c r="B121" s="34" t="s">
        <v>377</v>
      </c>
      <c r="C121" s="34"/>
    </row>
    <row r="122" spans="1:12" x14ac:dyDescent="0.2">
      <c r="B122" s="314"/>
      <c r="C122" s="314"/>
      <c r="D122" s="314"/>
      <c r="E122" s="314"/>
      <c r="F122" s="314"/>
      <c r="G122" s="314"/>
      <c r="H122" s="314"/>
      <c r="I122" s="314"/>
    </row>
    <row r="123" spans="1:12" ht="48" customHeight="1" x14ac:dyDescent="0.2">
      <c r="B123" s="236"/>
      <c r="C123" s="1040" t="s">
        <v>102</v>
      </c>
      <c r="D123" s="1005"/>
      <c r="E123" s="1067" t="s">
        <v>380</v>
      </c>
      <c r="F123" s="1067"/>
      <c r="G123" s="1067"/>
      <c r="H123" s="55" t="s">
        <v>103</v>
      </c>
      <c r="I123" s="68" t="s">
        <v>106</v>
      </c>
      <c r="J123" s="68" t="s">
        <v>107</v>
      </c>
      <c r="K123" s="63" t="s">
        <v>108</v>
      </c>
      <c r="L123" s="63" t="s">
        <v>109</v>
      </c>
    </row>
    <row r="124" spans="1:12" ht="59.1" customHeight="1" x14ac:dyDescent="0.2">
      <c r="B124" s="238"/>
      <c r="C124" s="1036"/>
      <c r="D124" s="1107"/>
      <c r="E124" s="1068"/>
      <c r="F124" s="1108"/>
      <c r="G124" s="1109"/>
      <c r="H124" s="241"/>
      <c r="I124" s="507"/>
      <c r="J124" s="507"/>
      <c r="K124" s="506"/>
      <c r="L124" s="526">
        <f>MAX((I124-J124),0)*K124</f>
        <v>0</v>
      </c>
    </row>
    <row r="125" spans="1:12" ht="59.1" customHeight="1" x14ac:dyDescent="0.2">
      <c r="B125" s="238"/>
      <c r="C125" s="1036"/>
      <c r="D125" s="1109"/>
      <c r="E125" s="1068"/>
      <c r="F125" s="1108"/>
      <c r="G125" s="1109"/>
      <c r="H125" s="241"/>
      <c r="I125" s="619"/>
      <c r="J125" s="619"/>
      <c r="K125" s="620"/>
      <c r="L125" s="526">
        <f t="shared" ref="L125:L145" si="1">MAX((I125-J125),0)*K125</f>
        <v>0</v>
      </c>
    </row>
    <row r="126" spans="1:12" ht="59.1" customHeight="1" x14ac:dyDescent="0.2">
      <c r="B126" s="238"/>
      <c r="C126" s="1036"/>
      <c r="D126" s="1109"/>
      <c r="E126" s="1068"/>
      <c r="F126" s="1108"/>
      <c r="G126" s="1109"/>
      <c r="H126" s="241"/>
      <c r="I126" s="619"/>
      <c r="J126" s="619"/>
      <c r="K126" s="620"/>
      <c r="L126" s="526">
        <f t="shared" si="1"/>
        <v>0</v>
      </c>
    </row>
    <row r="127" spans="1:12" ht="59.1" customHeight="1" x14ac:dyDescent="0.2">
      <c r="B127" s="238"/>
      <c r="C127" s="1036"/>
      <c r="D127" s="1109"/>
      <c r="E127" s="1068"/>
      <c r="F127" s="1108"/>
      <c r="G127" s="1109"/>
      <c r="H127" s="241"/>
      <c r="I127" s="619"/>
      <c r="J127" s="619"/>
      <c r="K127" s="620"/>
      <c r="L127" s="526">
        <f t="shared" si="1"/>
        <v>0</v>
      </c>
    </row>
    <row r="128" spans="1:12" ht="59.1" customHeight="1" x14ac:dyDescent="0.2">
      <c r="B128" s="238"/>
      <c r="C128" s="1036"/>
      <c r="D128" s="1109"/>
      <c r="E128" s="1068"/>
      <c r="F128" s="1108"/>
      <c r="G128" s="1109"/>
      <c r="H128" s="241"/>
      <c r="I128" s="619"/>
      <c r="J128" s="619"/>
      <c r="K128" s="620"/>
      <c r="L128" s="526">
        <f t="shared" si="1"/>
        <v>0</v>
      </c>
    </row>
    <row r="129" spans="2:12" ht="59.1" customHeight="1" x14ac:dyDescent="0.2">
      <c r="B129" s="238"/>
      <c r="C129" s="1036"/>
      <c r="D129" s="1109"/>
      <c r="E129" s="1068"/>
      <c r="F129" s="1108"/>
      <c r="G129" s="1109"/>
      <c r="H129" s="241"/>
      <c r="I129" s="619"/>
      <c r="J129" s="619"/>
      <c r="K129" s="620"/>
      <c r="L129" s="526">
        <f t="shared" si="1"/>
        <v>0</v>
      </c>
    </row>
    <row r="130" spans="2:12" ht="59.1" customHeight="1" x14ac:dyDescent="0.2">
      <c r="B130" s="238"/>
      <c r="C130" s="1036"/>
      <c r="D130" s="1107"/>
      <c r="E130" s="1068"/>
      <c r="F130" s="1108"/>
      <c r="G130" s="1109"/>
      <c r="H130" s="241"/>
      <c r="I130" s="619"/>
      <c r="J130" s="619"/>
      <c r="K130" s="620"/>
      <c r="L130" s="526">
        <f t="shared" si="1"/>
        <v>0</v>
      </c>
    </row>
    <row r="131" spans="2:12" ht="59.1" customHeight="1" x14ac:dyDescent="0.2">
      <c r="B131" s="238"/>
      <c r="C131" s="1036"/>
      <c r="D131" s="1109"/>
      <c r="E131" s="1068"/>
      <c r="F131" s="1108"/>
      <c r="G131" s="1109"/>
      <c r="H131" s="241"/>
      <c r="I131" s="619"/>
      <c r="J131" s="619"/>
      <c r="K131" s="620"/>
      <c r="L131" s="526">
        <f t="shared" si="1"/>
        <v>0</v>
      </c>
    </row>
    <row r="132" spans="2:12" ht="59.1" customHeight="1" x14ac:dyDescent="0.2">
      <c r="B132" s="238"/>
      <c r="C132" s="1036"/>
      <c r="D132" s="1109"/>
      <c r="E132" s="1068"/>
      <c r="F132" s="1108"/>
      <c r="G132" s="1109"/>
      <c r="H132" s="241"/>
      <c r="I132" s="619"/>
      <c r="J132" s="619"/>
      <c r="K132" s="620"/>
      <c r="L132" s="526">
        <f t="shared" si="1"/>
        <v>0</v>
      </c>
    </row>
    <row r="133" spans="2:12" ht="59.1" customHeight="1" x14ac:dyDescent="0.2">
      <c r="B133" s="238"/>
      <c r="C133" s="1036"/>
      <c r="D133" s="1109"/>
      <c r="E133" s="1068"/>
      <c r="F133" s="1108"/>
      <c r="G133" s="1109"/>
      <c r="H133" s="241"/>
      <c r="I133" s="619"/>
      <c r="J133" s="619"/>
      <c r="K133" s="620"/>
      <c r="L133" s="526">
        <f t="shared" si="1"/>
        <v>0</v>
      </c>
    </row>
    <row r="134" spans="2:12" ht="59.1" customHeight="1" x14ac:dyDescent="0.2">
      <c r="B134" s="238"/>
      <c r="C134" s="1036"/>
      <c r="D134" s="1109"/>
      <c r="E134" s="1068"/>
      <c r="F134" s="1108"/>
      <c r="G134" s="1109"/>
      <c r="H134" s="241"/>
      <c r="I134" s="619"/>
      <c r="J134" s="619"/>
      <c r="K134" s="620"/>
      <c r="L134" s="526">
        <f t="shared" si="1"/>
        <v>0</v>
      </c>
    </row>
    <row r="135" spans="2:12" ht="59.1" customHeight="1" x14ac:dyDescent="0.2">
      <c r="B135" s="238"/>
      <c r="C135" s="1036"/>
      <c r="D135" s="1109"/>
      <c r="E135" s="1068"/>
      <c r="F135" s="1108"/>
      <c r="G135" s="1109"/>
      <c r="H135" s="241"/>
      <c r="I135" s="619"/>
      <c r="J135" s="619"/>
      <c r="K135" s="620"/>
      <c r="L135" s="526">
        <f t="shared" si="1"/>
        <v>0</v>
      </c>
    </row>
    <row r="136" spans="2:12" ht="59.1" customHeight="1" x14ac:dyDescent="0.2">
      <c r="B136" s="238"/>
      <c r="C136" s="1036"/>
      <c r="D136" s="1109"/>
      <c r="E136" s="1068"/>
      <c r="F136" s="1108"/>
      <c r="G136" s="1109"/>
      <c r="H136" s="241"/>
      <c r="I136" s="619"/>
      <c r="J136" s="619"/>
      <c r="K136" s="620"/>
      <c r="L136" s="526">
        <f t="shared" si="1"/>
        <v>0</v>
      </c>
    </row>
    <row r="137" spans="2:12" ht="59.1" customHeight="1" x14ac:dyDescent="0.2">
      <c r="B137" s="238"/>
      <c r="C137" s="1036"/>
      <c r="D137" s="1109"/>
      <c r="E137" s="1068"/>
      <c r="F137" s="1108"/>
      <c r="G137" s="1109"/>
      <c r="H137" s="241"/>
      <c r="I137" s="619"/>
      <c r="J137" s="619"/>
      <c r="K137" s="620"/>
      <c r="L137" s="526">
        <f t="shared" si="1"/>
        <v>0</v>
      </c>
    </row>
    <row r="138" spans="2:12" ht="59.1" customHeight="1" x14ac:dyDescent="0.2">
      <c r="B138" s="238"/>
      <c r="C138" s="1036"/>
      <c r="D138" s="1109"/>
      <c r="E138" s="1068"/>
      <c r="F138" s="1108"/>
      <c r="G138" s="1109"/>
      <c r="H138" s="241"/>
      <c r="I138" s="619"/>
      <c r="J138" s="619"/>
      <c r="K138" s="620"/>
      <c r="L138" s="526">
        <f t="shared" si="1"/>
        <v>0</v>
      </c>
    </row>
    <row r="139" spans="2:12" ht="59.1" customHeight="1" x14ac:dyDescent="0.2">
      <c r="B139" s="238"/>
      <c r="C139" s="1036"/>
      <c r="D139" s="1109"/>
      <c r="E139" s="1068"/>
      <c r="F139" s="1108"/>
      <c r="G139" s="1109"/>
      <c r="H139" s="241"/>
      <c r="I139" s="619"/>
      <c r="J139" s="619"/>
      <c r="K139" s="620"/>
      <c r="L139" s="526">
        <f t="shared" si="1"/>
        <v>0</v>
      </c>
    </row>
    <row r="140" spans="2:12" ht="59.1" customHeight="1" x14ac:dyDescent="0.2">
      <c r="B140" s="238"/>
      <c r="C140" s="1036"/>
      <c r="D140" s="1109"/>
      <c r="E140" s="1068"/>
      <c r="F140" s="1108"/>
      <c r="G140" s="1109"/>
      <c r="H140" s="241"/>
      <c r="I140" s="619"/>
      <c r="J140" s="619"/>
      <c r="K140" s="620"/>
      <c r="L140" s="526">
        <f t="shared" si="1"/>
        <v>0</v>
      </c>
    </row>
    <row r="141" spans="2:12" ht="59.1" customHeight="1" x14ac:dyDescent="0.2">
      <c r="B141" s="238"/>
      <c r="C141" s="1036"/>
      <c r="D141" s="1109"/>
      <c r="E141" s="1068"/>
      <c r="F141" s="1108"/>
      <c r="G141" s="1109"/>
      <c r="H141" s="241"/>
      <c r="I141" s="619"/>
      <c r="J141" s="619"/>
      <c r="K141" s="620"/>
      <c r="L141" s="526">
        <f t="shared" si="1"/>
        <v>0</v>
      </c>
    </row>
    <row r="142" spans="2:12" ht="59.1" customHeight="1" x14ac:dyDescent="0.2">
      <c r="B142" s="238"/>
      <c r="C142" s="1036"/>
      <c r="D142" s="1109"/>
      <c r="E142" s="1068"/>
      <c r="F142" s="1108"/>
      <c r="G142" s="1109"/>
      <c r="H142" s="241"/>
      <c r="I142" s="619"/>
      <c r="J142" s="619"/>
      <c r="K142" s="620"/>
      <c r="L142" s="526">
        <f t="shared" si="1"/>
        <v>0</v>
      </c>
    </row>
    <row r="143" spans="2:12" ht="59.1" customHeight="1" x14ac:dyDescent="0.2">
      <c r="B143" s="238"/>
      <c r="C143" s="1036"/>
      <c r="D143" s="1109"/>
      <c r="E143" s="1068"/>
      <c r="F143" s="1108"/>
      <c r="G143" s="1109"/>
      <c r="H143" s="241"/>
      <c r="I143" s="619"/>
      <c r="J143" s="619"/>
      <c r="K143" s="620"/>
      <c r="L143" s="526">
        <f t="shared" si="1"/>
        <v>0</v>
      </c>
    </row>
    <row r="144" spans="2:12" ht="59.1" customHeight="1" x14ac:dyDescent="0.2">
      <c r="B144" s="238"/>
      <c r="C144" s="1036"/>
      <c r="D144" s="1109"/>
      <c r="E144" s="1068"/>
      <c r="F144" s="1108"/>
      <c r="G144" s="1109"/>
      <c r="H144" s="241"/>
      <c r="I144" s="619"/>
      <c r="J144" s="619"/>
      <c r="K144" s="620"/>
      <c r="L144" s="526">
        <f t="shared" si="1"/>
        <v>0</v>
      </c>
    </row>
    <row r="145" spans="2:12" ht="59.1" customHeight="1" x14ac:dyDescent="0.2">
      <c r="B145" s="238"/>
      <c r="C145" s="1036"/>
      <c r="D145" s="1109"/>
      <c r="E145" s="1068"/>
      <c r="F145" s="1108"/>
      <c r="G145" s="1109"/>
      <c r="H145" s="241"/>
      <c r="I145" s="507"/>
      <c r="J145" s="507"/>
      <c r="K145" s="506"/>
      <c r="L145" s="526">
        <f t="shared" si="1"/>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323"/>
    </row>
    <row r="148" spans="2:12" x14ac:dyDescent="0.2">
      <c r="B148" s="27" t="s">
        <v>65</v>
      </c>
      <c r="C148" s="1110" t="s">
        <v>284</v>
      </c>
      <c r="D148" s="1110"/>
      <c r="E148" s="1110"/>
      <c r="F148" s="1110"/>
      <c r="G148" s="1110"/>
      <c r="H148" s="1110"/>
      <c r="I148" s="1110"/>
      <c r="J148" s="1110"/>
      <c r="K148" s="1110"/>
    </row>
    <row r="149" spans="2:12" ht="30" customHeight="1" x14ac:dyDescent="0.2">
      <c r="C149" s="1044" t="s">
        <v>285</v>
      </c>
      <c r="D149" s="1044"/>
      <c r="E149" s="1044"/>
      <c r="F149" s="1044"/>
      <c r="G149" s="1044"/>
      <c r="H149" s="1044"/>
      <c r="I149" s="1044"/>
      <c r="J149" s="1044"/>
      <c r="K149" s="1044"/>
    </row>
    <row r="150" spans="2:12" ht="15" customHeight="1" x14ac:dyDescent="0.2">
      <c r="C150" s="928" t="s">
        <v>451</v>
      </c>
      <c r="D150" s="928"/>
      <c r="E150" s="928"/>
      <c r="F150" s="928"/>
      <c r="G150" s="928"/>
      <c r="H150" s="928"/>
      <c r="I150" s="928"/>
    </row>
    <row r="151" spans="2:12" ht="32.25" customHeight="1" x14ac:dyDescent="0.2">
      <c r="B151" s="27"/>
      <c r="C151" s="1110"/>
      <c r="D151" s="1110"/>
      <c r="E151" s="1110"/>
      <c r="F151" s="1110"/>
      <c r="G151" s="1110"/>
      <c r="H151" s="1110"/>
      <c r="I151" s="1110"/>
      <c r="J151" s="1110"/>
      <c r="K151" s="1110"/>
    </row>
    <row r="152" spans="2:12" ht="36.75" customHeight="1" x14ac:dyDescent="0.2">
      <c r="C152" s="1044"/>
      <c r="D152" s="1044"/>
      <c r="E152" s="1044"/>
      <c r="F152" s="1044"/>
      <c r="G152" s="1044"/>
      <c r="H152" s="1044"/>
      <c r="I152" s="1044"/>
      <c r="J152" s="1044"/>
      <c r="K152" s="1044"/>
    </row>
    <row r="153" spans="2:12" ht="15" customHeight="1" x14ac:dyDescent="0.2">
      <c r="C153" s="1119"/>
      <c r="D153" s="1119"/>
      <c r="E153" s="1119"/>
      <c r="F153" s="1119"/>
      <c r="G153" s="1119"/>
      <c r="H153" s="1119"/>
      <c r="I153" s="1119"/>
    </row>
  </sheetData>
  <sheetProtection insertRows="0"/>
  <mergeCells count="151">
    <mergeCell ref="C126:D126"/>
    <mergeCell ref="E126:G126"/>
    <mergeCell ref="C127:D127"/>
    <mergeCell ref="E127:G127"/>
    <mergeCell ref="C128:D128"/>
    <mergeCell ref="E128:G128"/>
    <mergeCell ref="C123:D123"/>
    <mergeCell ref="E123:G123"/>
    <mergeCell ref="C124:D124"/>
    <mergeCell ref="E124:G124"/>
    <mergeCell ref="C125:D125"/>
    <mergeCell ref="E125:G125"/>
    <mergeCell ref="H117:I117"/>
    <mergeCell ref="C118:I118"/>
    <mergeCell ref="C114:D114"/>
    <mergeCell ref="F114:H114"/>
    <mergeCell ref="C115:D115"/>
    <mergeCell ref="F115:H115"/>
    <mergeCell ref="C101:D101"/>
    <mergeCell ref="C102:D102"/>
    <mergeCell ref="F101:H101"/>
    <mergeCell ref="F102:H102"/>
    <mergeCell ref="F103:H103"/>
    <mergeCell ref="F104:H104"/>
    <mergeCell ref="C107:D107"/>
    <mergeCell ref="F107:H107"/>
    <mergeCell ref="F106:H106"/>
    <mergeCell ref="F109:H109"/>
    <mergeCell ref="F110:H110"/>
    <mergeCell ref="F112:H112"/>
    <mergeCell ref="C95:D95"/>
    <mergeCell ref="C96:D96"/>
    <mergeCell ref="C97:D97"/>
    <mergeCell ref="C98:D98"/>
    <mergeCell ref="F95:H95"/>
    <mergeCell ref="F96:H96"/>
    <mergeCell ref="C99:D99"/>
    <mergeCell ref="C100:D100"/>
    <mergeCell ref="C82:I84"/>
    <mergeCell ref="B88:I91"/>
    <mergeCell ref="C93:D93"/>
    <mergeCell ref="F93:H93"/>
    <mergeCell ref="C94:D94"/>
    <mergeCell ref="F94:H94"/>
    <mergeCell ref="H76:H77"/>
    <mergeCell ref="C81:I81"/>
    <mergeCell ref="C73:D73"/>
    <mergeCell ref="C74:D74"/>
    <mergeCell ref="C75:D75"/>
    <mergeCell ref="F76:G77"/>
    <mergeCell ref="C72:D72"/>
    <mergeCell ref="C60:D60"/>
    <mergeCell ref="C61:D61"/>
    <mergeCell ref="C62:D62"/>
    <mergeCell ref="C63:D63"/>
    <mergeCell ref="C70:D70"/>
    <mergeCell ref="C67:D67"/>
    <mergeCell ref="C68:D68"/>
    <mergeCell ref="C69:D69"/>
    <mergeCell ref="C51:D51"/>
    <mergeCell ref="C52:D52"/>
    <mergeCell ref="C53:D53"/>
    <mergeCell ref="C59:D59"/>
    <mergeCell ref="C71:D71"/>
    <mergeCell ref="C54:D54"/>
    <mergeCell ref="C55:D55"/>
    <mergeCell ref="C56:D56"/>
    <mergeCell ref="C57:D57"/>
    <mergeCell ref="C58:D58"/>
    <mergeCell ref="C66:D66"/>
    <mergeCell ref="C64:D64"/>
    <mergeCell ref="C65:D65"/>
    <mergeCell ref="H46:I46"/>
    <mergeCell ref="C47:I47"/>
    <mergeCell ref="B13:I13"/>
    <mergeCell ref="B16:F16"/>
    <mergeCell ref="B17:F17"/>
    <mergeCell ref="B18:F18"/>
    <mergeCell ref="B19:F19"/>
    <mergeCell ref="B20:F20"/>
    <mergeCell ref="H50:I50"/>
    <mergeCell ref="B30:F30"/>
    <mergeCell ref="B1:C1"/>
    <mergeCell ref="H2:I2"/>
    <mergeCell ref="C112:D112"/>
    <mergeCell ref="C113:D113"/>
    <mergeCell ref="C111:D111"/>
    <mergeCell ref="C103:D103"/>
    <mergeCell ref="C104:D104"/>
    <mergeCell ref="C105:D105"/>
    <mergeCell ref="C106:D106"/>
    <mergeCell ref="C109:D109"/>
    <mergeCell ref="C110:D110"/>
    <mergeCell ref="C108:D108"/>
    <mergeCell ref="F97:H97"/>
    <mergeCell ref="F98:H98"/>
    <mergeCell ref="F99:H99"/>
    <mergeCell ref="F100:H100"/>
    <mergeCell ref="F108:H108"/>
    <mergeCell ref="F105:H105"/>
    <mergeCell ref="F113:H113"/>
    <mergeCell ref="F111:H111"/>
    <mergeCell ref="B21:F21"/>
    <mergeCell ref="B24:F24"/>
    <mergeCell ref="B25:F25"/>
    <mergeCell ref="B26:F26"/>
    <mergeCell ref="C129:D129"/>
    <mergeCell ref="E129:G129"/>
    <mergeCell ref="C130:D130"/>
    <mergeCell ref="E130:G130"/>
    <mergeCell ref="C135:D135"/>
    <mergeCell ref="E135:G135"/>
    <mergeCell ref="E133:G133"/>
    <mergeCell ref="C134:D134"/>
    <mergeCell ref="E134:G134"/>
    <mergeCell ref="C153:I153"/>
    <mergeCell ref="C151:K151"/>
    <mergeCell ref="C152:K152"/>
    <mergeCell ref="C150:I150"/>
    <mergeCell ref="C148:K148"/>
    <mergeCell ref="C149:K149"/>
    <mergeCell ref="C145:D145"/>
    <mergeCell ref="E145:G145"/>
    <mergeCell ref="C131:D131"/>
    <mergeCell ref="E131:G131"/>
    <mergeCell ref="C132:D132"/>
    <mergeCell ref="E132:G132"/>
    <mergeCell ref="E5:M5"/>
    <mergeCell ref="E6:M6"/>
    <mergeCell ref="E7:M7"/>
    <mergeCell ref="E8:M8"/>
    <mergeCell ref="E9:M9"/>
    <mergeCell ref="C143:D143"/>
    <mergeCell ref="E143:G143"/>
    <mergeCell ref="C144:D144"/>
    <mergeCell ref="E144:G144"/>
    <mergeCell ref="C141:D141"/>
    <mergeCell ref="E141:G141"/>
    <mergeCell ref="C142:D142"/>
    <mergeCell ref="E142:G142"/>
    <mergeCell ref="C136:D136"/>
    <mergeCell ref="E136:G136"/>
    <mergeCell ref="C133:D133"/>
    <mergeCell ref="C139:D139"/>
    <mergeCell ref="E139:G139"/>
    <mergeCell ref="C140:D140"/>
    <mergeCell ref="E140:G140"/>
    <mergeCell ref="C137:D137"/>
    <mergeCell ref="E137:G137"/>
    <mergeCell ref="C138:D138"/>
    <mergeCell ref="E138:G138"/>
  </mergeCells>
  <phoneticPr fontId="12"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4" max="8" man="1"/>
    <brk id="11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49"/>
  <sheetViews>
    <sheetView showGridLines="0" zoomScale="85" zoomScaleNormal="85" zoomScaleSheetLayoutView="75" workbookViewId="0">
      <selection activeCell="E26" sqref="E26"/>
    </sheetView>
  </sheetViews>
  <sheetFormatPr defaultColWidth="9.140625" defaultRowHeight="15" x14ac:dyDescent="0.2"/>
  <cols>
    <col min="1" max="1" width="4.28515625" style="2" customWidth="1"/>
    <col min="2" max="2" width="4.7109375" style="2" customWidth="1"/>
    <col min="3" max="3" width="15.7109375" style="2" customWidth="1"/>
    <col min="4" max="4" width="9.28515625" style="2" customWidth="1"/>
    <col min="5" max="5" width="12.42578125" style="2" customWidth="1"/>
    <col min="6" max="6" width="26.85546875" style="2" customWidth="1"/>
    <col min="7" max="7" width="25.7109375" style="2" customWidth="1"/>
    <col min="8" max="8" width="24.42578125" style="2" customWidth="1"/>
    <col min="9" max="16384" width="9.140625" style="2"/>
  </cols>
  <sheetData>
    <row r="1" spans="1:12" x14ac:dyDescent="0.3">
      <c r="A1" s="175" t="s">
        <v>364</v>
      </c>
      <c r="B1" s="913" t="s">
        <v>464</v>
      </c>
      <c r="C1" s="944"/>
    </row>
    <row r="2" spans="1:12" x14ac:dyDescent="0.3">
      <c r="A2" s="39"/>
    </row>
    <row r="5" spans="1:12" s="9" customFormat="1" ht="13.5" customHeight="1" x14ac:dyDescent="0.2">
      <c r="B5" s="27" t="s">
        <v>433</v>
      </c>
      <c r="D5" s="945" t="str">
        <f>IF('Form A'!D5=0,"",'Form A'!D5)</f>
        <v/>
      </c>
      <c r="E5" s="946"/>
      <c r="F5" s="946"/>
      <c r="G5" s="946"/>
      <c r="H5" s="946"/>
      <c r="I5" s="946"/>
      <c r="J5" s="946"/>
      <c r="K5" s="946"/>
      <c r="L5" s="947"/>
    </row>
    <row r="6" spans="1:12" s="9" customFormat="1" ht="13.5" customHeight="1" x14ac:dyDescent="0.2">
      <c r="B6" s="27" t="s">
        <v>435</v>
      </c>
      <c r="D6" s="948" t="str">
        <f>IF('Form A'!D6=0,"",'Form A'!D6)</f>
        <v/>
      </c>
      <c r="E6" s="949"/>
      <c r="F6" s="949"/>
      <c r="G6" s="949"/>
      <c r="H6" s="949"/>
      <c r="I6" s="949"/>
      <c r="J6" s="949"/>
      <c r="K6" s="949"/>
      <c r="L6" s="950"/>
    </row>
    <row r="7" spans="1:12" s="9" customFormat="1" ht="13.5" customHeight="1" x14ac:dyDescent="0.2">
      <c r="B7" s="27" t="s">
        <v>297</v>
      </c>
      <c r="D7" s="948" t="str">
        <f>IF('Form A'!D7=0,"",'Form A'!D7)</f>
        <v/>
      </c>
      <c r="E7" s="949"/>
      <c r="F7" s="949"/>
      <c r="G7" s="949"/>
      <c r="H7" s="949"/>
      <c r="I7" s="949"/>
      <c r="J7" s="949"/>
      <c r="K7" s="949"/>
      <c r="L7" s="950"/>
    </row>
    <row r="8" spans="1:12" ht="18" customHeight="1" x14ac:dyDescent="0.2">
      <c r="B8" s="27" t="s">
        <v>259</v>
      </c>
      <c r="D8" s="940">
        <f>'Form A'!D8</f>
        <v>0</v>
      </c>
      <c r="E8" s="941"/>
      <c r="F8" s="941"/>
      <c r="G8" s="941"/>
      <c r="H8" s="941"/>
      <c r="I8" s="941"/>
      <c r="J8" s="941"/>
      <c r="K8" s="941"/>
      <c r="L8" s="942"/>
    </row>
    <row r="9" spans="1:12" ht="18" customHeight="1" x14ac:dyDescent="0.2">
      <c r="D9" s="36"/>
      <c r="E9" s="36"/>
      <c r="F9" s="36"/>
    </row>
    <row r="10" spans="1:12" ht="18" customHeight="1" x14ac:dyDescent="0.2">
      <c r="D10" s="36"/>
      <c r="E10" s="36"/>
      <c r="F10" s="36"/>
    </row>
    <row r="11" spans="1:12" ht="12.95" customHeight="1" x14ac:dyDescent="0.2">
      <c r="A11" s="943" t="s">
        <v>89</v>
      </c>
      <c r="B11" s="943"/>
      <c r="C11" s="943"/>
      <c r="D11" s="943"/>
      <c r="E11" s="943"/>
      <c r="F11" s="943"/>
      <c r="G11" s="943"/>
    </row>
    <row r="12" spans="1:12" ht="12.95" customHeight="1" x14ac:dyDescent="0.2">
      <c r="A12" s="185"/>
      <c r="B12" s="186"/>
      <c r="C12" s="186"/>
      <c r="D12" s="186"/>
      <c r="E12" s="186"/>
      <c r="F12" s="187"/>
      <c r="G12" s="188" t="s">
        <v>361</v>
      </c>
      <c r="H12" s="936" t="s">
        <v>561</v>
      </c>
    </row>
    <row r="13" spans="1:12" ht="25.5" customHeight="1" x14ac:dyDescent="0.2">
      <c r="A13" s="189"/>
      <c r="B13" s="190"/>
      <c r="C13" s="190"/>
      <c r="D13" s="190"/>
      <c r="E13" s="190"/>
      <c r="F13" s="191"/>
      <c r="G13" s="192"/>
      <c r="H13" s="937"/>
    </row>
    <row r="14" spans="1:12" ht="18" customHeight="1" x14ac:dyDescent="0.2">
      <c r="A14" s="733" t="s">
        <v>187</v>
      </c>
      <c r="B14" s="730" t="s">
        <v>177</v>
      </c>
      <c r="C14" s="930" t="s">
        <v>188</v>
      </c>
      <c r="D14" s="930"/>
      <c r="E14" s="930"/>
      <c r="F14" s="931"/>
      <c r="G14" s="724"/>
      <c r="H14" s="724"/>
    </row>
    <row r="15" spans="1:12" ht="18" customHeight="1" x14ac:dyDescent="0.2">
      <c r="A15" s="42"/>
      <c r="B15" s="731" t="s">
        <v>178</v>
      </c>
      <c r="C15" s="928" t="s">
        <v>189</v>
      </c>
      <c r="D15" s="928"/>
      <c r="E15" s="928"/>
      <c r="F15" s="929"/>
      <c r="G15" s="724"/>
      <c r="H15" s="724"/>
    </row>
    <row r="16" spans="1:12" ht="18" customHeight="1" x14ac:dyDescent="0.2">
      <c r="A16" s="42"/>
      <c r="B16" s="731" t="s">
        <v>179</v>
      </c>
      <c r="C16" s="932" t="s">
        <v>190</v>
      </c>
      <c r="D16" s="932"/>
      <c r="E16" s="932"/>
      <c r="F16" s="933"/>
      <c r="G16" s="724"/>
      <c r="H16" s="724"/>
    </row>
    <row r="17" spans="1:8" ht="18" customHeight="1" x14ac:dyDescent="0.2">
      <c r="A17" s="42"/>
      <c r="B17" s="731" t="s">
        <v>180</v>
      </c>
      <c r="C17" s="928" t="s">
        <v>130</v>
      </c>
      <c r="D17" s="928"/>
      <c r="E17" s="928"/>
      <c r="F17" s="929"/>
      <c r="G17" s="724"/>
      <c r="H17" s="724"/>
    </row>
    <row r="18" spans="1:8" ht="18" customHeight="1" x14ac:dyDescent="0.2">
      <c r="A18" s="42"/>
      <c r="B18" s="36" t="s">
        <v>191</v>
      </c>
      <c r="C18" s="932" t="s">
        <v>267</v>
      </c>
      <c r="D18" s="932"/>
      <c r="E18" s="932"/>
      <c r="F18" s="933"/>
      <c r="G18" s="724"/>
      <c r="H18" s="724"/>
    </row>
    <row r="19" spans="1:8" ht="30.75" customHeight="1" x14ac:dyDescent="0.2">
      <c r="A19" s="42"/>
      <c r="B19" s="36" t="s">
        <v>192</v>
      </c>
      <c r="C19" s="928" t="s">
        <v>559</v>
      </c>
      <c r="D19" s="928"/>
      <c r="E19" s="928"/>
      <c r="F19" s="929"/>
      <c r="G19" s="724"/>
      <c r="H19" s="864">
        <f>G19</f>
        <v>0</v>
      </c>
    </row>
    <row r="20" spans="1:8" ht="33" customHeight="1" x14ac:dyDescent="0.2">
      <c r="A20" s="42"/>
      <c r="B20" s="36" t="s">
        <v>193</v>
      </c>
      <c r="C20" s="934" t="s">
        <v>560</v>
      </c>
      <c r="D20" s="934"/>
      <c r="E20" s="934"/>
      <c r="F20" s="935"/>
      <c r="G20" s="724"/>
      <c r="H20" s="938"/>
    </row>
    <row r="21" spans="1:8" ht="18.75" customHeight="1" x14ac:dyDescent="0.2">
      <c r="A21" s="42"/>
      <c r="B21" s="36" t="s">
        <v>206</v>
      </c>
      <c r="C21" s="23" t="s">
        <v>558</v>
      </c>
      <c r="D21" s="775"/>
      <c r="E21" s="775"/>
      <c r="F21" s="776"/>
      <c r="G21" s="863">
        <f>0.5*('Form E'!E25+'Form E'!G25+'Form E'!J25+'Form E'!L25)</f>
        <v>0</v>
      </c>
      <c r="H21" s="939"/>
    </row>
    <row r="22" spans="1:8" ht="18" customHeight="1" x14ac:dyDescent="0.2">
      <c r="A22" s="42"/>
      <c r="B22" s="36" t="s">
        <v>207</v>
      </c>
      <c r="C22" s="932" t="s">
        <v>358</v>
      </c>
      <c r="D22" s="932"/>
      <c r="E22" s="932"/>
      <c r="F22" s="933"/>
      <c r="G22" s="724"/>
      <c r="H22" s="724"/>
    </row>
    <row r="23" spans="1:8" ht="18" customHeight="1" thickBot="1" x14ac:dyDescent="0.25">
      <c r="A23" s="42"/>
      <c r="B23" s="3" t="s">
        <v>173</v>
      </c>
      <c r="C23" s="4"/>
      <c r="D23" s="4"/>
      <c r="E23" s="4"/>
      <c r="F23" s="41"/>
      <c r="G23" s="725">
        <f>SUM(G14:G22)</f>
        <v>0</v>
      </c>
      <c r="H23" s="725">
        <f>SUM(H14:H22)</f>
        <v>0</v>
      </c>
    </row>
    <row r="24" spans="1:8" ht="15.75" thickTop="1" x14ac:dyDescent="0.2">
      <c r="A24" s="42"/>
      <c r="B24" s="3"/>
      <c r="C24" s="4"/>
      <c r="D24" s="4"/>
      <c r="E24" s="4"/>
      <c r="F24" s="41"/>
      <c r="G24" s="726"/>
      <c r="H24" s="726"/>
    </row>
    <row r="25" spans="1:8" ht="5.25" customHeight="1" x14ac:dyDescent="0.2">
      <c r="A25" s="42"/>
      <c r="B25" s="3"/>
      <c r="C25" s="4"/>
      <c r="D25" s="4"/>
      <c r="E25" s="4"/>
      <c r="F25" s="41"/>
      <c r="G25" s="726"/>
      <c r="H25" s="726"/>
    </row>
    <row r="26" spans="1:8" ht="18" customHeight="1" x14ac:dyDescent="0.2">
      <c r="A26" s="43" t="s">
        <v>194</v>
      </c>
      <c r="B26" s="731" t="s">
        <v>177</v>
      </c>
      <c r="C26" s="4" t="s">
        <v>195</v>
      </c>
      <c r="D26" s="4"/>
      <c r="E26" s="4"/>
      <c r="F26" s="41"/>
      <c r="G26" s="724"/>
      <c r="H26" s="724"/>
    </row>
    <row r="27" spans="1:8" ht="18" customHeight="1" x14ac:dyDescent="0.2">
      <c r="A27" s="42"/>
      <c r="B27" s="731" t="s">
        <v>178</v>
      </c>
      <c r="C27" s="4" t="s">
        <v>22</v>
      </c>
      <c r="D27" s="4"/>
      <c r="E27" s="4"/>
      <c r="F27" s="41"/>
      <c r="G27" s="724"/>
      <c r="H27" s="724"/>
    </row>
    <row r="28" spans="1:8" ht="18" customHeight="1" x14ac:dyDescent="0.2">
      <c r="A28" s="42"/>
      <c r="B28" s="731" t="s">
        <v>179</v>
      </c>
      <c r="C28" s="4" t="s">
        <v>196</v>
      </c>
      <c r="D28" s="4"/>
      <c r="E28" s="4"/>
      <c r="F28" s="41"/>
      <c r="G28" s="724"/>
      <c r="H28" s="724"/>
    </row>
    <row r="29" spans="1:8" ht="18" customHeight="1" x14ac:dyDescent="0.2">
      <c r="A29" s="42"/>
      <c r="B29" s="731" t="s">
        <v>180</v>
      </c>
      <c r="C29" s="4" t="s">
        <v>131</v>
      </c>
      <c r="D29" s="4"/>
      <c r="E29" s="4"/>
      <c r="F29" s="41"/>
      <c r="G29" s="724"/>
      <c r="H29" s="724"/>
    </row>
    <row r="30" spans="1:8" ht="18" customHeight="1" x14ac:dyDescent="0.2">
      <c r="A30" s="42"/>
      <c r="B30" s="731" t="s">
        <v>191</v>
      </c>
      <c r="C30" s="4" t="s">
        <v>90</v>
      </c>
      <c r="D30" s="4"/>
      <c r="E30" s="4"/>
      <c r="F30" s="41"/>
      <c r="G30" s="724"/>
      <c r="H30" s="724"/>
    </row>
    <row r="31" spans="1:8" ht="18" customHeight="1" x14ac:dyDescent="0.2">
      <c r="A31" s="42"/>
      <c r="B31" s="731" t="s">
        <v>192</v>
      </c>
      <c r="C31" s="4" t="s">
        <v>91</v>
      </c>
      <c r="D31" s="4"/>
      <c r="E31" s="4"/>
      <c r="F31" s="41"/>
      <c r="G31" s="724"/>
      <c r="H31" s="724"/>
    </row>
    <row r="32" spans="1:8" ht="18" customHeight="1" x14ac:dyDescent="0.2">
      <c r="A32" s="42"/>
      <c r="B32" s="731" t="s">
        <v>193</v>
      </c>
      <c r="C32" s="4" t="s">
        <v>198</v>
      </c>
      <c r="D32" s="4"/>
      <c r="E32" s="4"/>
      <c r="F32" s="41"/>
      <c r="G32" s="724"/>
      <c r="H32" s="724"/>
    </row>
    <row r="33" spans="1:8" ht="18" customHeight="1" x14ac:dyDescent="0.2">
      <c r="A33" s="42"/>
      <c r="B33" s="36" t="s">
        <v>206</v>
      </c>
      <c r="C33" s="4" t="s">
        <v>359</v>
      </c>
      <c r="D33" s="4"/>
      <c r="E33" s="4"/>
      <c r="F33" s="41"/>
      <c r="G33" s="724"/>
      <c r="H33" s="724"/>
    </row>
    <row r="34" spans="1:8" s="21" customFormat="1" ht="8.25" hidden="1" customHeight="1" x14ac:dyDescent="0.2">
      <c r="A34" s="372"/>
      <c r="B34" s="732"/>
      <c r="C34" s="431"/>
      <c r="D34" s="431"/>
      <c r="E34" s="431"/>
      <c r="F34" s="432"/>
      <c r="G34" s="727"/>
      <c r="H34" s="727"/>
    </row>
    <row r="35" spans="1:8" ht="18" customHeight="1" thickBot="1" x14ac:dyDescent="0.25">
      <c r="A35" s="42"/>
      <c r="B35" s="3" t="s">
        <v>254</v>
      </c>
      <c r="C35" s="4"/>
      <c r="D35" s="4"/>
      <c r="E35" s="4"/>
      <c r="F35" s="41"/>
      <c r="G35" s="725">
        <f>SUM(G26:G33)</f>
        <v>0</v>
      </c>
      <c r="H35" s="725">
        <f>SUM(H26:H33)</f>
        <v>0</v>
      </c>
    </row>
    <row r="36" spans="1:8" ht="15.75" thickTop="1" x14ac:dyDescent="0.2">
      <c r="A36" s="42"/>
      <c r="B36" s="3"/>
      <c r="C36" s="44"/>
      <c r="D36" s="4"/>
      <c r="E36" s="4"/>
      <c r="F36" s="41"/>
      <c r="G36" s="728"/>
      <c r="H36" s="728"/>
    </row>
    <row r="37" spans="1:8" ht="1.5" customHeight="1" x14ac:dyDescent="0.2">
      <c r="A37" s="45"/>
      <c r="B37" s="4"/>
      <c r="C37" s="4"/>
      <c r="D37" s="4"/>
      <c r="E37" s="4"/>
      <c r="F37" s="41"/>
      <c r="G37" s="726"/>
      <c r="H37" s="726"/>
    </row>
    <row r="38" spans="1:8" ht="18" customHeight="1" x14ac:dyDescent="0.2">
      <c r="A38" s="43" t="s">
        <v>197</v>
      </c>
      <c r="B38" s="731" t="s">
        <v>177</v>
      </c>
      <c r="C38" s="4" t="s">
        <v>199</v>
      </c>
      <c r="D38" s="4"/>
      <c r="E38" s="4"/>
      <c r="F38" s="41"/>
      <c r="G38" s="724"/>
      <c r="H38" s="724"/>
    </row>
    <row r="39" spans="1:8" ht="18" customHeight="1" x14ac:dyDescent="0.2">
      <c r="A39" s="42"/>
      <c r="B39" s="731" t="s">
        <v>178</v>
      </c>
      <c r="C39" s="4" t="s">
        <v>20</v>
      </c>
      <c r="D39" s="4"/>
      <c r="E39" s="4"/>
      <c r="F39" s="41"/>
      <c r="G39" s="724"/>
      <c r="H39" s="724"/>
    </row>
    <row r="40" spans="1:8" ht="18" customHeight="1" x14ac:dyDescent="0.2">
      <c r="A40" s="42"/>
      <c r="B40" s="731" t="s">
        <v>179</v>
      </c>
      <c r="C40" s="4" t="s">
        <v>200</v>
      </c>
      <c r="D40" s="4"/>
      <c r="E40" s="4"/>
      <c r="F40" s="41"/>
      <c r="G40" s="724"/>
      <c r="H40" s="724"/>
    </row>
    <row r="41" spans="1:8" ht="18" customHeight="1" x14ac:dyDescent="0.2">
      <c r="A41" s="42"/>
      <c r="B41" s="731" t="s">
        <v>180</v>
      </c>
      <c r="C41" s="4" t="s">
        <v>201</v>
      </c>
      <c r="D41" s="4"/>
      <c r="E41" s="4"/>
      <c r="F41" s="41"/>
      <c r="G41" s="724"/>
      <c r="H41" s="724"/>
    </row>
    <row r="42" spans="1:8" ht="18" customHeight="1" x14ac:dyDescent="0.2">
      <c r="A42" s="42"/>
      <c r="B42" s="731" t="s">
        <v>191</v>
      </c>
      <c r="C42" s="4" t="s">
        <v>150</v>
      </c>
      <c r="D42" s="4"/>
      <c r="E42" s="4"/>
      <c r="F42" s="41"/>
      <c r="G42" s="736"/>
      <c r="H42" s="736"/>
    </row>
    <row r="43" spans="1:8" ht="18" customHeight="1" x14ac:dyDescent="0.2">
      <c r="A43" s="42"/>
      <c r="B43" s="731" t="s">
        <v>192</v>
      </c>
      <c r="C43" s="4" t="s">
        <v>360</v>
      </c>
      <c r="D43" s="4"/>
      <c r="E43" s="4"/>
      <c r="F43" s="41"/>
      <c r="G43" s="735"/>
      <c r="H43" s="735"/>
    </row>
    <row r="44" spans="1:8" ht="18" customHeight="1" thickBot="1" x14ac:dyDescent="0.25">
      <c r="A44" s="734"/>
      <c r="B44" s="729" t="s">
        <v>151</v>
      </c>
      <c r="C44" s="46"/>
      <c r="D44" s="46"/>
      <c r="E44" s="46"/>
      <c r="F44" s="47"/>
      <c r="G44" s="76">
        <f>SUM(G38:G43)</f>
        <v>0</v>
      </c>
      <c r="H44" s="76">
        <f>SUM(H38:H43)</f>
        <v>0</v>
      </c>
    </row>
    <row r="45" spans="1:8" s="3" customFormat="1" ht="18" customHeight="1" thickTop="1" thickBot="1" x14ac:dyDescent="0.25">
      <c r="A45" s="3" t="s">
        <v>362</v>
      </c>
      <c r="G45" s="491">
        <f>G23+G35-G44</f>
        <v>0</v>
      </c>
      <c r="H45" s="491">
        <f>H23+H35-H44</f>
        <v>0</v>
      </c>
    </row>
    <row r="46" spans="1:8" ht="15.75" thickTop="1" x14ac:dyDescent="0.2"/>
    <row r="47" spans="1:8" x14ac:dyDescent="0.2">
      <c r="A47" s="617" t="s">
        <v>217</v>
      </c>
      <c r="B47" s="2" t="s">
        <v>21</v>
      </c>
    </row>
    <row r="48" spans="1:8" ht="14.25" customHeight="1" x14ac:dyDescent="0.2">
      <c r="A48" s="77" t="s">
        <v>218</v>
      </c>
      <c r="B48" s="2" t="s">
        <v>309</v>
      </c>
    </row>
    <row r="49" spans="2:7" ht="25.5" customHeight="1" x14ac:dyDescent="0.2">
      <c r="B49" s="77"/>
      <c r="C49" s="927"/>
      <c r="D49" s="927"/>
      <c r="E49" s="927"/>
      <c r="F49" s="927"/>
      <c r="G49" s="927"/>
    </row>
  </sheetData>
  <mergeCells count="17">
    <mergeCell ref="H12:H13"/>
    <mergeCell ref="H20:H21"/>
    <mergeCell ref="D8:L8"/>
    <mergeCell ref="A11:G11"/>
    <mergeCell ref="B1:C1"/>
    <mergeCell ref="D5:L5"/>
    <mergeCell ref="D6:L6"/>
    <mergeCell ref="D7:L7"/>
    <mergeCell ref="C49:G49"/>
    <mergeCell ref="C19:F19"/>
    <mergeCell ref="C14:F14"/>
    <mergeCell ref="C15:F15"/>
    <mergeCell ref="C16:F16"/>
    <mergeCell ref="C18:F18"/>
    <mergeCell ref="C22:F22"/>
    <mergeCell ref="C17:F17"/>
    <mergeCell ref="C20:F20"/>
  </mergeCells>
  <phoneticPr fontId="12" type="noConversion"/>
  <printOptions horizontalCentered="1"/>
  <pageMargins left="0.78740157480314965" right="0.59055118110236227" top="0.98425196850393704" bottom="0.82677165354330717" header="0.51181102362204722" footer="0.51181102362204722"/>
  <pageSetup paperSize="9" scale="71" orientation="portrait" r:id="rId1"/>
  <headerFooter alignWithMargins="0">
    <oddHeader xml:space="preserve">&amp;L&amp;"Arial,Bold"Risk-Based Capital Framework </oddHeader>
    <oddFooter>&amp;C&amp;A&amp;R&amp;P of &amp;N</oddFooter>
  </headerFooter>
  <ignoredErrors>
    <ignoredError sqref="D5 D6:L8"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163"/>
  <sheetViews>
    <sheetView showGridLines="0" zoomScaleNormal="100" zoomScaleSheetLayoutView="75" workbookViewId="0">
      <selection activeCell="J131" sqref="J131"/>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19.140625" style="21" customWidth="1"/>
    <col min="7" max="9" width="25.7109375" style="21" customWidth="1"/>
    <col min="10" max="10" width="24.7109375" style="21" customWidth="1"/>
    <col min="11" max="12" width="17.7109375" style="21" customWidth="1"/>
    <col min="13" max="16384" width="9.140625" style="21"/>
  </cols>
  <sheetData>
    <row r="1" spans="1:13" x14ac:dyDescent="0.3">
      <c r="A1" s="175" t="s">
        <v>466</v>
      </c>
      <c r="B1" s="1062" t="s">
        <v>464</v>
      </c>
      <c r="C1" s="1063"/>
      <c r="I1" s="24"/>
    </row>
    <row r="2" spans="1:13" x14ac:dyDescent="0.3">
      <c r="H2" s="1039"/>
      <c r="I2" s="1039"/>
    </row>
    <row r="3" spans="1:13" x14ac:dyDescent="0.3">
      <c r="B3" s="557"/>
      <c r="C3" s="338"/>
      <c r="H3" s="323"/>
      <c r="I3" s="323"/>
    </row>
    <row r="4" spans="1:13" x14ac:dyDescent="0.3">
      <c r="B4" s="557"/>
      <c r="C4" s="338"/>
      <c r="H4" s="323"/>
      <c r="I4" s="323"/>
    </row>
    <row r="5" spans="1:13" ht="20.25" customHeight="1" x14ac:dyDescent="0.3">
      <c r="B5" s="119" t="s">
        <v>434</v>
      </c>
      <c r="D5" s="356"/>
      <c r="E5" s="948" t="str">
        <f>IF('Form A'!D5=0,"",'Form A'!D5)</f>
        <v/>
      </c>
      <c r="F5" s="949"/>
      <c r="G5" s="949"/>
      <c r="H5" s="949"/>
      <c r="I5" s="949"/>
      <c r="J5" s="949"/>
      <c r="K5" s="949"/>
      <c r="L5" s="949"/>
      <c r="M5" s="950"/>
    </row>
    <row r="6" spans="1:13" ht="20.25" customHeight="1" x14ac:dyDescent="0.2">
      <c r="B6" s="27" t="s">
        <v>435</v>
      </c>
      <c r="D6" s="356"/>
      <c r="E6" s="948" t="str">
        <f>IF('Form A'!D6=0,"",'Form A'!D6)</f>
        <v/>
      </c>
      <c r="F6" s="949"/>
      <c r="G6" s="949"/>
      <c r="H6" s="949"/>
      <c r="I6" s="949"/>
      <c r="J6" s="949"/>
      <c r="K6" s="949"/>
      <c r="L6" s="949"/>
      <c r="M6" s="950"/>
    </row>
    <row r="7" spans="1:13" ht="20.25" customHeight="1" x14ac:dyDescent="0.2">
      <c r="B7" s="27" t="s">
        <v>82</v>
      </c>
      <c r="D7" s="356"/>
      <c r="E7" s="948" t="str">
        <f>IF('Form A'!D7=0,"",'Form A'!D7)</f>
        <v/>
      </c>
      <c r="F7" s="949"/>
      <c r="G7" s="949"/>
      <c r="H7" s="949"/>
      <c r="I7" s="949"/>
      <c r="J7" s="949"/>
      <c r="K7" s="949"/>
      <c r="L7" s="949"/>
      <c r="M7" s="950"/>
    </row>
    <row r="8" spans="1:13" ht="20.25" customHeight="1" x14ac:dyDescent="0.2">
      <c r="B8" s="120" t="s">
        <v>83</v>
      </c>
      <c r="D8" s="356"/>
      <c r="E8" s="940">
        <f>'Form A'!D8</f>
        <v>0</v>
      </c>
      <c r="F8" s="941"/>
      <c r="G8" s="941"/>
      <c r="H8" s="941"/>
      <c r="I8" s="941"/>
      <c r="J8" s="941"/>
      <c r="K8" s="941"/>
      <c r="L8" s="941"/>
      <c r="M8" s="942"/>
    </row>
    <row r="9" spans="1:13" ht="20.25" customHeight="1" x14ac:dyDescent="0.2">
      <c r="B9" s="21" t="s">
        <v>5</v>
      </c>
      <c r="E9" s="948" t="s">
        <v>4</v>
      </c>
      <c r="F9" s="949"/>
      <c r="G9" s="949"/>
      <c r="H9" s="949"/>
      <c r="I9" s="949"/>
      <c r="J9" s="949"/>
      <c r="K9" s="949"/>
      <c r="L9" s="949"/>
      <c r="M9" s="950"/>
    </row>
    <row r="10" spans="1:13" x14ac:dyDescent="0.2">
      <c r="E10" s="444"/>
      <c r="F10" s="444"/>
      <c r="G10" s="444"/>
      <c r="H10" s="444"/>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25"/>
      <c r="C14" s="25"/>
      <c r="D14" s="25"/>
      <c r="E14" s="25"/>
      <c r="F14" s="25"/>
      <c r="G14" s="25"/>
      <c r="H14" s="25"/>
      <c r="I14" s="24" t="s">
        <v>408</v>
      </c>
    </row>
    <row r="15" spans="1:13" x14ac:dyDescent="0.3">
      <c r="A15" s="34" t="s">
        <v>177</v>
      </c>
      <c r="B15" s="341" t="s">
        <v>39</v>
      </c>
      <c r="C15" s="341"/>
      <c r="I15" s="323" t="s">
        <v>418</v>
      </c>
    </row>
    <row r="16" spans="1:13" s="35" customFormat="1" ht="20.25" customHeight="1" x14ac:dyDescent="0.2">
      <c r="B16" s="1087" t="s">
        <v>40</v>
      </c>
      <c r="C16" s="1088"/>
      <c r="D16" s="1088"/>
      <c r="E16" s="1088"/>
      <c r="F16" s="1089"/>
      <c r="G16" s="201" t="s">
        <v>8</v>
      </c>
      <c r="H16" s="55" t="s">
        <v>9</v>
      </c>
      <c r="I16" s="55" t="s">
        <v>10</v>
      </c>
    </row>
    <row r="17" spans="1:9" s="342" customFormat="1" ht="35.1" customHeight="1" x14ac:dyDescent="0.2">
      <c r="B17" s="1000" t="s">
        <v>156</v>
      </c>
      <c r="C17" s="1085"/>
      <c r="D17" s="1085"/>
      <c r="E17" s="1085"/>
      <c r="F17" s="1086"/>
      <c r="G17" s="223"/>
      <c r="H17" s="611">
        <v>0.2</v>
      </c>
      <c r="I17" s="217">
        <f>G17*H17</f>
        <v>0</v>
      </c>
    </row>
    <row r="18" spans="1:9" ht="27.95" customHeight="1" x14ac:dyDescent="0.2">
      <c r="B18" s="997" t="s">
        <v>157</v>
      </c>
      <c r="C18" s="998"/>
      <c r="D18" s="998"/>
      <c r="E18" s="998"/>
      <c r="F18" s="1099"/>
      <c r="G18" s="223"/>
      <c r="H18" s="203">
        <v>0.3</v>
      </c>
      <c r="I18" s="217">
        <f>G18*H18</f>
        <v>0</v>
      </c>
    </row>
    <row r="19" spans="1:9" ht="36" customHeight="1" x14ac:dyDescent="0.2">
      <c r="B19" s="997" t="s">
        <v>158</v>
      </c>
      <c r="C19" s="998"/>
      <c r="D19" s="998"/>
      <c r="E19" s="998"/>
      <c r="F19" s="1099"/>
      <c r="G19" s="223"/>
      <c r="H19" s="203">
        <v>0.16</v>
      </c>
      <c r="I19" s="217">
        <f>G19*H19</f>
        <v>0</v>
      </c>
    </row>
    <row r="20" spans="1:9" ht="20.25" customHeight="1" x14ac:dyDescent="0.2">
      <c r="B20" s="997" t="s">
        <v>159</v>
      </c>
      <c r="C20" s="998"/>
      <c r="D20" s="998"/>
      <c r="E20" s="998"/>
      <c r="F20" s="1099"/>
      <c r="G20" s="612"/>
      <c r="H20" s="203">
        <v>0.25</v>
      </c>
      <c r="I20" s="217">
        <f>G20*H20</f>
        <v>0</v>
      </c>
    </row>
    <row r="21" spans="1:9" ht="20.25" customHeight="1" x14ac:dyDescent="0.2">
      <c r="B21" s="1000" t="s">
        <v>375</v>
      </c>
      <c r="C21" s="1085"/>
      <c r="D21" s="1085"/>
      <c r="E21" s="1085"/>
      <c r="F21" s="1086"/>
      <c r="G21" s="223"/>
      <c r="H21" s="226">
        <v>0.35</v>
      </c>
      <c r="I21" s="217">
        <f>G21*H21</f>
        <v>0</v>
      </c>
    </row>
    <row r="22" spans="1:9" ht="20.25" customHeight="1" thickBot="1" x14ac:dyDescent="0.25">
      <c r="I22" s="354">
        <f>SUM(I17:I21)</f>
        <v>0</v>
      </c>
    </row>
    <row r="23" spans="1:9" ht="15.75" thickTop="1" x14ac:dyDescent="0.2">
      <c r="A23" s="34" t="s">
        <v>178</v>
      </c>
      <c r="B23" s="34" t="s">
        <v>42</v>
      </c>
      <c r="C23" s="34"/>
    </row>
    <row r="24" spans="1:9" s="35" customFormat="1" ht="26.25" customHeight="1" x14ac:dyDescent="0.2">
      <c r="B24" s="1087" t="s">
        <v>43</v>
      </c>
      <c r="C24" s="1088"/>
      <c r="D24" s="1088"/>
      <c r="E24" s="1088"/>
      <c r="F24" s="1089"/>
      <c r="G24" s="201" t="s">
        <v>8</v>
      </c>
      <c r="H24" s="55" t="s">
        <v>9</v>
      </c>
      <c r="I24" s="55" t="s">
        <v>10</v>
      </c>
    </row>
    <row r="25" spans="1:9" s="342" customFormat="1" ht="20.25" customHeight="1" x14ac:dyDescent="0.2">
      <c r="B25" s="1101" t="s">
        <v>224</v>
      </c>
      <c r="C25" s="1102"/>
      <c r="D25" s="1102"/>
      <c r="E25" s="1102"/>
      <c r="F25" s="1103"/>
      <c r="G25" s="223"/>
      <c r="H25" s="203">
        <v>0.08</v>
      </c>
      <c r="I25" s="217">
        <f>G25*H25</f>
        <v>0</v>
      </c>
    </row>
    <row r="26" spans="1:9" ht="20.25" customHeight="1" x14ac:dyDescent="0.2">
      <c r="B26" s="997" t="s">
        <v>225</v>
      </c>
      <c r="C26" s="998"/>
      <c r="D26" s="998"/>
      <c r="E26" s="998"/>
      <c r="F26" s="1099"/>
      <c r="G26" s="223"/>
      <c r="H26" s="203">
        <v>0.16</v>
      </c>
      <c r="I26" s="217">
        <f>G26*H26</f>
        <v>0</v>
      </c>
    </row>
    <row r="27" spans="1:9" ht="20.25" customHeight="1" thickBot="1" x14ac:dyDescent="0.25">
      <c r="I27" s="354">
        <f>SUM(I25:I26)</f>
        <v>0</v>
      </c>
    </row>
    <row r="28" spans="1:9" ht="15.75" thickTop="1" x14ac:dyDescent="0.2">
      <c r="A28" s="34" t="s">
        <v>179</v>
      </c>
      <c r="B28" s="34" t="s">
        <v>44</v>
      </c>
      <c r="C28" s="34"/>
    </row>
    <row r="29" spans="1:9" ht="15" customHeight="1" x14ac:dyDescent="0.2">
      <c r="B29" s="34" t="s">
        <v>227</v>
      </c>
      <c r="C29" s="760"/>
      <c r="D29" s="761" t="s">
        <v>104</v>
      </c>
      <c r="G29" s="313"/>
      <c r="H29" s="313"/>
    </row>
    <row r="30" spans="1:9" ht="21.75" customHeight="1" x14ac:dyDescent="0.2">
      <c r="B30" s="1126" t="s">
        <v>46</v>
      </c>
      <c r="C30" s="1127"/>
      <c r="D30" s="1127"/>
      <c r="E30" s="1127"/>
      <c r="F30" s="1128"/>
      <c r="G30" s="762" t="s">
        <v>484</v>
      </c>
      <c r="H30" s="762" t="s">
        <v>496</v>
      </c>
      <c r="I30" s="699" t="s">
        <v>47</v>
      </c>
    </row>
    <row r="31" spans="1:9" ht="15" customHeight="1" x14ac:dyDescent="0.2">
      <c r="B31" s="1129" t="s">
        <v>497</v>
      </c>
      <c r="C31" s="1130"/>
      <c r="D31" s="1130"/>
      <c r="E31" s="1130"/>
      <c r="F31" s="1131"/>
      <c r="G31" s="763"/>
      <c r="H31" s="763"/>
      <c r="I31" s="117">
        <f>G31-H31</f>
        <v>0</v>
      </c>
    </row>
    <row r="32" spans="1:9" ht="15" customHeight="1" x14ac:dyDescent="0.2">
      <c r="B32" s="1129" t="s">
        <v>487</v>
      </c>
      <c r="C32" s="1130"/>
      <c r="D32" s="1130"/>
      <c r="E32" s="1130"/>
      <c r="F32" s="1131"/>
      <c r="G32" s="763"/>
      <c r="H32" s="763"/>
      <c r="I32" s="117">
        <f t="shared" ref="I32:I33" si="0">G32-H32</f>
        <v>0</v>
      </c>
    </row>
    <row r="33" spans="2:11" ht="15" customHeight="1" x14ac:dyDescent="0.2">
      <c r="B33" s="1129" t="s">
        <v>49</v>
      </c>
      <c r="C33" s="1130"/>
      <c r="D33" s="1130"/>
      <c r="E33" s="1130"/>
      <c r="F33" s="1131"/>
      <c r="G33" s="763"/>
      <c r="H33" s="763"/>
      <c r="I33" s="117">
        <f t="shared" si="0"/>
        <v>0</v>
      </c>
    </row>
    <row r="34" spans="2:11" ht="15" customHeight="1" x14ac:dyDescent="0.2">
      <c r="B34" s="34"/>
      <c r="C34" s="760"/>
      <c r="D34" s="761"/>
      <c r="G34" s="747"/>
      <c r="H34" s="764" t="s">
        <v>498</v>
      </c>
      <c r="I34" s="735"/>
    </row>
    <row r="35" spans="2:11" ht="15" customHeight="1" x14ac:dyDescent="0.2">
      <c r="B35" s="21" t="s">
        <v>216</v>
      </c>
      <c r="C35" s="760"/>
      <c r="D35" s="761"/>
      <c r="G35" s="747"/>
      <c r="H35" s="747"/>
    </row>
    <row r="36" spans="2:11" ht="15" customHeight="1" x14ac:dyDescent="0.2">
      <c r="B36" s="21" t="s">
        <v>217</v>
      </c>
      <c r="C36" s="27" t="s">
        <v>88</v>
      </c>
      <c r="D36" s="765"/>
      <c r="G36" s="747"/>
      <c r="H36" s="747"/>
    </row>
    <row r="37" spans="2:11" ht="15" customHeight="1" x14ac:dyDescent="0.2">
      <c r="B37" s="21" t="s">
        <v>218</v>
      </c>
      <c r="C37" s="27" t="s">
        <v>499</v>
      </c>
      <c r="D37" s="765"/>
      <c r="G37" s="747"/>
      <c r="H37" s="747"/>
    </row>
    <row r="38" spans="2:11" ht="15" customHeight="1" x14ac:dyDescent="0.2">
      <c r="C38" s="27" t="s">
        <v>500</v>
      </c>
      <c r="D38" s="765"/>
      <c r="G38" s="747"/>
      <c r="H38" s="747"/>
    </row>
    <row r="39" spans="2:11" ht="15" customHeight="1" x14ac:dyDescent="0.2">
      <c r="B39" s="21" t="s">
        <v>219</v>
      </c>
      <c r="C39" s="27" t="s">
        <v>494</v>
      </c>
      <c r="D39" s="765"/>
      <c r="G39" s="747"/>
      <c r="H39" s="747"/>
    </row>
    <row r="40" spans="2:11" ht="15" customHeight="1" x14ac:dyDescent="0.2">
      <c r="C40" s="27" t="s">
        <v>611</v>
      </c>
      <c r="D40" s="765"/>
      <c r="G40" s="747"/>
      <c r="H40" s="747"/>
    </row>
    <row r="41" spans="2:11" ht="15" customHeight="1" x14ac:dyDescent="0.2">
      <c r="C41" s="746"/>
      <c r="D41" s="765"/>
      <c r="G41" s="747"/>
      <c r="H41" s="747"/>
    </row>
    <row r="42" spans="2:11" ht="15" customHeight="1" x14ac:dyDescent="0.2">
      <c r="B42" s="34" t="s">
        <v>228</v>
      </c>
      <c r="C42" s="760"/>
      <c r="D42" s="761" t="s">
        <v>495</v>
      </c>
      <c r="G42" s="747"/>
      <c r="H42" s="747"/>
    </row>
    <row r="43" spans="2:11" ht="17.25" customHeight="1" x14ac:dyDescent="0.2">
      <c r="B43" s="1087" t="s">
        <v>50</v>
      </c>
      <c r="C43" s="1088"/>
      <c r="D43" s="1088"/>
      <c r="E43" s="1088"/>
      <c r="F43" s="1089"/>
      <c r="G43" s="95" t="s">
        <v>376</v>
      </c>
      <c r="H43" s="508" t="s">
        <v>381</v>
      </c>
      <c r="I43" s="200" t="s">
        <v>382</v>
      </c>
      <c r="J43" s="200" t="s">
        <v>9</v>
      </c>
      <c r="K43" s="55" t="s">
        <v>51</v>
      </c>
    </row>
    <row r="44" spans="2:11" ht="9.75" customHeight="1" x14ac:dyDescent="0.2">
      <c r="B44" s="228"/>
      <c r="C44" s="229"/>
      <c r="D44" s="229"/>
      <c r="E44" s="229"/>
      <c r="F44" s="230"/>
      <c r="G44" s="229"/>
      <c r="H44" s="509"/>
      <c r="I44" s="231"/>
      <c r="J44" s="231"/>
      <c r="K44" s="232"/>
    </row>
    <row r="45" spans="2:11" ht="20.25" customHeight="1" x14ac:dyDescent="0.2">
      <c r="B45" s="28"/>
      <c r="C45" s="29"/>
      <c r="D45" s="322" t="s">
        <v>52</v>
      </c>
      <c r="E45" s="322"/>
      <c r="F45" s="115"/>
      <c r="G45" s="223"/>
      <c r="H45" s="527"/>
      <c r="I45" s="528">
        <f>G45-H45</f>
        <v>0</v>
      </c>
      <c r="J45" s="233">
        <v>0</v>
      </c>
      <c r="K45" s="524">
        <f t="shared" ref="K45:K57" si="1">I45*J45</f>
        <v>0</v>
      </c>
    </row>
    <row r="46" spans="2:11" ht="20.25" customHeight="1" x14ac:dyDescent="0.2">
      <c r="B46" s="28"/>
      <c r="C46" s="29"/>
      <c r="D46" s="322" t="s">
        <v>53</v>
      </c>
      <c r="E46" s="322"/>
      <c r="F46" s="115"/>
      <c r="G46" s="223"/>
      <c r="H46" s="527"/>
      <c r="I46" s="528">
        <f t="shared" ref="I46:I57" si="2">G46-H46</f>
        <v>0</v>
      </c>
      <c r="J46" s="235">
        <v>2E-3</v>
      </c>
      <c r="K46" s="217">
        <f t="shared" si="1"/>
        <v>0</v>
      </c>
    </row>
    <row r="47" spans="2:11" ht="20.25" customHeight="1" x14ac:dyDescent="0.2">
      <c r="B47" s="28"/>
      <c r="C47" s="29"/>
      <c r="D47" s="322" t="s">
        <v>54</v>
      </c>
      <c r="E47" s="322"/>
      <c r="F47" s="115"/>
      <c r="G47" s="223"/>
      <c r="H47" s="527"/>
      <c r="I47" s="528">
        <f t="shared" si="2"/>
        <v>0</v>
      </c>
      <c r="J47" s="235">
        <v>5.0000000000000001E-3</v>
      </c>
      <c r="K47" s="217">
        <f t="shared" si="1"/>
        <v>0</v>
      </c>
    </row>
    <row r="48" spans="2:11" ht="20.25" customHeight="1" x14ac:dyDescent="0.2">
      <c r="B48" s="28"/>
      <c r="C48" s="29"/>
      <c r="D48" s="322" t="s">
        <v>55</v>
      </c>
      <c r="E48" s="322"/>
      <c r="F48" s="115"/>
      <c r="G48" s="223"/>
      <c r="H48" s="527"/>
      <c r="I48" s="528">
        <f t="shared" si="2"/>
        <v>0</v>
      </c>
      <c r="J48" s="235">
        <v>8.0000000000000002E-3</v>
      </c>
      <c r="K48" s="217">
        <f t="shared" si="1"/>
        <v>0</v>
      </c>
    </row>
    <row r="49" spans="1:11" ht="20.25" customHeight="1" x14ac:dyDescent="0.2">
      <c r="B49" s="28"/>
      <c r="C49" s="29"/>
      <c r="D49" s="322" t="s">
        <v>56</v>
      </c>
      <c r="E49" s="322"/>
      <c r="F49" s="115"/>
      <c r="G49" s="223"/>
      <c r="H49" s="527"/>
      <c r="I49" s="528">
        <f t="shared" si="2"/>
        <v>0</v>
      </c>
      <c r="J49" s="235">
        <v>1.2999999999999999E-2</v>
      </c>
      <c r="K49" s="217">
        <f t="shared" si="1"/>
        <v>0</v>
      </c>
    </row>
    <row r="50" spans="1:11" ht="20.25" customHeight="1" x14ac:dyDescent="0.2">
      <c r="B50" s="28"/>
      <c r="C50" s="29"/>
      <c r="D50" s="322" t="s">
        <v>57</v>
      </c>
      <c r="E50" s="322"/>
      <c r="F50" s="115"/>
      <c r="G50" s="223"/>
      <c r="H50" s="527"/>
      <c r="I50" s="528">
        <f t="shared" si="2"/>
        <v>0</v>
      </c>
      <c r="J50" s="235">
        <v>1.9E-2</v>
      </c>
      <c r="K50" s="217">
        <f t="shared" si="1"/>
        <v>0</v>
      </c>
    </row>
    <row r="51" spans="1:11" ht="20.25" customHeight="1" x14ac:dyDescent="0.2">
      <c r="B51" s="28"/>
      <c r="C51" s="29"/>
      <c r="D51" s="322" t="s">
        <v>58</v>
      </c>
      <c r="E51" s="322"/>
      <c r="F51" s="115"/>
      <c r="G51" s="223"/>
      <c r="H51" s="527"/>
      <c r="I51" s="528">
        <f t="shared" si="2"/>
        <v>0</v>
      </c>
      <c r="J51" s="235">
        <v>2.7E-2</v>
      </c>
      <c r="K51" s="217">
        <f t="shared" si="1"/>
        <v>0</v>
      </c>
    </row>
    <row r="52" spans="1:11" ht="20.25" customHeight="1" x14ac:dyDescent="0.2">
      <c r="B52" s="28"/>
      <c r="C52" s="29"/>
      <c r="D52" s="322" t="s">
        <v>59</v>
      </c>
      <c r="E52" s="322"/>
      <c r="F52" s="115"/>
      <c r="G52" s="223"/>
      <c r="H52" s="527"/>
      <c r="I52" s="528">
        <f t="shared" si="2"/>
        <v>0</v>
      </c>
      <c r="J52" s="235">
        <v>3.2000000000000001E-2</v>
      </c>
      <c r="K52" s="217">
        <f t="shared" si="1"/>
        <v>0</v>
      </c>
    </row>
    <row r="53" spans="1:11" ht="20.25" customHeight="1" x14ac:dyDescent="0.2">
      <c r="B53" s="28"/>
      <c r="C53" s="29"/>
      <c r="D53" s="322" t="s">
        <v>60</v>
      </c>
      <c r="E53" s="322"/>
      <c r="F53" s="115"/>
      <c r="G53" s="223"/>
      <c r="H53" s="527"/>
      <c r="I53" s="528">
        <f t="shared" si="2"/>
        <v>0</v>
      </c>
      <c r="J53" s="235">
        <v>4.1000000000000002E-2</v>
      </c>
      <c r="K53" s="217">
        <f t="shared" si="1"/>
        <v>0</v>
      </c>
    </row>
    <row r="54" spans="1:11" ht="20.25" customHeight="1" x14ac:dyDescent="0.2">
      <c r="B54" s="28"/>
      <c r="C54" s="29"/>
      <c r="D54" s="322" t="s">
        <v>61</v>
      </c>
      <c r="E54" s="322"/>
      <c r="F54" s="115"/>
      <c r="G54" s="223"/>
      <c r="H54" s="527"/>
      <c r="I54" s="528">
        <f t="shared" si="2"/>
        <v>0</v>
      </c>
      <c r="J54" s="235">
        <v>4.5999999999999999E-2</v>
      </c>
      <c r="K54" s="217">
        <f t="shared" si="1"/>
        <v>0</v>
      </c>
    </row>
    <row r="55" spans="1:11" ht="20.25" customHeight="1" x14ac:dyDescent="0.2">
      <c r="B55" s="28"/>
      <c r="C55" s="29"/>
      <c r="D55" s="322" t="s">
        <v>62</v>
      </c>
      <c r="E55" s="322"/>
      <c r="F55" s="115"/>
      <c r="G55" s="223"/>
      <c r="H55" s="527"/>
      <c r="I55" s="528">
        <f t="shared" si="2"/>
        <v>0</v>
      </c>
      <c r="J55" s="235">
        <v>0.06</v>
      </c>
      <c r="K55" s="217">
        <f t="shared" si="1"/>
        <v>0</v>
      </c>
    </row>
    <row r="56" spans="1:11" ht="20.25" customHeight="1" x14ac:dyDescent="0.2">
      <c r="B56" s="28"/>
      <c r="C56" s="29"/>
      <c r="D56" s="322" t="s">
        <v>63</v>
      </c>
      <c r="E56" s="322"/>
      <c r="F56" s="115"/>
      <c r="G56" s="223"/>
      <c r="H56" s="527"/>
      <c r="I56" s="528">
        <f t="shared" si="2"/>
        <v>0</v>
      </c>
      <c r="J56" s="235">
        <v>7.0000000000000007E-2</v>
      </c>
      <c r="K56" s="217">
        <f t="shared" si="1"/>
        <v>0</v>
      </c>
    </row>
    <row r="57" spans="1:11" ht="20.25" customHeight="1" x14ac:dyDescent="0.2">
      <c r="B57" s="28"/>
      <c r="C57" s="29"/>
      <c r="D57" s="322" t="s">
        <v>64</v>
      </c>
      <c r="E57" s="322"/>
      <c r="F57" s="115"/>
      <c r="G57" s="223"/>
      <c r="H57" s="527"/>
      <c r="I57" s="528">
        <f t="shared" si="2"/>
        <v>0</v>
      </c>
      <c r="J57" s="235">
        <v>0.08</v>
      </c>
      <c r="K57" s="217">
        <f t="shared" si="1"/>
        <v>0</v>
      </c>
    </row>
    <row r="58" spans="1:11" ht="20.25" customHeight="1" thickBot="1" x14ac:dyDescent="0.25">
      <c r="K58" s="354">
        <f>ABS(SUM(K45:K57))</f>
        <v>0</v>
      </c>
    </row>
    <row r="59" spans="1:11" ht="15.75" thickTop="1" x14ac:dyDescent="0.3">
      <c r="B59" s="21" t="s">
        <v>216</v>
      </c>
      <c r="H59" s="1039"/>
      <c r="I59" s="1039"/>
    </row>
    <row r="60" spans="1:11" ht="32.25" customHeight="1" x14ac:dyDescent="0.2">
      <c r="B60" s="1117" t="s">
        <v>168</v>
      </c>
      <c r="C60" s="1117"/>
      <c r="D60" s="1117"/>
      <c r="E60" s="1117"/>
      <c r="F60" s="1117"/>
      <c r="G60" s="1117"/>
      <c r="H60" s="1117"/>
      <c r="I60" s="1117"/>
      <c r="J60" s="1117"/>
    </row>
    <row r="61" spans="1:11" ht="9.1999999999999993" customHeight="1" x14ac:dyDescent="0.2">
      <c r="B61" s="1118"/>
      <c r="C61" s="1118"/>
      <c r="D61" s="1118"/>
      <c r="E61" s="1118"/>
      <c r="F61" s="1118"/>
      <c r="G61" s="1118"/>
      <c r="H61" s="1118"/>
      <c r="I61" s="1118"/>
      <c r="J61" s="1118"/>
    </row>
    <row r="62" spans="1:11" x14ac:dyDescent="0.2">
      <c r="A62" s="34" t="s">
        <v>180</v>
      </c>
      <c r="B62" s="34" t="s">
        <v>66</v>
      </c>
      <c r="C62" s="34"/>
    </row>
    <row r="63" spans="1:11" x14ac:dyDescent="0.3">
      <c r="H63" s="1076"/>
      <c r="I63" s="1076"/>
      <c r="J63" s="357"/>
      <c r="K63" s="27"/>
    </row>
    <row r="64" spans="1:11" ht="48.95" customHeight="1" x14ac:dyDescent="0.2">
      <c r="B64" s="236"/>
      <c r="C64" s="1077" t="s">
        <v>67</v>
      </c>
      <c r="D64" s="1078"/>
      <c r="E64" s="68" t="s">
        <v>68</v>
      </c>
      <c r="F64" s="68" t="s">
        <v>69</v>
      </c>
      <c r="G64" s="63" t="s">
        <v>70</v>
      </c>
      <c r="H64" s="63" t="s">
        <v>71</v>
      </c>
      <c r="J64" s="27"/>
      <c r="K64" s="27"/>
    </row>
    <row r="65" spans="2:11" ht="17.25" customHeight="1" x14ac:dyDescent="0.2">
      <c r="B65" s="40"/>
      <c r="C65" s="1079" t="s">
        <v>230</v>
      </c>
      <c r="D65" s="1080"/>
      <c r="E65" s="89" t="s">
        <v>234</v>
      </c>
      <c r="F65" s="64" t="s">
        <v>235</v>
      </c>
      <c r="G65" s="64" t="s">
        <v>236</v>
      </c>
      <c r="H65" s="64" t="s">
        <v>237</v>
      </c>
      <c r="J65" s="27"/>
      <c r="K65" s="27"/>
    </row>
    <row r="66" spans="2:11" ht="16.7" customHeight="1" x14ac:dyDescent="0.2">
      <c r="B66" s="237"/>
      <c r="C66" s="1097"/>
      <c r="D66" s="1098"/>
      <c r="E66" s="239"/>
      <c r="F66" s="239"/>
      <c r="G66" s="239"/>
      <c r="H66" s="239"/>
      <c r="J66" s="358"/>
      <c r="K66" s="358"/>
    </row>
    <row r="67" spans="2:11" ht="30" customHeight="1" x14ac:dyDescent="0.2">
      <c r="B67" s="504"/>
      <c r="C67" s="1124"/>
      <c r="D67" s="1125"/>
      <c r="E67" s="502"/>
      <c r="F67" s="502"/>
      <c r="G67" s="502"/>
      <c r="H67" s="502"/>
      <c r="J67" s="358"/>
      <c r="K67" s="358"/>
    </row>
    <row r="68" spans="2:11" ht="30" customHeight="1" x14ac:dyDescent="0.2">
      <c r="B68" s="504"/>
      <c r="C68" s="1124"/>
      <c r="D68" s="1125"/>
      <c r="E68" s="502"/>
      <c r="F68" s="502"/>
      <c r="G68" s="502"/>
      <c r="H68" s="502"/>
      <c r="J68" s="358"/>
      <c r="K68" s="358"/>
    </row>
    <row r="69" spans="2:11" ht="30" customHeight="1" x14ac:dyDescent="0.2">
      <c r="B69" s="504"/>
      <c r="C69" s="1124"/>
      <c r="D69" s="1125"/>
      <c r="E69" s="502"/>
      <c r="F69" s="502"/>
      <c r="G69" s="502"/>
      <c r="H69" s="502"/>
      <c r="J69" s="358"/>
      <c r="K69" s="358"/>
    </row>
    <row r="70" spans="2:11" ht="30" customHeight="1" x14ac:dyDescent="0.2">
      <c r="B70" s="504"/>
      <c r="C70" s="1124"/>
      <c r="D70" s="1125"/>
      <c r="E70" s="502"/>
      <c r="F70" s="502"/>
      <c r="G70" s="502"/>
      <c r="H70" s="502"/>
      <c r="J70" s="358"/>
      <c r="K70" s="358"/>
    </row>
    <row r="71" spans="2:11" ht="30" customHeight="1" x14ac:dyDescent="0.2">
      <c r="B71" s="504"/>
      <c r="C71" s="1124"/>
      <c r="D71" s="1125"/>
      <c r="E71" s="502"/>
      <c r="F71" s="502"/>
      <c r="G71" s="502"/>
      <c r="H71" s="502"/>
      <c r="J71" s="358"/>
      <c r="K71" s="358"/>
    </row>
    <row r="72" spans="2:11" ht="30" customHeight="1" x14ac:dyDescent="0.2">
      <c r="B72" s="504"/>
      <c r="C72" s="1124"/>
      <c r="D72" s="1125"/>
      <c r="E72" s="502"/>
      <c r="F72" s="502"/>
      <c r="G72" s="502"/>
      <c r="H72" s="502"/>
      <c r="J72" s="358"/>
      <c r="K72" s="358"/>
    </row>
    <row r="73" spans="2:11" ht="30" customHeight="1" x14ac:dyDescent="0.2">
      <c r="B73" s="504"/>
      <c r="C73" s="1124"/>
      <c r="D73" s="1125"/>
      <c r="E73" s="502"/>
      <c r="F73" s="502"/>
      <c r="G73" s="502"/>
      <c r="H73" s="502"/>
      <c r="J73" s="358"/>
      <c r="K73" s="358"/>
    </row>
    <row r="74" spans="2:11" ht="30" customHeight="1" x14ac:dyDescent="0.2">
      <c r="B74" s="504"/>
      <c r="C74" s="1124"/>
      <c r="D74" s="1125"/>
      <c r="E74" s="502"/>
      <c r="F74" s="502"/>
      <c r="G74" s="502"/>
      <c r="H74" s="502"/>
      <c r="J74" s="358"/>
      <c r="K74" s="358"/>
    </row>
    <row r="75" spans="2:11" ht="30" customHeight="1" x14ac:dyDescent="0.2">
      <c r="B75" s="504"/>
      <c r="C75" s="1124"/>
      <c r="D75" s="1125"/>
      <c r="E75" s="502"/>
      <c r="F75" s="502"/>
      <c r="G75" s="502"/>
      <c r="H75" s="502"/>
      <c r="J75" s="358"/>
      <c r="K75" s="358"/>
    </row>
    <row r="76" spans="2:11" ht="30" customHeight="1" x14ac:dyDescent="0.2">
      <c r="B76" s="504"/>
      <c r="C76" s="1124"/>
      <c r="D76" s="1125"/>
      <c r="E76" s="502"/>
      <c r="F76" s="502"/>
      <c r="G76" s="502"/>
      <c r="H76" s="502"/>
      <c r="J76" s="358"/>
      <c r="K76" s="358"/>
    </row>
    <row r="77" spans="2:11" ht="30" customHeight="1" x14ac:dyDescent="0.2">
      <c r="B77" s="504"/>
      <c r="C77" s="1124"/>
      <c r="D77" s="1125"/>
      <c r="E77" s="502"/>
      <c r="F77" s="502"/>
      <c r="G77" s="502"/>
      <c r="H77" s="502"/>
      <c r="J77" s="358"/>
      <c r="K77" s="358"/>
    </row>
    <row r="78" spans="2:11" ht="30" customHeight="1" x14ac:dyDescent="0.2">
      <c r="B78" s="504"/>
      <c r="C78" s="1124"/>
      <c r="D78" s="1125"/>
      <c r="E78" s="502"/>
      <c r="F78" s="502"/>
      <c r="G78" s="502"/>
      <c r="H78" s="502"/>
      <c r="J78" s="358"/>
      <c r="K78" s="358"/>
    </row>
    <row r="79" spans="2:11" ht="30" customHeight="1" x14ac:dyDescent="0.2">
      <c r="B79" s="504"/>
      <c r="C79" s="1124"/>
      <c r="D79" s="1125"/>
      <c r="E79" s="502"/>
      <c r="F79" s="502"/>
      <c r="G79" s="502"/>
      <c r="H79" s="502"/>
    </row>
    <row r="80" spans="2:11" ht="30" customHeight="1" x14ac:dyDescent="0.2">
      <c r="B80" s="504"/>
      <c r="C80" s="1124"/>
      <c r="D80" s="1125"/>
      <c r="E80" s="502"/>
      <c r="F80" s="502"/>
      <c r="G80" s="502"/>
      <c r="H80" s="502"/>
    </row>
    <row r="81" spans="2:9" ht="30" customHeight="1" x14ac:dyDescent="0.2">
      <c r="B81" s="504"/>
      <c r="C81" s="1124"/>
      <c r="D81" s="1125"/>
      <c r="E81" s="502"/>
      <c r="F81" s="502"/>
      <c r="G81" s="502"/>
      <c r="H81" s="502"/>
    </row>
    <row r="82" spans="2:9" ht="30" customHeight="1" x14ac:dyDescent="0.2">
      <c r="B82" s="504"/>
      <c r="C82" s="1124"/>
      <c r="D82" s="1125"/>
      <c r="E82" s="502"/>
      <c r="F82" s="502"/>
      <c r="G82" s="502"/>
      <c r="H82" s="502"/>
    </row>
    <row r="83" spans="2:9" ht="30" customHeight="1" x14ac:dyDescent="0.2">
      <c r="B83" s="504"/>
      <c r="C83" s="1124"/>
      <c r="D83" s="1125"/>
      <c r="E83" s="502"/>
      <c r="F83" s="502"/>
      <c r="G83" s="502"/>
      <c r="H83" s="502"/>
    </row>
    <row r="84" spans="2:9" ht="30" customHeight="1" x14ac:dyDescent="0.2">
      <c r="B84" s="504"/>
      <c r="C84" s="1124"/>
      <c r="D84" s="1125"/>
      <c r="E84" s="502"/>
      <c r="F84" s="502"/>
      <c r="G84" s="502"/>
      <c r="H84" s="502"/>
    </row>
    <row r="85" spans="2:9" ht="30" customHeight="1" x14ac:dyDescent="0.2">
      <c r="B85" s="504"/>
      <c r="C85" s="1124"/>
      <c r="D85" s="1125"/>
      <c r="E85" s="502"/>
      <c r="F85" s="502"/>
      <c r="G85" s="502"/>
      <c r="H85" s="502"/>
    </row>
    <row r="86" spans="2:9" ht="30" customHeight="1" x14ac:dyDescent="0.2">
      <c r="B86" s="504"/>
      <c r="C86" s="1124"/>
      <c r="D86" s="1125"/>
      <c r="E86" s="502"/>
      <c r="F86" s="502"/>
      <c r="G86" s="502"/>
      <c r="H86" s="502"/>
    </row>
    <row r="87" spans="2:9" x14ac:dyDescent="0.2">
      <c r="B87" s="237"/>
      <c r="C87" s="1097"/>
      <c r="D87" s="1098"/>
      <c r="E87" s="239"/>
      <c r="F87" s="239"/>
      <c r="G87" s="239"/>
      <c r="H87" s="239"/>
    </row>
    <row r="88" spans="2:9" x14ac:dyDescent="0.2">
      <c r="B88" s="40"/>
      <c r="C88" s="996" t="s">
        <v>72</v>
      </c>
      <c r="D88" s="992"/>
      <c r="E88" s="236"/>
      <c r="F88" s="486"/>
      <c r="G88" s="240">
        <f>SUM(G66:G87)</f>
        <v>0</v>
      </c>
      <c r="H88" s="240">
        <f>SUM(H66:H87)</f>
        <v>0</v>
      </c>
    </row>
    <row r="89" spans="2:9" ht="15" customHeight="1" x14ac:dyDescent="0.2">
      <c r="B89" s="27"/>
      <c r="C89" s="27"/>
      <c r="D89" s="27"/>
      <c r="E89" s="27"/>
      <c r="F89" s="1104" t="s">
        <v>73</v>
      </c>
      <c r="G89" s="1105"/>
      <c r="H89" s="1111">
        <f>MAX(ABS(G88),ABS(H88))</f>
        <v>0</v>
      </c>
    </row>
    <row r="90" spans="2:9" x14ac:dyDescent="0.2">
      <c r="B90" s="27"/>
      <c r="C90" s="27"/>
      <c r="D90" s="27"/>
      <c r="E90" s="27"/>
      <c r="F90" s="1056"/>
      <c r="G90" s="1106"/>
      <c r="H90" s="1112"/>
    </row>
    <row r="91" spans="2:9" x14ac:dyDescent="0.2">
      <c r="B91" s="27"/>
      <c r="C91" s="27"/>
      <c r="D91" s="27"/>
      <c r="E91" s="27"/>
      <c r="F91" s="321" t="s">
        <v>74</v>
      </c>
      <c r="G91" s="326"/>
      <c r="H91" s="360">
        <v>0.08</v>
      </c>
    </row>
    <row r="92" spans="2:9" ht="15.75" thickBot="1" x14ac:dyDescent="0.25">
      <c r="B92" s="34"/>
      <c r="C92" s="34"/>
      <c r="F92" s="321" t="s">
        <v>29</v>
      </c>
      <c r="G92" s="326"/>
      <c r="H92" s="361">
        <f>H91*H89</f>
        <v>0</v>
      </c>
    </row>
    <row r="93" spans="2:9" ht="15.75" thickTop="1" x14ac:dyDescent="0.2">
      <c r="B93" s="21" t="s">
        <v>216</v>
      </c>
      <c r="I93" s="27"/>
    </row>
    <row r="94" spans="2:9" ht="15" customHeight="1" x14ac:dyDescent="0.2">
      <c r="B94" s="21" t="s">
        <v>217</v>
      </c>
      <c r="C94" s="1029" t="s">
        <v>419</v>
      </c>
      <c r="D94" s="1029"/>
      <c r="E94" s="1029"/>
      <c r="F94" s="1029"/>
      <c r="G94" s="1029"/>
      <c r="H94" s="1029"/>
      <c r="I94" s="1029"/>
    </row>
    <row r="95" spans="2:9" ht="15" customHeight="1" x14ac:dyDescent="0.2">
      <c r="B95" s="21" t="s">
        <v>218</v>
      </c>
      <c r="C95" s="1028" t="s">
        <v>420</v>
      </c>
      <c r="D95" s="1028"/>
      <c r="E95" s="1028"/>
      <c r="F95" s="1028"/>
      <c r="G95" s="1028"/>
      <c r="H95" s="1028"/>
      <c r="I95" s="1028"/>
    </row>
    <row r="96" spans="2:9" x14ac:dyDescent="0.2">
      <c r="B96" s="34"/>
      <c r="C96" s="1028"/>
      <c r="D96" s="1028"/>
      <c r="E96" s="1028"/>
      <c r="F96" s="1028"/>
      <c r="G96" s="1028"/>
      <c r="H96" s="1028"/>
      <c r="I96" s="1028"/>
    </row>
    <row r="97" spans="1:9" x14ac:dyDescent="0.2">
      <c r="B97" s="34"/>
      <c r="C97" s="1028"/>
      <c r="D97" s="1028"/>
      <c r="E97" s="1028"/>
      <c r="F97" s="1028"/>
      <c r="G97" s="1028"/>
      <c r="H97" s="1028"/>
      <c r="I97" s="1028"/>
    </row>
    <row r="100" spans="1:9" x14ac:dyDescent="0.2">
      <c r="A100" s="34" t="s">
        <v>191</v>
      </c>
      <c r="B100" s="34" t="s">
        <v>75</v>
      </c>
      <c r="C100" s="34"/>
    </row>
    <row r="101" spans="1:9" ht="15" customHeight="1" x14ac:dyDescent="0.2">
      <c r="B101" s="1044" t="s">
        <v>379</v>
      </c>
      <c r="C101" s="1044"/>
      <c r="D101" s="1044"/>
      <c r="E101" s="1044"/>
      <c r="F101" s="1044"/>
      <c r="G101" s="1044"/>
      <c r="H101" s="1044"/>
      <c r="I101" s="1044"/>
    </row>
    <row r="102" spans="1:9" x14ac:dyDescent="0.2">
      <c r="B102" s="1044"/>
      <c r="C102" s="1044"/>
      <c r="D102" s="1044"/>
      <c r="E102" s="1044"/>
      <c r="F102" s="1044"/>
      <c r="G102" s="1044"/>
      <c r="H102" s="1044"/>
      <c r="I102" s="1044"/>
    </row>
    <row r="103" spans="1:9" x14ac:dyDescent="0.2">
      <c r="B103" s="1044"/>
      <c r="C103" s="1044"/>
      <c r="D103" s="1044"/>
      <c r="E103" s="1044"/>
      <c r="F103" s="1044"/>
      <c r="G103" s="1044"/>
      <c r="H103" s="1044"/>
      <c r="I103" s="1044"/>
    </row>
    <row r="104" spans="1:9" ht="9.75" customHeight="1" x14ac:dyDescent="0.2">
      <c r="B104" s="1044"/>
      <c r="C104" s="1044"/>
      <c r="D104" s="1044"/>
      <c r="E104" s="1044"/>
      <c r="F104" s="1044"/>
      <c r="G104" s="1044"/>
      <c r="H104" s="1044"/>
      <c r="I104" s="1044"/>
    </row>
    <row r="105" spans="1:9" x14ac:dyDescent="0.2">
      <c r="B105" s="314"/>
      <c r="C105" s="314"/>
      <c r="D105" s="314"/>
      <c r="E105" s="314"/>
      <c r="F105" s="314"/>
      <c r="G105" s="314"/>
      <c r="H105" s="314"/>
      <c r="I105" s="314"/>
    </row>
    <row r="106" spans="1:9" ht="49.5" customHeight="1" x14ac:dyDescent="0.2">
      <c r="B106" s="236" t="s">
        <v>247</v>
      </c>
      <c r="C106" s="1040" t="s">
        <v>78</v>
      </c>
      <c r="D106" s="1005"/>
      <c r="E106" s="55" t="s">
        <v>79</v>
      </c>
      <c r="F106" s="1067" t="s">
        <v>76</v>
      </c>
      <c r="G106" s="1067"/>
      <c r="H106" s="1067"/>
      <c r="I106" s="63" t="s">
        <v>77</v>
      </c>
    </row>
    <row r="107" spans="1:9" ht="20.25" customHeight="1" x14ac:dyDescent="0.2">
      <c r="B107" s="238"/>
      <c r="C107" s="1036"/>
      <c r="D107" s="1073"/>
      <c r="E107" s="241"/>
      <c r="F107" s="1068"/>
      <c r="G107" s="1074"/>
      <c r="H107" s="1075"/>
      <c r="I107" s="250"/>
    </row>
    <row r="108" spans="1:9" ht="59.1" customHeight="1" x14ac:dyDescent="0.2">
      <c r="B108" s="238"/>
      <c r="C108" s="1036"/>
      <c r="D108" s="1073"/>
      <c r="E108" s="241"/>
      <c r="F108" s="1068"/>
      <c r="G108" s="1069"/>
      <c r="H108" s="1070"/>
      <c r="I108" s="479"/>
    </row>
    <row r="109" spans="1:9" ht="59.1" customHeight="1" x14ac:dyDescent="0.2">
      <c r="B109" s="238"/>
      <c r="C109" s="1036"/>
      <c r="D109" s="1073"/>
      <c r="E109" s="241"/>
      <c r="F109" s="1068"/>
      <c r="G109" s="1069"/>
      <c r="H109" s="1070"/>
      <c r="I109" s="479"/>
    </row>
    <row r="110" spans="1:9" ht="59.1" customHeight="1" x14ac:dyDescent="0.2">
      <c r="B110" s="238"/>
      <c r="C110" s="1036"/>
      <c r="D110" s="1073"/>
      <c r="E110" s="241"/>
      <c r="F110" s="1068"/>
      <c r="G110" s="1069"/>
      <c r="H110" s="1070"/>
      <c r="I110" s="479"/>
    </row>
    <row r="111" spans="1:9" ht="59.1" customHeight="1" x14ac:dyDescent="0.2">
      <c r="B111" s="238"/>
      <c r="C111" s="1036"/>
      <c r="D111" s="1073"/>
      <c r="E111" s="241"/>
      <c r="F111" s="1068"/>
      <c r="G111" s="1069"/>
      <c r="H111" s="1070"/>
      <c r="I111" s="479"/>
    </row>
    <row r="112" spans="1:9" ht="59.1" customHeight="1" x14ac:dyDescent="0.2">
      <c r="B112" s="238"/>
      <c r="C112" s="1036"/>
      <c r="D112" s="1073"/>
      <c r="E112" s="241"/>
      <c r="F112" s="1068"/>
      <c r="G112" s="1069"/>
      <c r="H112" s="1070"/>
      <c r="I112" s="479"/>
    </row>
    <row r="113" spans="2:9" ht="59.1" customHeight="1" x14ac:dyDescent="0.2">
      <c r="B113" s="238"/>
      <c r="C113" s="1036"/>
      <c r="D113" s="1073"/>
      <c r="E113" s="241"/>
      <c r="F113" s="1068"/>
      <c r="G113" s="1069"/>
      <c r="H113" s="1070"/>
      <c r="I113" s="479"/>
    </row>
    <row r="114" spans="2:9" ht="59.1" customHeight="1" x14ac:dyDescent="0.2">
      <c r="B114" s="238"/>
      <c r="C114" s="1036"/>
      <c r="D114" s="1073"/>
      <c r="E114" s="241"/>
      <c r="F114" s="1068"/>
      <c r="G114" s="1069"/>
      <c r="H114" s="1070"/>
      <c r="I114" s="479"/>
    </row>
    <row r="115" spans="2:9" ht="59.1" customHeight="1" x14ac:dyDescent="0.2">
      <c r="B115" s="238"/>
      <c r="C115" s="1036"/>
      <c r="D115" s="1073"/>
      <c r="E115" s="241"/>
      <c r="F115" s="1068"/>
      <c r="G115" s="1069"/>
      <c r="H115" s="1070"/>
      <c r="I115" s="479"/>
    </row>
    <row r="116" spans="2:9" ht="59.1" customHeight="1" x14ac:dyDescent="0.2">
      <c r="B116" s="238"/>
      <c r="C116" s="1036"/>
      <c r="D116" s="1073"/>
      <c r="E116" s="241"/>
      <c r="F116" s="1068"/>
      <c r="G116" s="1069"/>
      <c r="H116" s="1070"/>
      <c r="I116" s="479"/>
    </row>
    <row r="117" spans="2:9" ht="59.1" customHeight="1" x14ac:dyDescent="0.2">
      <c r="B117" s="238"/>
      <c r="C117" s="1036"/>
      <c r="D117" s="1073"/>
      <c r="E117" s="241"/>
      <c r="F117" s="1068"/>
      <c r="G117" s="1069"/>
      <c r="H117" s="1070"/>
      <c r="I117" s="479"/>
    </row>
    <row r="118" spans="2:9" ht="59.1" customHeight="1" x14ac:dyDescent="0.2">
      <c r="B118" s="238"/>
      <c r="C118" s="1036"/>
      <c r="D118" s="1073"/>
      <c r="E118" s="241"/>
      <c r="F118" s="1068"/>
      <c r="G118" s="1069"/>
      <c r="H118" s="1070"/>
      <c r="I118" s="479"/>
    </row>
    <row r="119" spans="2:9" ht="59.1" customHeight="1" x14ac:dyDescent="0.2">
      <c r="B119" s="238"/>
      <c r="C119" s="1036"/>
      <c r="D119" s="1073"/>
      <c r="E119" s="241"/>
      <c r="F119" s="1068"/>
      <c r="G119" s="1069"/>
      <c r="H119" s="1070"/>
      <c r="I119" s="479"/>
    </row>
    <row r="120" spans="2:9" ht="59.1" customHeight="1" x14ac:dyDescent="0.2">
      <c r="B120" s="238"/>
      <c r="C120" s="1036"/>
      <c r="D120" s="1073"/>
      <c r="E120" s="241"/>
      <c r="F120" s="1068"/>
      <c r="G120" s="1069"/>
      <c r="H120" s="1070"/>
      <c r="I120" s="479"/>
    </row>
    <row r="121" spans="2:9" ht="59.1" customHeight="1" x14ac:dyDescent="0.2">
      <c r="B121" s="238"/>
      <c r="C121" s="1036"/>
      <c r="D121" s="1073"/>
      <c r="E121" s="241"/>
      <c r="F121" s="1068"/>
      <c r="G121" s="1069"/>
      <c r="H121" s="1070"/>
      <c r="I121" s="479"/>
    </row>
    <row r="122" spans="2:9" ht="59.1" customHeight="1" x14ac:dyDescent="0.2">
      <c r="B122" s="238"/>
      <c r="C122" s="1036"/>
      <c r="D122" s="1073"/>
      <c r="E122" s="241"/>
      <c r="F122" s="1068"/>
      <c r="G122" s="1069"/>
      <c r="H122" s="1070"/>
      <c r="I122" s="479"/>
    </row>
    <row r="123" spans="2:9" ht="59.1" customHeight="1" x14ac:dyDescent="0.2">
      <c r="B123" s="238"/>
      <c r="C123" s="1036"/>
      <c r="D123" s="1073"/>
      <c r="E123" s="241"/>
      <c r="F123" s="1068"/>
      <c r="G123" s="1069"/>
      <c r="H123" s="1070"/>
      <c r="I123" s="479"/>
    </row>
    <row r="124" spans="2:9" ht="59.1" customHeight="1" x14ac:dyDescent="0.2">
      <c r="B124" s="238"/>
      <c r="C124" s="1036"/>
      <c r="D124" s="1073"/>
      <c r="E124" s="241"/>
      <c r="F124" s="1068"/>
      <c r="G124" s="1069"/>
      <c r="H124" s="1070"/>
      <c r="I124" s="479"/>
    </row>
    <row r="125" spans="2:9" ht="59.1" customHeight="1" x14ac:dyDescent="0.2">
      <c r="B125" s="238"/>
      <c r="C125" s="1036"/>
      <c r="D125" s="1073"/>
      <c r="E125" s="241"/>
      <c r="F125" s="1068"/>
      <c r="G125" s="1069"/>
      <c r="H125" s="1070"/>
      <c r="I125" s="479"/>
    </row>
    <row r="126" spans="2:9" ht="59.1" customHeight="1" x14ac:dyDescent="0.2">
      <c r="B126" s="238"/>
      <c r="C126" s="1036"/>
      <c r="D126" s="1073"/>
      <c r="E126" s="241"/>
      <c r="F126" s="1068"/>
      <c r="G126" s="1069"/>
      <c r="H126" s="1070"/>
      <c r="I126" s="479"/>
    </row>
    <row r="127" spans="2:9" ht="59.1" customHeight="1" x14ac:dyDescent="0.2">
      <c r="B127" s="238"/>
      <c r="C127" s="1036"/>
      <c r="D127" s="1073"/>
      <c r="E127" s="241"/>
      <c r="F127" s="1068"/>
      <c r="G127" s="1069"/>
      <c r="H127" s="1070"/>
      <c r="I127" s="479"/>
    </row>
    <row r="128" spans="2:9" ht="20.25" customHeight="1" x14ac:dyDescent="0.2">
      <c r="B128" s="238"/>
      <c r="C128" s="1036"/>
      <c r="D128" s="1073"/>
      <c r="E128" s="241"/>
      <c r="F128" s="1068"/>
      <c r="G128" s="1074"/>
      <c r="H128" s="1075"/>
      <c r="I128" s="479"/>
    </row>
    <row r="129" spans="1:12" ht="15.75" customHeight="1" thickBot="1" x14ac:dyDescent="0.25">
      <c r="B129" s="27"/>
      <c r="C129" s="27"/>
      <c r="D129" s="27"/>
      <c r="E129" s="467">
        <f>SUM(E107:E128)</f>
        <v>0</v>
      </c>
      <c r="F129" s="27"/>
      <c r="G129" s="347"/>
      <c r="H129" s="347"/>
      <c r="I129" s="480">
        <f>SUM(I107:I128)</f>
        <v>0</v>
      </c>
    </row>
    <row r="130" spans="1:12" ht="15.75" thickTop="1" x14ac:dyDescent="0.3">
      <c r="B130" s="27"/>
      <c r="C130" s="27"/>
      <c r="D130" s="27"/>
      <c r="E130" s="27"/>
      <c r="F130" s="27"/>
      <c r="G130" s="27"/>
      <c r="H130" s="1039"/>
      <c r="I130" s="1039"/>
    </row>
    <row r="131" spans="1:12" ht="39.75" customHeight="1" x14ac:dyDescent="0.2">
      <c r="B131" s="27" t="s">
        <v>65</v>
      </c>
      <c r="C131" s="928" t="s">
        <v>610</v>
      </c>
      <c r="D131" s="928"/>
      <c r="E131" s="928"/>
      <c r="F131" s="928"/>
      <c r="G131" s="928"/>
      <c r="H131" s="928"/>
      <c r="I131" s="928"/>
    </row>
    <row r="134" spans="1:12" x14ac:dyDescent="0.2">
      <c r="A134" s="34" t="s">
        <v>192</v>
      </c>
      <c r="B134" s="34" t="s">
        <v>377</v>
      </c>
      <c r="C134" s="34"/>
    </row>
    <row r="135" spans="1:12" x14ac:dyDescent="0.2">
      <c r="B135" s="314"/>
      <c r="C135" s="314"/>
      <c r="D135" s="314"/>
      <c r="E135" s="314"/>
      <c r="F135" s="314"/>
      <c r="G135" s="314"/>
      <c r="H135" s="314"/>
      <c r="I135" s="314"/>
    </row>
    <row r="136" spans="1:12" ht="48" customHeight="1" x14ac:dyDescent="0.2">
      <c r="B136" s="236"/>
      <c r="C136" s="1040" t="s">
        <v>102</v>
      </c>
      <c r="D136" s="1005"/>
      <c r="E136" s="1067" t="s">
        <v>380</v>
      </c>
      <c r="F136" s="1067"/>
      <c r="G136" s="1067"/>
      <c r="H136" s="55" t="s">
        <v>103</v>
      </c>
      <c r="I136" s="68" t="s">
        <v>106</v>
      </c>
      <c r="J136" s="68" t="s">
        <v>107</v>
      </c>
      <c r="K136" s="63" t="s">
        <v>108</v>
      </c>
      <c r="L136" s="63" t="s">
        <v>109</v>
      </c>
    </row>
    <row r="137" spans="1:12" ht="59.1" customHeight="1" x14ac:dyDescent="0.2">
      <c r="B137" s="238"/>
      <c r="C137" s="1036"/>
      <c r="D137" s="1107"/>
      <c r="E137" s="1068"/>
      <c r="F137" s="1108"/>
      <c r="G137" s="1109"/>
      <c r="H137" s="241"/>
      <c r="I137" s="505"/>
      <c r="J137" s="505"/>
      <c r="K137" s="506"/>
      <c r="L137" s="526">
        <f>MAX((I137-J137),0)*K137</f>
        <v>0</v>
      </c>
    </row>
    <row r="138" spans="1:12" ht="59.1" customHeight="1" x14ac:dyDescent="0.2">
      <c r="B138" s="238"/>
      <c r="C138" s="1036"/>
      <c r="D138" s="1109"/>
      <c r="E138" s="1068"/>
      <c r="F138" s="1108"/>
      <c r="G138" s="1109"/>
      <c r="H138" s="241"/>
      <c r="I138" s="622"/>
      <c r="J138" s="622"/>
      <c r="K138" s="620"/>
      <c r="L138" s="526">
        <f t="shared" ref="L138:L158" si="3">MAX((I138-J138),0)*K138</f>
        <v>0</v>
      </c>
    </row>
    <row r="139" spans="1:12" ht="59.1" customHeight="1" x14ac:dyDescent="0.2">
      <c r="B139" s="238"/>
      <c r="C139" s="1036"/>
      <c r="D139" s="1109"/>
      <c r="E139" s="1068"/>
      <c r="F139" s="1108"/>
      <c r="G139" s="1109"/>
      <c r="H139" s="241"/>
      <c r="I139" s="622"/>
      <c r="J139" s="622"/>
      <c r="K139" s="620"/>
      <c r="L139" s="526">
        <f t="shared" si="3"/>
        <v>0</v>
      </c>
    </row>
    <row r="140" spans="1:12" ht="59.1" customHeight="1" x14ac:dyDescent="0.2">
      <c r="B140" s="238"/>
      <c r="C140" s="1036"/>
      <c r="D140" s="1109"/>
      <c r="E140" s="1068"/>
      <c r="F140" s="1108"/>
      <c r="G140" s="1109"/>
      <c r="H140" s="241"/>
      <c r="I140" s="622"/>
      <c r="J140" s="622"/>
      <c r="K140" s="620"/>
      <c r="L140" s="526">
        <f t="shared" si="3"/>
        <v>0</v>
      </c>
    </row>
    <row r="141" spans="1:12" ht="59.1" customHeight="1" x14ac:dyDescent="0.2">
      <c r="B141" s="238"/>
      <c r="C141" s="1036"/>
      <c r="D141" s="1109"/>
      <c r="E141" s="1068"/>
      <c r="F141" s="1108"/>
      <c r="G141" s="1109"/>
      <c r="H141" s="241"/>
      <c r="I141" s="622"/>
      <c r="J141" s="622"/>
      <c r="K141" s="620"/>
      <c r="L141" s="526">
        <f t="shared" si="3"/>
        <v>0</v>
      </c>
    </row>
    <row r="142" spans="1:12" ht="59.1" customHeight="1" x14ac:dyDescent="0.2">
      <c r="B142" s="238"/>
      <c r="C142" s="1036"/>
      <c r="D142" s="1109"/>
      <c r="E142" s="1068"/>
      <c r="F142" s="1108"/>
      <c r="G142" s="1109"/>
      <c r="H142" s="241"/>
      <c r="I142" s="622"/>
      <c r="J142" s="622"/>
      <c r="K142" s="620"/>
      <c r="L142" s="526">
        <f t="shared" si="3"/>
        <v>0</v>
      </c>
    </row>
    <row r="143" spans="1:12" ht="59.1" customHeight="1" x14ac:dyDescent="0.2">
      <c r="B143" s="238"/>
      <c r="C143" s="1036"/>
      <c r="D143" s="1107"/>
      <c r="E143" s="1068"/>
      <c r="F143" s="1108"/>
      <c r="G143" s="1109"/>
      <c r="H143" s="241"/>
      <c r="I143" s="622"/>
      <c r="J143" s="622"/>
      <c r="K143" s="620"/>
      <c r="L143" s="526">
        <f t="shared" si="3"/>
        <v>0</v>
      </c>
    </row>
    <row r="144" spans="1:12" ht="59.1" customHeight="1" x14ac:dyDescent="0.2">
      <c r="B144" s="238"/>
      <c r="C144" s="1036"/>
      <c r="D144" s="1109"/>
      <c r="E144" s="1068"/>
      <c r="F144" s="1108"/>
      <c r="G144" s="1109"/>
      <c r="H144" s="241"/>
      <c r="I144" s="622"/>
      <c r="J144" s="622"/>
      <c r="K144" s="620"/>
      <c r="L144" s="526">
        <f t="shared" si="3"/>
        <v>0</v>
      </c>
    </row>
    <row r="145" spans="2:12" ht="59.1" customHeight="1" x14ac:dyDescent="0.2">
      <c r="B145" s="238"/>
      <c r="C145" s="1036"/>
      <c r="D145" s="1109"/>
      <c r="E145" s="1068"/>
      <c r="F145" s="1108"/>
      <c r="G145" s="1109"/>
      <c r="H145" s="241"/>
      <c r="I145" s="622"/>
      <c r="J145" s="622"/>
      <c r="K145" s="620"/>
      <c r="L145" s="526">
        <f t="shared" si="3"/>
        <v>0</v>
      </c>
    </row>
    <row r="146" spans="2:12" ht="59.1" customHeight="1" x14ac:dyDescent="0.2">
      <c r="B146" s="238"/>
      <c r="C146" s="1036"/>
      <c r="D146" s="1109"/>
      <c r="E146" s="1068"/>
      <c r="F146" s="1108"/>
      <c r="G146" s="1109"/>
      <c r="H146" s="241"/>
      <c r="I146" s="622"/>
      <c r="J146" s="622"/>
      <c r="K146" s="620"/>
      <c r="L146" s="526">
        <f t="shared" si="3"/>
        <v>0</v>
      </c>
    </row>
    <row r="147" spans="2:12" ht="59.1" customHeight="1" x14ac:dyDescent="0.2">
      <c r="B147" s="238"/>
      <c r="C147" s="1036"/>
      <c r="D147" s="1109"/>
      <c r="E147" s="1068"/>
      <c r="F147" s="1108"/>
      <c r="G147" s="1109"/>
      <c r="H147" s="241"/>
      <c r="I147" s="622"/>
      <c r="J147" s="622"/>
      <c r="K147" s="620"/>
      <c r="L147" s="526">
        <f t="shared" si="3"/>
        <v>0</v>
      </c>
    </row>
    <row r="148" spans="2:12" ht="59.1" customHeight="1" x14ac:dyDescent="0.2">
      <c r="B148" s="238"/>
      <c r="C148" s="1036"/>
      <c r="D148" s="1109"/>
      <c r="E148" s="1068"/>
      <c r="F148" s="1108"/>
      <c r="G148" s="1109"/>
      <c r="H148" s="241"/>
      <c r="I148" s="622"/>
      <c r="J148" s="622"/>
      <c r="K148" s="620"/>
      <c r="L148" s="526">
        <f t="shared" si="3"/>
        <v>0</v>
      </c>
    </row>
    <row r="149" spans="2:12" ht="59.1" customHeight="1" x14ac:dyDescent="0.2">
      <c r="B149" s="238"/>
      <c r="C149" s="1036"/>
      <c r="D149" s="1109"/>
      <c r="E149" s="1068"/>
      <c r="F149" s="1108"/>
      <c r="G149" s="1109"/>
      <c r="H149" s="241"/>
      <c r="I149" s="622"/>
      <c r="J149" s="622"/>
      <c r="K149" s="620"/>
      <c r="L149" s="526">
        <f t="shared" si="3"/>
        <v>0</v>
      </c>
    </row>
    <row r="150" spans="2:12" ht="59.1" customHeight="1" x14ac:dyDescent="0.2">
      <c r="B150" s="238"/>
      <c r="C150" s="1036"/>
      <c r="D150" s="1109"/>
      <c r="E150" s="1068"/>
      <c r="F150" s="1108"/>
      <c r="G150" s="1109"/>
      <c r="H150" s="241"/>
      <c r="I150" s="622"/>
      <c r="J150" s="622"/>
      <c r="K150" s="620"/>
      <c r="L150" s="526">
        <f t="shared" si="3"/>
        <v>0</v>
      </c>
    </row>
    <row r="151" spans="2:12" ht="59.1" customHeight="1" x14ac:dyDescent="0.2">
      <c r="B151" s="238"/>
      <c r="C151" s="1036"/>
      <c r="D151" s="1109"/>
      <c r="E151" s="1068"/>
      <c r="F151" s="1108"/>
      <c r="G151" s="1109"/>
      <c r="H151" s="241"/>
      <c r="I151" s="622"/>
      <c r="J151" s="622"/>
      <c r="K151" s="620"/>
      <c r="L151" s="526">
        <f t="shared" si="3"/>
        <v>0</v>
      </c>
    </row>
    <row r="152" spans="2:12" ht="59.1" customHeight="1" x14ac:dyDescent="0.2">
      <c r="B152" s="238"/>
      <c r="C152" s="1036"/>
      <c r="D152" s="1109"/>
      <c r="E152" s="1068"/>
      <c r="F152" s="1108"/>
      <c r="G152" s="1109"/>
      <c r="H152" s="241"/>
      <c r="I152" s="622"/>
      <c r="J152" s="622"/>
      <c r="K152" s="620"/>
      <c r="L152" s="526">
        <f t="shared" si="3"/>
        <v>0</v>
      </c>
    </row>
    <row r="153" spans="2:12" ht="59.1" customHeight="1" x14ac:dyDescent="0.2">
      <c r="B153" s="238"/>
      <c r="C153" s="1036"/>
      <c r="D153" s="1109"/>
      <c r="E153" s="1068"/>
      <c r="F153" s="1108"/>
      <c r="G153" s="1109"/>
      <c r="H153" s="241"/>
      <c r="I153" s="622"/>
      <c r="J153" s="622"/>
      <c r="K153" s="620"/>
      <c r="L153" s="526">
        <f t="shared" si="3"/>
        <v>0</v>
      </c>
    </row>
    <row r="154" spans="2:12" ht="59.1" customHeight="1" x14ac:dyDescent="0.2">
      <c r="B154" s="238"/>
      <c r="C154" s="1036"/>
      <c r="D154" s="1109"/>
      <c r="E154" s="1068"/>
      <c r="F154" s="1108"/>
      <c r="G154" s="1109"/>
      <c r="H154" s="241"/>
      <c r="I154" s="622"/>
      <c r="J154" s="622"/>
      <c r="K154" s="620"/>
      <c r="L154" s="526">
        <f t="shared" si="3"/>
        <v>0</v>
      </c>
    </row>
    <row r="155" spans="2:12" ht="59.1" customHeight="1" x14ac:dyDescent="0.2">
      <c r="B155" s="238"/>
      <c r="C155" s="1036"/>
      <c r="D155" s="1109"/>
      <c r="E155" s="1068"/>
      <c r="F155" s="1108"/>
      <c r="G155" s="1109"/>
      <c r="H155" s="241"/>
      <c r="I155" s="622"/>
      <c r="J155" s="622"/>
      <c r="K155" s="620"/>
      <c r="L155" s="526">
        <f t="shared" si="3"/>
        <v>0</v>
      </c>
    </row>
    <row r="156" spans="2:12" ht="59.1" customHeight="1" x14ac:dyDescent="0.2">
      <c r="B156" s="238"/>
      <c r="C156" s="1036"/>
      <c r="D156" s="1109"/>
      <c r="E156" s="1068"/>
      <c r="F156" s="1108"/>
      <c r="G156" s="1109"/>
      <c r="H156" s="241"/>
      <c r="I156" s="622"/>
      <c r="J156" s="622"/>
      <c r="K156" s="620"/>
      <c r="L156" s="526">
        <f t="shared" si="3"/>
        <v>0</v>
      </c>
    </row>
    <row r="157" spans="2:12" ht="59.1" customHeight="1" x14ac:dyDescent="0.2">
      <c r="B157" s="238"/>
      <c r="C157" s="1036"/>
      <c r="D157" s="1109"/>
      <c r="E157" s="1068"/>
      <c r="F157" s="1108"/>
      <c r="G157" s="1109"/>
      <c r="H157" s="241"/>
      <c r="I157" s="622"/>
      <c r="J157" s="622"/>
      <c r="K157" s="620"/>
      <c r="L157" s="526">
        <f t="shared" si="3"/>
        <v>0</v>
      </c>
    </row>
    <row r="158" spans="2:12" ht="59.1" customHeight="1" x14ac:dyDescent="0.2">
      <c r="B158" s="238"/>
      <c r="C158" s="1036"/>
      <c r="D158" s="1109"/>
      <c r="E158" s="1068"/>
      <c r="F158" s="1108"/>
      <c r="G158" s="1109"/>
      <c r="H158" s="241"/>
      <c r="I158" s="254"/>
      <c r="J158" s="254"/>
      <c r="K158" s="506"/>
      <c r="L158" s="526">
        <f t="shared" si="3"/>
        <v>0</v>
      </c>
    </row>
    <row r="159" spans="2:12" ht="15.75" thickBot="1" x14ac:dyDescent="0.25">
      <c r="B159" s="27"/>
      <c r="C159" s="27"/>
      <c r="D159" s="27"/>
      <c r="E159" s="27"/>
      <c r="F159" s="347"/>
      <c r="G159" s="347"/>
      <c r="H159" s="467">
        <f>SUM(H137:H158)</f>
        <v>0</v>
      </c>
      <c r="I159" s="467">
        <f>SUM(I137:I158)</f>
        <v>0</v>
      </c>
      <c r="J159" s="467">
        <f>SUM(J137:J158)</f>
        <v>0</v>
      </c>
      <c r="K159" s="347"/>
      <c r="L159" s="447">
        <f>SUM(L137:L158)</f>
        <v>0</v>
      </c>
    </row>
    <row r="160" spans="2:12" ht="9.1999999999999993" customHeight="1" thickTop="1" x14ac:dyDescent="0.3">
      <c r="B160" s="27"/>
      <c r="C160" s="27"/>
      <c r="D160" s="27"/>
      <c r="E160" s="27"/>
      <c r="F160" s="27"/>
      <c r="G160" s="27"/>
      <c r="H160" s="323"/>
    </row>
    <row r="161" spans="2:11" x14ac:dyDescent="0.2">
      <c r="B161" s="27" t="s">
        <v>65</v>
      </c>
      <c r="C161" s="1110" t="s">
        <v>284</v>
      </c>
      <c r="D161" s="1110"/>
      <c r="E161" s="1110"/>
      <c r="F161" s="1110"/>
      <c r="G161" s="1110"/>
      <c r="H161" s="1110"/>
      <c r="I161" s="1110"/>
      <c r="J161" s="1110"/>
      <c r="K161" s="1110"/>
    </row>
    <row r="162" spans="2:11" ht="30" customHeight="1" x14ac:dyDescent="0.2">
      <c r="C162" s="1044" t="s">
        <v>285</v>
      </c>
      <c r="D162" s="1044"/>
      <c r="E162" s="1044"/>
      <c r="F162" s="1044"/>
      <c r="G162" s="1044"/>
      <c r="H162" s="1044"/>
      <c r="I162" s="1044"/>
      <c r="J162" s="1044"/>
      <c r="K162" s="1044"/>
    </row>
    <row r="163" spans="2:11" ht="15" customHeight="1" x14ac:dyDescent="0.2">
      <c r="C163" s="928" t="s">
        <v>451</v>
      </c>
      <c r="D163" s="928"/>
      <c r="E163" s="928"/>
      <c r="F163" s="928"/>
      <c r="G163" s="928"/>
      <c r="H163" s="928"/>
      <c r="I163" s="928"/>
    </row>
  </sheetData>
  <sheetProtection insertRows="0"/>
  <mergeCells count="152">
    <mergeCell ref="C154:D154"/>
    <mergeCell ref="C163:I163"/>
    <mergeCell ref="C151:D151"/>
    <mergeCell ref="E151:G151"/>
    <mergeCell ref="C152:D152"/>
    <mergeCell ref="E152:G152"/>
    <mergeCell ref="C153:D153"/>
    <mergeCell ref="E153:G153"/>
    <mergeCell ref="E154:G154"/>
    <mergeCell ref="C155:D155"/>
    <mergeCell ref="E155:G155"/>
    <mergeCell ref="C158:D158"/>
    <mergeCell ref="E158:G158"/>
    <mergeCell ref="C161:K161"/>
    <mergeCell ref="C162:K162"/>
    <mergeCell ref="C156:D156"/>
    <mergeCell ref="E156:G156"/>
    <mergeCell ref="C157:D157"/>
    <mergeCell ref="E157:G157"/>
    <mergeCell ref="C148:D148"/>
    <mergeCell ref="E148:G148"/>
    <mergeCell ref="C149:D149"/>
    <mergeCell ref="E149:G149"/>
    <mergeCell ref="C150:D150"/>
    <mergeCell ref="E150:G150"/>
    <mergeCell ref="C145:D145"/>
    <mergeCell ref="E145:G145"/>
    <mergeCell ref="C146:D146"/>
    <mergeCell ref="E146:G146"/>
    <mergeCell ref="C147:D147"/>
    <mergeCell ref="E147:G147"/>
    <mergeCell ref="C142:D142"/>
    <mergeCell ref="E142:G142"/>
    <mergeCell ref="C143:D143"/>
    <mergeCell ref="E143:G143"/>
    <mergeCell ref="C144:D144"/>
    <mergeCell ref="E144:G144"/>
    <mergeCell ref="C139:D139"/>
    <mergeCell ref="E139:G139"/>
    <mergeCell ref="C140:D140"/>
    <mergeCell ref="E140:G140"/>
    <mergeCell ref="C141:D141"/>
    <mergeCell ref="E141:G141"/>
    <mergeCell ref="C136:D136"/>
    <mergeCell ref="E136:G136"/>
    <mergeCell ref="C137:D137"/>
    <mergeCell ref="E137:G137"/>
    <mergeCell ref="C138:D138"/>
    <mergeCell ref="E138:G138"/>
    <mergeCell ref="H89:H90"/>
    <mergeCell ref="F115:H115"/>
    <mergeCell ref="F116:H116"/>
    <mergeCell ref="F117:H117"/>
    <mergeCell ref="B101:I104"/>
    <mergeCell ref="C106:D106"/>
    <mergeCell ref="F106:H106"/>
    <mergeCell ref="C107:D107"/>
    <mergeCell ref="F107:H107"/>
    <mergeCell ref="C114:D114"/>
    <mergeCell ref="C118:D118"/>
    <mergeCell ref="C119:D119"/>
    <mergeCell ref="C120:D120"/>
    <mergeCell ref="F120:H120"/>
    <mergeCell ref="F118:H118"/>
    <mergeCell ref="F119:H119"/>
    <mergeCell ref="C121:D121"/>
    <mergeCell ref="F121:H121"/>
    <mergeCell ref="C81:D81"/>
    <mergeCell ref="C82:D82"/>
    <mergeCell ref="C83:D83"/>
    <mergeCell ref="C84:D84"/>
    <mergeCell ref="F108:H108"/>
    <mergeCell ref="C85:D85"/>
    <mergeCell ref="C86:D86"/>
    <mergeCell ref="C87:D87"/>
    <mergeCell ref="C88:D88"/>
    <mergeCell ref="F89:G90"/>
    <mergeCell ref="C75:D75"/>
    <mergeCell ref="C76:D76"/>
    <mergeCell ref="C77:D77"/>
    <mergeCell ref="C78:D78"/>
    <mergeCell ref="C79:D79"/>
    <mergeCell ref="C80:D80"/>
    <mergeCell ref="C73:D73"/>
    <mergeCell ref="C68:D68"/>
    <mergeCell ref="C69:D69"/>
    <mergeCell ref="C70:D70"/>
    <mergeCell ref="C71:D71"/>
    <mergeCell ref="C74:D74"/>
    <mergeCell ref="C64:D64"/>
    <mergeCell ref="C65:D65"/>
    <mergeCell ref="B60:J61"/>
    <mergeCell ref="C66:D66"/>
    <mergeCell ref="C67:D67"/>
    <mergeCell ref="C72:D72"/>
    <mergeCell ref="B25:F25"/>
    <mergeCell ref="B26:F26"/>
    <mergeCell ref="H59:I59"/>
    <mergeCell ref="B43:F43"/>
    <mergeCell ref="H63:I63"/>
    <mergeCell ref="B30:F30"/>
    <mergeCell ref="B31:F31"/>
    <mergeCell ref="B32:F32"/>
    <mergeCell ref="B33:F33"/>
    <mergeCell ref="B1:C1"/>
    <mergeCell ref="H2:I2"/>
    <mergeCell ref="C115:D115"/>
    <mergeCell ref="C116:D116"/>
    <mergeCell ref="C117:D117"/>
    <mergeCell ref="C94:I94"/>
    <mergeCell ref="C95:I97"/>
    <mergeCell ref="C108:D108"/>
    <mergeCell ref="C111:D111"/>
    <mergeCell ref="C112:D112"/>
    <mergeCell ref="C113:D113"/>
    <mergeCell ref="E5:M5"/>
    <mergeCell ref="E6:M6"/>
    <mergeCell ref="E7:M7"/>
    <mergeCell ref="E8:M8"/>
    <mergeCell ref="E9:M9"/>
    <mergeCell ref="B17:F17"/>
    <mergeCell ref="B18:F18"/>
    <mergeCell ref="B19:F19"/>
    <mergeCell ref="B20:F20"/>
    <mergeCell ref="B21:F21"/>
    <mergeCell ref="B24:F24"/>
    <mergeCell ref="B13:I13"/>
    <mergeCell ref="B16:F16"/>
    <mergeCell ref="H130:I130"/>
    <mergeCell ref="C131:I131"/>
    <mergeCell ref="C109:D109"/>
    <mergeCell ref="C110:D110"/>
    <mergeCell ref="F109:H109"/>
    <mergeCell ref="F110:H110"/>
    <mergeCell ref="F111:H111"/>
    <mergeCell ref="F112:H112"/>
    <mergeCell ref="F113:H113"/>
    <mergeCell ref="F114:H114"/>
    <mergeCell ref="C122:D122"/>
    <mergeCell ref="C123:D123"/>
    <mergeCell ref="F122:H122"/>
    <mergeCell ref="F123:H123"/>
    <mergeCell ref="C127:D127"/>
    <mergeCell ref="F127:H127"/>
    <mergeCell ref="C128:D128"/>
    <mergeCell ref="F128:H128"/>
    <mergeCell ref="C124:D124"/>
    <mergeCell ref="F124:H124"/>
    <mergeCell ref="C125:D125"/>
    <mergeCell ref="C126:D126"/>
    <mergeCell ref="F125:H125"/>
    <mergeCell ref="F126:H126"/>
  </mergeCells>
  <phoneticPr fontId="12" type="noConversion"/>
  <printOptions horizontalCentered="1"/>
  <pageMargins left="0.15748031496062992" right="0" top="0.59055118110236227" bottom="0" header="0.31496062992125984" footer="0.51181102362204722"/>
  <pageSetup paperSize="9" scale="45" orientation="portrait" r:id="rId1"/>
  <headerFooter alignWithMargins="0">
    <oddHeader>&amp;LRisk-Based Capital Framework</oddHeader>
    <oddFooter>&amp;C&amp;A&amp;R&amp;P of &amp;N</oddFooter>
  </headerFooter>
  <rowBreaks count="3" manualBreakCount="3">
    <brk id="60" max="11" man="1"/>
    <brk id="97" max="8" man="1"/>
    <brk id="131" max="11" man="1"/>
  </rowBreaks>
  <ignoredErrors>
    <ignoredError sqref="E5:M8" unlocked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150"/>
  <sheetViews>
    <sheetView showGridLines="0" zoomScaleNormal="100" workbookViewId="0">
      <selection activeCell="I119" sqref="I119"/>
    </sheetView>
  </sheetViews>
  <sheetFormatPr defaultColWidth="9.140625" defaultRowHeight="15" x14ac:dyDescent="0.2"/>
  <cols>
    <col min="1" max="1" width="4.140625" style="21" customWidth="1"/>
    <col min="2" max="2" width="4.85546875" style="21" customWidth="1"/>
    <col min="3" max="3" width="8.140625" style="21" customWidth="1"/>
    <col min="4" max="4" width="16.140625" style="21" customWidth="1"/>
    <col min="5" max="5" width="17.140625" style="21" customWidth="1"/>
    <col min="6" max="6" width="23.28515625" style="21" customWidth="1"/>
    <col min="7" max="9" width="25.7109375" style="21" customWidth="1"/>
    <col min="10" max="10" width="24.7109375" style="21" customWidth="1"/>
    <col min="11" max="12" width="17.7109375" style="21" customWidth="1"/>
    <col min="13" max="16384" width="9.140625" style="21"/>
  </cols>
  <sheetData>
    <row r="1" spans="1:13" x14ac:dyDescent="0.3">
      <c r="A1" s="621" t="s">
        <v>368</v>
      </c>
      <c r="B1" s="1062" t="s">
        <v>464</v>
      </c>
      <c r="C1" s="1063"/>
      <c r="I1" s="24"/>
    </row>
    <row r="2" spans="1:13" x14ac:dyDescent="0.3">
      <c r="H2" s="1039"/>
      <c r="I2" s="1039"/>
    </row>
    <row r="3" spans="1:13" x14ac:dyDescent="0.3">
      <c r="B3" s="557"/>
      <c r="C3" s="338"/>
      <c r="H3" s="323"/>
      <c r="I3" s="323"/>
    </row>
    <row r="4" spans="1:13" x14ac:dyDescent="0.3">
      <c r="B4" s="557"/>
      <c r="C4" s="338"/>
      <c r="H4" s="323"/>
      <c r="I4" s="323"/>
    </row>
    <row r="5" spans="1:13" ht="20.25" customHeight="1" x14ac:dyDescent="0.3">
      <c r="B5" s="119" t="s">
        <v>434</v>
      </c>
      <c r="D5" s="356"/>
      <c r="E5" s="948" t="str">
        <f>IF('Form A'!D5=0,"",'Form A'!D5)</f>
        <v/>
      </c>
      <c r="F5" s="949"/>
      <c r="G5" s="949"/>
      <c r="H5" s="949"/>
      <c r="I5" s="949"/>
      <c r="J5" s="949"/>
      <c r="K5" s="949"/>
      <c r="L5" s="949"/>
      <c r="M5" s="950"/>
    </row>
    <row r="6" spans="1:13" ht="20.25" customHeight="1" x14ac:dyDescent="0.2">
      <c r="B6" s="27" t="s">
        <v>435</v>
      </c>
      <c r="D6" s="356"/>
      <c r="E6" s="948" t="str">
        <f>IF('Form A'!D6=0,"",'Form A'!D6)</f>
        <v/>
      </c>
      <c r="F6" s="949"/>
      <c r="G6" s="949"/>
      <c r="H6" s="949"/>
      <c r="I6" s="949"/>
      <c r="J6" s="949"/>
      <c r="K6" s="949"/>
      <c r="L6" s="949"/>
      <c r="M6" s="950"/>
    </row>
    <row r="7" spans="1:13" ht="20.25" customHeight="1" x14ac:dyDescent="0.2">
      <c r="B7" s="27" t="s">
        <v>82</v>
      </c>
      <c r="D7" s="356"/>
      <c r="E7" s="948" t="str">
        <f>IF('Form A'!D7=0,"",'Form A'!D7)</f>
        <v/>
      </c>
      <c r="F7" s="949"/>
      <c r="G7" s="949"/>
      <c r="H7" s="949"/>
      <c r="I7" s="949"/>
      <c r="J7" s="949"/>
      <c r="K7" s="949"/>
      <c r="L7" s="949"/>
      <c r="M7" s="950"/>
    </row>
    <row r="8" spans="1:13" ht="20.25" customHeight="1" x14ac:dyDescent="0.2">
      <c r="B8" s="120" t="s">
        <v>83</v>
      </c>
      <c r="D8" s="356"/>
      <c r="E8" s="940">
        <f>'Form A'!D8</f>
        <v>0</v>
      </c>
      <c r="F8" s="941"/>
      <c r="G8" s="941"/>
      <c r="H8" s="941"/>
      <c r="I8" s="941"/>
      <c r="J8" s="941"/>
      <c r="K8" s="941"/>
      <c r="L8" s="941"/>
      <c r="M8" s="942"/>
    </row>
    <row r="9" spans="1:13" ht="20.25" customHeight="1" x14ac:dyDescent="0.2">
      <c r="B9" s="21" t="s">
        <v>5</v>
      </c>
      <c r="E9" s="948" t="s">
        <v>85</v>
      </c>
      <c r="F9" s="949"/>
      <c r="G9" s="949"/>
      <c r="H9" s="949"/>
      <c r="I9" s="949"/>
      <c r="J9" s="949"/>
      <c r="K9" s="949"/>
      <c r="L9" s="949"/>
      <c r="M9" s="950"/>
    </row>
    <row r="10" spans="1:13" x14ac:dyDescent="0.2">
      <c r="E10" s="33"/>
      <c r="F10" s="33"/>
      <c r="G10" s="33"/>
      <c r="H10" s="33"/>
      <c r="I10" s="27"/>
    </row>
    <row r="11" spans="1:13" s="37" customFormat="1" ht="15" customHeight="1" x14ac:dyDescent="0.2">
      <c r="A11" s="259"/>
    </row>
    <row r="12" spans="1:13" ht="15" customHeight="1" x14ac:dyDescent="0.2">
      <c r="A12" s="260"/>
    </row>
    <row r="13" spans="1:13" x14ac:dyDescent="0.2">
      <c r="B13" s="1090" t="s">
        <v>38</v>
      </c>
      <c r="C13" s="1090"/>
      <c r="D13" s="1090"/>
      <c r="E13" s="1090"/>
      <c r="F13" s="1090"/>
      <c r="G13" s="1090"/>
      <c r="H13" s="1090"/>
      <c r="I13" s="1090"/>
    </row>
    <row r="14" spans="1:13" x14ac:dyDescent="0.2">
      <c r="B14" s="25"/>
      <c r="C14" s="25"/>
      <c r="D14" s="25"/>
      <c r="E14" s="25"/>
      <c r="F14" s="25"/>
      <c r="G14" s="25"/>
      <c r="H14" s="25"/>
      <c r="I14" s="24"/>
    </row>
    <row r="15" spans="1:13" x14ac:dyDescent="0.3">
      <c r="A15" s="34" t="s">
        <v>177</v>
      </c>
      <c r="B15" s="341" t="s">
        <v>39</v>
      </c>
      <c r="C15" s="341"/>
      <c r="I15" s="323" t="s">
        <v>418</v>
      </c>
    </row>
    <row r="16" spans="1:13" s="35" customFormat="1" ht="20.25" customHeight="1" x14ac:dyDescent="0.2">
      <c r="B16" s="1087" t="s">
        <v>40</v>
      </c>
      <c r="C16" s="1088"/>
      <c r="D16" s="1088"/>
      <c r="E16" s="1088"/>
      <c r="F16" s="1089"/>
      <c r="G16" s="201" t="s">
        <v>8</v>
      </c>
      <c r="H16" s="55" t="s">
        <v>9</v>
      </c>
      <c r="I16" s="55" t="s">
        <v>10</v>
      </c>
    </row>
    <row r="17" spans="1:11" s="342" customFormat="1" ht="35.1" customHeight="1" x14ac:dyDescent="0.2">
      <c r="B17" s="1000" t="s">
        <v>156</v>
      </c>
      <c r="C17" s="1085"/>
      <c r="D17" s="1085"/>
      <c r="E17" s="1085"/>
      <c r="F17" s="1086"/>
      <c r="G17" s="223"/>
      <c r="H17" s="224" t="s">
        <v>41</v>
      </c>
      <c r="I17" s="217">
        <f>G17*H17</f>
        <v>0</v>
      </c>
    </row>
    <row r="18" spans="1:11" ht="27.95" customHeight="1" x14ac:dyDescent="0.2">
      <c r="B18" s="997" t="s">
        <v>157</v>
      </c>
      <c r="C18" s="998"/>
      <c r="D18" s="998"/>
      <c r="E18" s="998"/>
      <c r="F18" s="1099"/>
      <c r="G18" s="223"/>
      <c r="H18" s="203">
        <v>0.3</v>
      </c>
      <c r="I18" s="217">
        <f>G18*H18</f>
        <v>0</v>
      </c>
    </row>
    <row r="19" spans="1:11" ht="45.2" customHeight="1" x14ac:dyDescent="0.2">
      <c r="B19" s="997" t="s">
        <v>158</v>
      </c>
      <c r="C19" s="998"/>
      <c r="D19" s="998"/>
      <c r="E19" s="998"/>
      <c r="F19" s="1099"/>
      <c r="G19" s="223"/>
      <c r="H19" s="203">
        <v>0.16</v>
      </c>
      <c r="I19" s="217">
        <f>G19*H19</f>
        <v>0</v>
      </c>
    </row>
    <row r="20" spans="1:11" ht="20.25" customHeight="1" x14ac:dyDescent="0.2">
      <c r="B20" s="997" t="s">
        <v>159</v>
      </c>
      <c r="C20" s="998"/>
      <c r="D20" s="998"/>
      <c r="E20" s="998"/>
      <c r="F20" s="1099"/>
      <c r="G20" s="223"/>
      <c r="H20" s="203">
        <v>0.25</v>
      </c>
      <c r="I20" s="217">
        <f>G20*H20</f>
        <v>0</v>
      </c>
    </row>
    <row r="21" spans="1:11" ht="20.25" customHeight="1" x14ac:dyDescent="0.2">
      <c r="B21" s="1000" t="s">
        <v>375</v>
      </c>
      <c r="C21" s="1085"/>
      <c r="D21" s="1085"/>
      <c r="E21" s="1085"/>
      <c r="F21" s="1086"/>
      <c r="G21" s="223"/>
      <c r="H21" s="226">
        <v>0.35</v>
      </c>
      <c r="I21" s="217">
        <f>G21*H21</f>
        <v>0</v>
      </c>
    </row>
    <row r="22" spans="1:11" ht="20.25" customHeight="1" thickBot="1" x14ac:dyDescent="0.25">
      <c r="I22" s="354">
        <f>SUM(I17:I21)</f>
        <v>0</v>
      </c>
    </row>
    <row r="23" spans="1:11" ht="15.75" thickTop="1" x14ac:dyDescent="0.2">
      <c r="A23" s="34" t="s">
        <v>178</v>
      </c>
      <c r="B23" s="34" t="s">
        <v>42</v>
      </c>
      <c r="C23" s="34"/>
    </row>
    <row r="24" spans="1:11" s="35" customFormat="1" ht="26.25" customHeight="1" x14ac:dyDescent="0.2">
      <c r="B24" s="1087" t="s">
        <v>43</v>
      </c>
      <c r="C24" s="1088"/>
      <c r="D24" s="1088"/>
      <c r="E24" s="1088"/>
      <c r="F24" s="1089"/>
      <c r="G24" s="201" t="s">
        <v>8</v>
      </c>
      <c r="H24" s="55" t="s">
        <v>9</v>
      </c>
      <c r="I24" s="55" t="s">
        <v>10</v>
      </c>
    </row>
    <row r="25" spans="1:11" s="342" customFormat="1" ht="20.25" customHeight="1" x14ac:dyDescent="0.2">
      <c r="B25" s="1101" t="s">
        <v>224</v>
      </c>
      <c r="C25" s="1102"/>
      <c r="D25" s="1102"/>
      <c r="E25" s="1102"/>
      <c r="F25" s="1103"/>
      <c r="G25" s="223"/>
      <c r="H25" s="203">
        <v>0.08</v>
      </c>
      <c r="I25" s="217">
        <f>G25*H25</f>
        <v>0</v>
      </c>
    </row>
    <row r="26" spans="1:11" ht="20.25" customHeight="1" x14ac:dyDescent="0.2">
      <c r="B26" s="997" t="s">
        <v>225</v>
      </c>
      <c r="C26" s="998"/>
      <c r="D26" s="998"/>
      <c r="E26" s="998"/>
      <c r="F26" s="1099"/>
      <c r="G26" s="223"/>
      <c r="H26" s="203">
        <v>0.16</v>
      </c>
      <c r="I26" s="217">
        <f>G26*H26</f>
        <v>0</v>
      </c>
    </row>
    <row r="27" spans="1:11" ht="20.25" customHeight="1" thickBot="1" x14ac:dyDescent="0.25">
      <c r="I27" s="354">
        <f>SUM(I25:I26)</f>
        <v>0</v>
      </c>
    </row>
    <row r="28" spans="1:11" ht="15.75" thickTop="1" x14ac:dyDescent="0.2">
      <c r="A28" s="34" t="s">
        <v>179</v>
      </c>
      <c r="B28" s="34" t="s">
        <v>44</v>
      </c>
      <c r="C28" s="34"/>
    </row>
    <row r="29" spans="1:11" ht="15" customHeight="1" x14ac:dyDescent="0.2">
      <c r="B29" s="1132" t="s">
        <v>171</v>
      </c>
      <c r="C29" s="1133"/>
      <c r="D29" s="1133"/>
      <c r="E29" s="1133"/>
      <c r="G29" s="313"/>
      <c r="H29" s="313"/>
    </row>
    <row r="30" spans="1:11" ht="16.5" x14ac:dyDescent="0.2">
      <c r="B30" s="1087" t="s">
        <v>50</v>
      </c>
      <c r="C30" s="1088"/>
      <c r="D30" s="1088"/>
      <c r="E30" s="1088"/>
      <c r="F30" s="1089"/>
      <c r="G30" s="95" t="s">
        <v>376</v>
      </c>
      <c r="H30" s="508" t="s">
        <v>381</v>
      </c>
      <c r="I30" s="200" t="s">
        <v>382</v>
      </c>
      <c r="J30" s="200" t="s">
        <v>9</v>
      </c>
      <c r="K30" s="55" t="s">
        <v>51</v>
      </c>
    </row>
    <row r="31" spans="1:11" ht="9.75" customHeight="1" x14ac:dyDescent="0.2">
      <c r="B31" s="228"/>
      <c r="C31" s="229"/>
      <c r="D31" s="229"/>
      <c r="E31" s="229"/>
      <c r="F31" s="230"/>
      <c r="G31" s="229"/>
      <c r="H31" s="509"/>
      <c r="I31" s="231"/>
      <c r="J31" s="231"/>
      <c r="K31" s="232"/>
    </row>
    <row r="32" spans="1:11" ht="20.25" customHeight="1" x14ac:dyDescent="0.2">
      <c r="B32" s="28"/>
      <c r="C32" s="29"/>
      <c r="D32" s="322" t="s">
        <v>52</v>
      </c>
      <c r="E32" s="322"/>
      <c r="F32" s="115"/>
      <c r="G32" s="223"/>
      <c r="H32" s="527"/>
      <c r="I32" s="528">
        <f>G32-H32</f>
        <v>0</v>
      </c>
      <c r="J32" s="233">
        <v>0</v>
      </c>
      <c r="K32" s="524">
        <f t="shared" ref="K32:K44" si="0">I32*J32</f>
        <v>0</v>
      </c>
    </row>
    <row r="33" spans="2:11" ht="20.25" customHeight="1" x14ac:dyDescent="0.2">
      <c r="B33" s="28"/>
      <c r="C33" s="29"/>
      <c r="D33" s="322" t="s">
        <v>53</v>
      </c>
      <c r="E33" s="322"/>
      <c r="F33" s="115"/>
      <c r="G33" s="223"/>
      <c r="H33" s="527"/>
      <c r="I33" s="528">
        <f t="shared" ref="I33:I44" si="1">G33-H33</f>
        <v>0</v>
      </c>
      <c r="J33" s="235">
        <v>2E-3</v>
      </c>
      <c r="K33" s="217">
        <f t="shared" si="0"/>
        <v>0</v>
      </c>
    </row>
    <row r="34" spans="2:11" ht="20.25" customHeight="1" x14ac:dyDescent="0.2">
      <c r="B34" s="28"/>
      <c r="C34" s="29"/>
      <c r="D34" s="322" t="s">
        <v>54</v>
      </c>
      <c r="E34" s="322"/>
      <c r="F34" s="115"/>
      <c r="G34" s="223"/>
      <c r="H34" s="527"/>
      <c r="I34" s="528">
        <f t="shared" si="1"/>
        <v>0</v>
      </c>
      <c r="J34" s="235">
        <v>5.0000000000000001E-3</v>
      </c>
      <c r="K34" s="217">
        <f t="shared" si="0"/>
        <v>0</v>
      </c>
    </row>
    <row r="35" spans="2:11" ht="20.25" customHeight="1" x14ac:dyDescent="0.2">
      <c r="B35" s="28"/>
      <c r="C35" s="29"/>
      <c r="D35" s="322" t="s">
        <v>55</v>
      </c>
      <c r="E35" s="322"/>
      <c r="F35" s="115"/>
      <c r="G35" s="223"/>
      <c r="H35" s="527"/>
      <c r="I35" s="528">
        <f t="shared" si="1"/>
        <v>0</v>
      </c>
      <c r="J35" s="235">
        <v>8.0000000000000002E-3</v>
      </c>
      <c r="K35" s="217">
        <f t="shared" si="0"/>
        <v>0</v>
      </c>
    </row>
    <row r="36" spans="2:11" ht="20.25" customHeight="1" x14ac:dyDescent="0.2">
      <c r="B36" s="28"/>
      <c r="C36" s="29"/>
      <c r="D36" s="322" t="s">
        <v>56</v>
      </c>
      <c r="E36" s="322"/>
      <c r="F36" s="115"/>
      <c r="G36" s="223"/>
      <c r="H36" s="527"/>
      <c r="I36" s="528">
        <f t="shared" si="1"/>
        <v>0</v>
      </c>
      <c r="J36" s="235">
        <v>1.2999999999999999E-2</v>
      </c>
      <c r="K36" s="217">
        <f t="shared" si="0"/>
        <v>0</v>
      </c>
    </row>
    <row r="37" spans="2:11" ht="20.25" customHeight="1" x14ac:dyDescent="0.2">
      <c r="B37" s="28"/>
      <c r="C37" s="29"/>
      <c r="D37" s="322" t="s">
        <v>57</v>
      </c>
      <c r="E37" s="322"/>
      <c r="F37" s="115"/>
      <c r="G37" s="223"/>
      <c r="H37" s="527"/>
      <c r="I37" s="528">
        <f t="shared" si="1"/>
        <v>0</v>
      </c>
      <c r="J37" s="235">
        <v>1.9E-2</v>
      </c>
      <c r="K37" s="217">
        <f t="shared" si="0"/>
        <v>0</v>
      </c>
    </row>
    <row r="38" spans="2:11" ht="20.25" customHeight="1" x14ac:dyDescent="0.2">
      <c r="B38" s="28"/>
      <c r="C38" s="29"/>
      <c r="D38" s="322" t="s">
        <v>58</v>
      </c>
      <c r="E38" s="322"/>
      <c r="F38" s="115"/>
      <c r="G38" s="223"/>
      <c r="H38" s="527"/>
      <c r="I38" s="528">
        <f t="shared" si="1"/>
        <v>0</v>
      </c>
      <c r="J38" s="235">
        <v>2.7E-2</v>
      </c>
      <c r="K38" s="217">
        <f t="shared" si="0"/>
        <v>0</v>
      </c>
    </row>
    <row r="39" spans="2:11" ht="20.25" customHeight="1" x14ac:dyDescent="0.2">
      <c r="B39" s="28"/>
      <c r="C39" s="29"/>
      <c r="D39" s="322" t="s">
        <v>59</v>
      </c>
      <c r="E39" s="322"/>
      <c r="F39" s="115"/>
      <c r="G39" s="223"/>
      <c r="H39" s="527"/>
      <c r="I39" s="528">
        <f t="shared" si="1"/>
        <v>0</v>
      </c>
      <c r="J39" s="235">
        <v>3.2000000000000001E-2</v>
      </c>
      <c r="K39" s="217">
        <f t="shared" si="0"/>
        <v>0</v>
      </c>
    </row>
    <row r="40" spans="2:11" ht="20.25" customHeight="1" x14ac:dyDescent="0.2">
      <c r="B40" s="28"/>
      <c r="C40" s="29"/>
      <c r="D40" s="322" t="s">
        <v>60</v>
      </c>
      <c r="E40" s="322"/>
      <c r="F40" s="115"/>
      <c r="G40" s="223"/>
      <c r="H40" s="527"/>
      <c r="I40" s="528">
        <f t="shared" si="1"/>
        <v>0</v>
      </c>
      <c r="J40" s="235">
        <v>4.1000000000000002E-2</v>
      </c>
      <c r="K40" s="217">
        <f t="shared" si="0"/>
        <v>0</v>
      </c>
    </row>
    <row r="41" spans="2:11" ht="20.25" customHeight="1" x14ac:dyDescent="0.2">
      <c r="B41" s="28"/>
      <c r="C41" s="29"/>
      <c r="D41" s="322" t="s">
        <v>61</v>
      </c>
      <c r="E41" s="322"/>
      <c r="F41" s="115"/>
      <c r="G41" s="223"/>
      <c r="H41" s="527"/>
      <c r="I41" s="528">
        <f t="shared" si="1"/>
        <v>0</v>
      </c>
      <c r="J41" s="235">
        <v>4.5999999999999999E-2</v>
      </c>
      <c r="K41" s="217">
        <f t="shared" si="0"/>
        <v>0</v>
      </c>
    </row>
    <row r="42" spans="2:11" ht="20.25" customHeight="1" x14ac:dyDescent="0.2">
      <c r="B42" s="28"/>
      <c r="C42" s="29"/>
      <c r="D42" s="322" t="s">
        <v>62</v>
      </c>
      <c r="E42" s="322"/>
      <c r="F42" s="115"/>
      <c r="G42" s="223"/>
      <c r="H42" s="527"/>
      <c r="I42" s="528">
        <f t="shared" si="1"/>
        <v>0</v>
      </c>
      <c r="J42" s="235">
        <v>0.06</v>
      </c>
      <c r="K42" s="217">
        <f t="shared" si="0"/>
        <v>0</v>
      </c>
    </row>
    <row r="43" spans="2:11" ht="20.25" customHeight="1" x14ac:dyDescent="0.2">
      <c r="B43" s="28"/>
      <c r="C43" s="29"/>
      <c r="D43" s="322" t="s">
        <v>63</v>
      </c>
      <c r="E43" s="322"/>
      <c r="F43" s="115"/>
      <c r="G43" s="223"/>
      <c r="H43" s="527"/>
      <c r="I43" s="528">
        <f t="shared" si="1"/>
        <v>0</v>
      </c>
      <c r="J43" s="235">
        <v>7.0000000000000007E-2</v>
      </c>
      <c r="K43" s="217">
        <f t="shared" si="0"/>
        <v>0</v>
      </c>
    </row>
    <row r="44" spans="2:11" ht="20.25" customHeight="1" x14ac:dyDescent="0.2">
      <c r="B44" s="28"/>
      <c r="C44" s="29"/>
      <c r="D44" s="322" t="s">
        <v>64</v>
      </c>
      <c r="E44" s="322"/>
      <c r="F44" s="115"/>
      <c r="G44" s="223"/>
      <c r="H44" s="527"/>
      <c r="I44" s="528">
        <f t="shared" si="1"/>
        <v>0</v>
      </c>
      <c r="J44" s="235">
        <v>0.08</v>
      </c>
      <c r="K44" s="217">
        <f t="shared" si="0"/>
        <v>0</v>
      </c>
    </row>
    <row r="45" spans="2:11" ht="20.25" customHeight="1" thickBot="1" x14ac:dyDescent="0.25">
      <c r="K45" s="354">
        <f>ABS(SUM(K32:K44))</f>
        <v>0</v>
      </c>
    </row>
    <row r="46" spans="2:11" ht="15.75" thickTop="1" x14ac:dyDescent="0.3">
      <c r="B46" s="21" t="s">
        <v>216</v>
      </c>
      <c r="H46" s="1039"/>
      <c r="I46" s="1039"/>
    </row>
    <row r="47" spans="2:11" ht="32.25" customHeight="1" x14ac:dyDescent="0.2">
      <c r="B47" s="1117" t="s">
        <v>168</v>
      </c>
      <c r="C47" s="1117"/>
      <c r="D47" s="1117"/>
      <c r="E47" s="1117"/>
      <c r="F47" s="1117"/>
      <c r="G47" s="1117"/>
      <c r="H47" s="1117"/>
      <c r="I47" s="1117"/>
      <c r="J47" s="1117"/>
    </row>
    <row r="48" spans="2:11" ht="9.1999999999999993" customHeight="1" x14ac:dyDescent="0.2">
      <c r="B48" s="1118"/>
      <c r="C48" s="1118"/>
      <c r="D48" s="1118"/>
      <c r="E48" s="1118"/>
      <c r="F48" s="1118"/>
      <c r="G48" s="1118"/>
      <c r="H48" s="1118"/>
      <c r="I48" s="1118"/>
      <c r="J48" s="1118"/>
    </row>
    <row r="49" spans="1:11" x14ac:dyDescent="0.2">
      <c r="A49" s="34" t="s">
        <v>180</v>
      </c>
      <c r="B49" s="34" t="s">
        <v>66</v>
      </c>
      <c r="C49" s="34"/>
    </row>
    <row r="50" spans="1:11" x14ac:dyDescent="0.3">
      <c r="H50" s="1076"/>
      <c r="I50" s="1076"/>
      <c r="J50" s="357"/>
      <c r="K50" s="27"/>
    </row>
    <row r="51" spans="1:11" ht="48.95" customHeight="1" x14ac:dyDescent="0.2">
      <c r="B51" s="236"/>
      <c r="C51" s="1077" t="s">
        <v>67</v>
      </c>
      <c r="D51" s="1078"/>
      <c r="E51" s="68" t="s">
        <v>68</v>
      </c>
      <c r="F51" s="68" t="s">
        <v>69</v>
      </c>
      <c r="G51" s="63" t="s">
        <v>70</v>
      </c>
      <c r="H51" s="63" t="s">
        <v>71</v>
      </c>
      <c r="J51" s="27"/>
      <c r="K51" s="27"/>
    </row>
    <row r="52" spans="1:11" ht="17.25" customHeight="1" x14ac:dyDescent="0.2">
      <c r="B52" s="40"/>
      <c r="C52" s="1079" t="s">
        <v>230</v>
      </c>
      <c r="D52" s="1080"/>
      <c r="E52" s="89" t="s">
        <v>234</v>
      </c>
      <c r="F52" s="64" t="s">
        <v>235</v>
      </c>
      <c r="G52" s="64" t="s">
        <v>236</v>
      </c>
      <c r="H52" s="64" t="s">
        <v>237</v>
      </c>
      <c r="J52" s="27"/>
      <c r="K52" s="27"/>
    </row>
    <row r="53" spans="1:11" ht="16.7" customHeight="1" x14ac:dyDescent="0.2">
      <c r="B53" s="237"/>
      <c r="C53" s="1097"/>
      <c r="D53" s="1098"/>
      <c r="E53" s="239"/>
      <c r="F53" s="239"/>
      <c r="G53" s="239"/>
      <c r="H53" s="239"/>
      <c r="J53" s="358"/>
      <c r="K53" s="358"/>
    </row>
    <row r="54" spans="1:11" ht="30" customHeight="1" x14ac:dyDescent="0.3">
      <c r="B54" s="503"/>
      <c r="C54" s="1083"/>
      <c r="D54" s="1084"/>
      <c r="E54" s="500"/>
      <c r="F54" s="500"/>
      <c r="G54" s="500"/>
      <c r="H54" s="500"/>
      <c r="J54" s="358"/>
      <c r="K54" s="358"/>
    </row>
    <row r="55" spans="1:11" ht="30" customHeight="1" x14ac:dyDescent="0.3">
      <c r="B55" s="503"/>
      <c r="C55" s="1083"/>
      <c r="D55" s="1084"/>
      <c r="E55" s="500"/>
      <c r="F55" s="500"/>
      <c r="G55" s="500"/>
      <c r="H55" s="500"/>
      <c r="J55" s="358"/>
      <c r="K55" s="358"/>
    </row>
    <row r="56" spans="1:11" ht="30" customHeight="1" x14ac:dyDescent="0.3">
      <c r="B56" s="503"/>
      <c r="C56" s="1083"/>
      <c r="D56" s="1084"/>
      <c r="E56" s="500"/>
      <c r="F56" s="500"/>
      <c r="G56" s="500"/>
      <c r="H56" s="500"/>
      <c r="J56" s="358"/>
      <c r="K56" s="358"/>
    </row>
    <row r="57" spans="1:11" ht="30" customHeight="1" x14ac:dyDescent="0.3">
      <c r="B57" s="503"/>
      <c r="C57" s="1083"/>
      <c r="D57" s="1084"/>
      <c r="E57" s="500"/>
      <c r="F57" s="500"/>
      <c r="G57" s="500"/>
      <c r="H57" s="500"/>
      <c r="J57" s="358"/>
      <c r="K57" s="358"/>
    </row>
    <row r="58" spans="1:11" ht="30" customHeight="1" x14ac:dyDescent="0.3">
      <c r="B58" s="503"/>
      <c r="C58" s="1083"/>
      <c r="D58" s="1084"/>
      <c r="E58" s="500"/>
      <c r="F58" s="500"/>
      <c r="G58" s="500"/>
      <c r="H58" s="500"/>
      <c r="J58" s="358"/>
      <c r="K58" s="358"/>
    </row>
    <row r="59" spans="1:11" ht="30" customHeight="1" x14ac:dyDescent="0.3">
      <c r="B59" s="503"/>
      <c r="C59" s="1083"/>
      <c r="D59" s="1084"/>
      <c r="E59" s="500"/>
      <c r="F59" s="500"/>
      <c r="G59" s="500"/>
      <c r="H59" s="500"/>
      <c r="J59" s="358"/>
      <c r="K59" s="358"/>
    </row>
    <row r="60" spans="1:11" ht="30" customHeight="1" x14ac:dyDescent="0.3">
      <c r="B60" s="503"/>
      <c r="C60" s="1083"/>
      <c r="D60" s="1084"/>
      <c r="E60" s="500"/>
      <c r="F60" s="500"/>
      <c r="G60" s="500"/>
      <c r="H60" s="500"/>
      <c r="J60" s="358"/>
      <c r="K60" s="358"/>
    </row>
    <row r="61" spans="1:11" ht="30" customHeight="1" x14ac:dyDescent="0.3">
      <c r="B61" s="503"/>
      <c r="C61" s="1083"/>
      <c r="D61" s="1084"/>
      <c r="E61" s="500"/>
      <c r="F61" s="500"/>
      <c r="G61" s="500"/>
      <c r="H61" s="500"/>
      <c r="J61" s="358"/>
      <c r="K61" s="358"/>
    </row>
    <row r="62" spans="1:11" ht="30" customHeight="1" x14ac:dyDescent="0.3">
      <c r="B62" s="503"/>
      <c r="C62" s="1083"/>
      <c r="D62" s="1084"/>
      <c r="E62" s="500"/>
      <c r="F62" s="500"/>
      <c r="G62" s="500"/>
      <c r="H62" s="500"/>
      <c r="J62" s="358"/>
      <c r="K62" s="358"/>
    </row>
    <row r="63" spans="1:11" ht="30" customHeight="1" x14ac:dyDescent="0.3">
      <c r="B63" s="503"/>
      <c r="C63" s="1083"/>
      <c r="D63" s="1084"/>
      <c r="E63" s="500"/>
      <c r="F63" s="500"/>
      <c r="G63" s="500"/>
      <c r="H63" s="500"/>
      <c r="J63" s="358"/>
      <c r="K63" s="358"/>
    </row>
    <row r="64" spans="1:11" ht="30" customHeight="1" x14ac:dyDescent="0.3">
      <c r="B64" s="503"/>
      <c r="C64" s="1083"/>
      <c r="D64" s="1084"/>
      <c r="E64" s="500"/>
      <c r="F64" s="500"/>
      <c r="G64" s="500"/>
      <c r="H64" s="500"/>
      <c r="J64" s="358"/>
      <c r="K64" s="358"/>
    </row>
    <row r="65" spans="2:11" ht="30" customHeight="1" x14ac:dyDescent="0.3">
      <c r="B65" s="503"/>
      <c r="C65" s="1083"/>
      <c r="D65" s="1084"/>
      <c r="E65" s="500"/>
      <c r="F65" s="500"/>
      <c r="G65" s="500"/>
      <c r="H65" s="500"/>
      <c r="J65" s="358"/>
      <c r="K65" s="358"/>
    </row>
    <row r="66" spans="2:11" ht="30" customHeight="1" x14ac:dyDescent="0.3">
      <c r="B66" s="503"/>
      <c r="C66" s="1083"/>
      <c r="D66" s="1084"/>
      <c r="E66" s="500"/>
      <c r="F66" s="500"/>
      <c r="G66" s="500"/>
      <c r="H66" s="500"/>
    </row>
    <row r="67" spans="2:11" ht="30" customHeight="1" x14ac:dyDescent="0.3">
      <c r="B67" s="503"/>
      <c r="C67" s="1083"/>
      <c r="D67" s="1084"/>
      <c r="E67" s="500"/>
      <c r="F67" s="500"/>
      <c r="G67" s="500"/>
      <c r="H67" s="500"/>
    </row>
    <row r="68" spans="2:11" ht="30" customHeight="1" x14ac:dyDescent="0.3">
      <c r="B68" s="503"/>
      <c r="C68" s="1083"/>
      <c r="D68" s="1084"/>
      <c r="E68" s="500"/>
      <c r="F68" s="500"/>
      <c r="G68" s="500"/>
      <c r="H68" s="500"/>
    </row>
    <row r="69" spans="2:11" ht="30" customHeight="1" x14ac:dyDescent="0.3">
      <c r="B69" s="503"/>
      <c r="C69" s="1083"/>
      <c r="D69" s="1084"/>
      <c r="E69" s="500"/>
      <c r="F69" s="500"/>
      <c r="G69" s="500"/>
      <c r="H69" s="500"/>
    </row>
    <row r="70" spans="2:11" ht="30" customHeight="1" x14ac:dyDescent="0.3">
      <c r="B70" s="503"/>
      <c r="C70" s="1083"/>
      <c r="D70" s="1084"/>
      <c r="E70" s="500"/>
      <c r="F70" s="500"/>
      <c r="G70" s="500"/>
      <c r="H70" s="500"/>
    </row>
    <row r="71" spans="2:11" ht="30" customHeight="1" x14ac:dyDescent="0.3">
      <c r="B71" s="503"/>
      <c r="C71" s="1083"/>
      <c r="D71" s="1084"/>
      <c r="E71" s="500"/>
      <c r="F71" s="500"/>
      <c r="G71" s="500"/>
      <c r="H71" s="500"/>
    </row>
    <row r="72" spans="2:11" ht="30" customHeight="1" x14ac:dyDescent="0.3">
      <c r="B72" s="503"/>
      <c r="C72" s="1083"/>
      <c r="D72" s="1084"/>
      <c r="E72" s="500"/>
      <c r="F72" s="500"/>
      <c r="G72" s="500"/>
      <c r="H72" s="500"/>
    </row>
    <row r="73" spans="2:11" ht="30" customHeight="1" x14ac:dyDescent="0.3">
      <c r="B73" s="503"/>
      <c r="C73" s="1083"/>
      <c r="D73" s="1084"/>
      <c r="E73" s="500"/>
      <c r="F73" s="500"/>
      <c r="G73" s="500"/>
      <c r="H73" s="500"/>
    </row>
    <row r="74" spans="2:11" x14ac:dyDescent="0.2">
      <c r="B74" s="237"/>
      <c r="C74" s="1097"/>
      <c r="D74" s="1098"/>
      <c r="E74" s="239"/>
      <c r="F74" s="239"/>
      <c r="G74" s="239"/>
      <c r="H74" s="239"/>
    </row>
    <row r="75" spans="2:11" x14ac:dyDescent="0.2">
      <c r="B75" s="40"/>
      <c r="C75" s="996" t="s">
        <v>72</v>
      </c>
      <c r="D75" s="992"/>
      <c r="E75" s="236"/>
      <c r="F75" s="486"/>
      <c r="G75" s="240">
        <f>SUM(G53:G74)</f>
        <v>0</v>
      </c>
      <c r="H75" s="240">
        <f>SUM(H53:H74)</f>
        <v>0</v>
      </c>
    </row>
    <row r="76" spans="2:11" ht="15" customHeight="1" x14ac:dyDescent="0.2">
      <c r="B76" s="27"/>
      <c r="C76" s="27"/>
      <c r="D76" s="27"/>
      <c r="E76" s="27"/>
      <c r="F76" s="1104" t="s">
        <v>73</v>
      </c>
      <c r="G76" s="1105"/>
      <c r="H76" s="1111">
        <f>MAX(ABS(G75),ABS(H75))</f>
        <v>0</v>
      </c>
    </row>
    <row r="77" spans="2:11" x14ac:dyDescent="0.2">
      <c r="B77" s="27"/>
      <c r="C77" s="27"/>
      <c r="D77" s="27"/>
      <c r="E77" s="27"/>
      <c r="F77" s="1056"/>
      <c r="G77" s="1106"/>
      <c r="H77" s="1112"/>
    </row>
    <row r="78" spans="2:11" x14ac:dyDescent="0.2">
      <c r="B78" s="27"/>
      <c r="C78" s="27"/>
      <c r="D78" s="27"/>
      <c r="E78" s="27"/>
      <c r="F78" s="321" t="s">
        <v>74</v>
      </c>
      <c r="G78" s="326"/>
      <c r="H78" s="360">
        <v>0.08</v>
      </c>
    </row>
    <row r="79" spans="2:11" ht="15.75" thickBot="1" x14ac:dyDescent="0.25">
      <c r="B79" s="34"/>
      <c r="C79" s="34"/>
      <c r="F79" s="321" t="s">
        <v>29</v>
      </c>
      <c r="G79" s="326"/>
      <c r="H79" s="361">
        <f>H78*H76</f>
        <v>0</v>
      </c>
    </row>
    <row r="80" spans="2:11" ht="15.75" thickTop="1" x14ac:dyDescent="0.2">
      <c r="B80" s="21" t="s">
        <v>216</v>
      </c>
      <c r="I80" s="27"/>
    </row>
    <row r="81" spans="1:9" ht="15" customHeight="1" x14ac:dyDescent="0.2">
      <c r="B81" s="21" t="s">
        <v>217</v>
      </c>
      <c r="C81" s="1029" t="s">
        <v>419</v>
      </c>
      <c r="D81" s="1029"/>
      <c r="E81" s="1029"/>
      <c r="F81" s="1029"/>
      <c r="G81" s="1029"/>
      <c r="H81" s="1029"/>
      <c r="I81" s="1029"/>
    </row>
    <row r="82" spans="1:9" ht="15" customHeight="1" x14ac:dyDescent="0.2">
      <c r="B82" s="21" t="s">
        <v>218</v>
      </c>
      <c r="C82" s="1028" t="s">
        <v>420</v>
      </c>
      <c r="D82" s="1028"/>
      <c r="E82" s="1028"/>
      <c r="F82" s="1028"/>
      <c r="G82" s="1028"/>
      <c r="H82" s="1028"/>
      <c r="I82" s="1028"/>
    </row>
    <row r="83" spans="1:9" x14ac:dyDescent="0.2">
      <c r="B83" s="34"/>
      <c r="C83" s="1028"/>
      <c r="D83" s="1028"/>
      <c r="E83" s="1028"/>
      <c r="F83" s="1028"/>
      <c r="G83" s="1028"/>
      <c r="H83" s="1028"/>
      <c r="I83" s="1028"/>
    </row>
    <row r="84" spans="1:9" x14ac:dyDescent="0.2">
      <c r="B84" s="34"/>
      <c r="C84" s="1028"/>
      <c r="D84" s="1028"/>
      <c r="E84" s="1028"/>
      <c r="F84" s="1028"/>
      <c r="G84" s="1028"/>
      <c r="H84" s="1028"/>
      <c r="I84" s="1028"/>
    </row>
    <row r="87" spans="1:9" x14ac:dyDescent="0.2">
      <c r="A87" s="34" t="s">
        <v>191</v>
      </c>
      <c r="B87" s="34" t="s">
        <v>75</v>
      </c>
      <c r="C87" s="34"/>
    </row>
    <row r="88" spans="1:9" ht="15" customHeight="1" x14ac:dyDescent="0.2">
      <c r="B88" s="1044" t="s">
        <v>379</v>
      </c>
      <c r="C88" s="1044"/>
      <c r="D88" s="1044"/>
      <c r="E88" s="1044"/>
      <c r="F88" s="1044"/>
      <c r="G88" s="1044"/>
      <c r="H88" s="1044"/>
      <c r="I88" s="1044"/>
    </row>
    <row r="89" spans="1:9" x14ac:dyDescent="0.2">
      <c r="B89" s="1044"/>
      <c r="C89" s="1044"/>
      <c r="D89" s="1044"/>
      <c r="E89" s="1044"/>
      <c r="F89" s="1044"/>
      <c r="G89" s="1044"/>
      <c r="H89" s="1044"/>
      <c r="I89" s="1044"/>
    </row>
    <row r="90" spans="1:9" x14ac:dyDescent="0.2">
      <c r="B90" s="1044"/>
      <c r="C90" s="1044"/>
      <c r="D90" s="1044"/>
      <c r="E90" s="1044"/>
      <c r="F90" s="1044"/>
      <c r="G90" s="1044"/>
      <c r="H90" s="1044"/>
      <c r="I90" s="1044"/>
    </row>
    <row r="91" spans="1:9" ht="9.75" customHeight="1" x14ac:dyDescent="0.2">
      <c r="B91" s="1044"/>
      <c r="C91" s="1044"/>
      <c r="D91" s="1044"/>
      <c r="E91" s="1044"/>
      <c r="F91" s="1044"/>
      <c r="G91" s="1044"/>
      <c r="H91" s="1044"/>
      <c r="I91" s="1044"/>
    </row>
    <row r="92" spans="1:9" x14ac:dyDescent="0.2">
      <c r="B92" s="314"/>
      <c r="C92" s="314"/>
      <c r="D92" s="314"/>
      <c r="E92" s="314"/>
      <c r="F92" s="314"/>
      <c r="G92" s="314"/>
      <c r="H92" s="314"/>
      <c r="I92" s="314"/>
    </row>
    <row r="93" spans="1:9" ht="49.5" customHeight="1" x14ac:dyDescent="0.2">
      <c r="B93" s="236" t="s">
        <v>247</v>
      </c>
      <c r="C93" s="1040" t="s">
        <v>78</v>
      </c>
      <c r="D93" s="1005"/>
      <c r="E93" s="55" t="s">
        <v>79</v>
      </c>
      <c r="F93" s="1067" t="s">
        <v>76</v>
      </c>
      <c r="G93" s="1067"/>
      <c r="H93" s="1067"/>
      <c r="I93" s="63" t="s">
        <v>77</v>
      </c>
    </row>
    <row r="94" spans="1:9" ht="20.25" customHeight="1" x14ac:dyDescent="0.2">
      <c r="B94" s="238"/>
      <c r="C94" s="1036"/>
      <c r="D94" s="1073"/>
      <c r="E94" s="241"/>
      <c r="F94" s="1068"/>
      <c r="G94" s="1074"/>
      <c r="H94" s="1075"/>
      <c r="I94" s="250"/>
    </row>
    <row r="95" spans="1:9" ht="59.1" customHeight="1" x14ac:dyDescent="0.2">
      <c r="B95" s="238"/>
      <c r="C95" s="1036"/>
      <c r="D95" s="1073"/>
      <c r="E95" s="452"/>
      <c r="F95" s="1068"/>
      <c r="G95" s="1069"/>
      <c r="H95" s="1070"/>
      <c r="I95" s="532"/>
    </row>
    <row r="96" spans="1:9" ht="59.1" customHeight="1" x14ac:dyDescent="0.2">
      <c r="B96" s="238"/>
      <c r="C96" s="1036"/>
      <c r="D96" s="1073"/>
      <c r="E96" s="452"/>
      <c r="F96" s="1068"/>
      <c r="G96" s="1069"/>
      <c r="H96" s="1070"/>
      <c r="I96" s="532"/>
    </row>
    <row r="97" spans="2:9" ht="59.1" customHeight="1" x14ac:dyDescent="0.2">
      <c r="B97" s="238"/>
      <c r="C97" s="1036"/>
      <c r="D97" s="1073"/>
      <c r="E97" s="452"/>
      <c r="F97" s="1068"/>
      <c r="G97" s="1069"/>
      <c r="H97" s="1070"/>
      <c r="I97" s="532"/>
    </row>
    <row r="98" spans="2:9" ht="59.1" customHeight="1" x14ac:dyDescent="0.2">
      <c r="B98" s="238"/>
      <c r="C98" s="1036"/>
      <c r="D98" s="1073"/>
      <c r="E98" s="452"/>
      <c r="F98" s="1068"/>
      <c r="G98" s="1069"/>
      <c r="H98" s="1070"/>
      <c r="I98" s="532"/>
    </row>
    <row r="99" spans="2:9" ht="59.1" customHeight="1" x14ac:dyDescent="0.2">
      <c r="B99" s="238"/>
      <c r="C99" s="1036"/>
      <c r="D99" s="1073"/>
      <c r="E99" s="452"/>
      <c r="F99" s="1068"/>
      <c r="G99" s="1069"/>
      <c r="H99" s="1070"/>
      <c r="I99" s="532"/>
    </row>
    <row r="100" spans="2:9" ht="59.1" customHeight="1" x14ac:dyDescent="0.2">
      <c r="B100" s="238"/>
      <c r="C100" s="1036"/>
      <c r="D100" s="1073"/>
      <c r="E100" s="452"/>
      <c r="F100" s="1068"/>
      <c r="G100" s="1069"/>
      <c r="H100" s="1070"/>
      <c r="I100" s="532"/>
    </row>
    <row r="101" spans="2:9" ht="59.1" customHeight="1" x14ac:dyDescent="0.2">
      <c r="B101" s="238"/>
      <c r="C101" s="1036"/>
      <c r="D101" s="1073"/>
      <c r="E101" s="452"/>
      <c r="F101" s="1068"/>
      <c r="G101" s="1069"/>
      <c r="H101" s="1070"/>
      <c r="I101" s="532"/>
    </row>
    <row r="102" spans="2:9" ht="59.1" customHeight="1" x14ac:dyDescent="0.2">
      <c r="B102" s="238"/>
      <c r="C102" s="1036"/>
      <c r="D102" s="1073"/>
      <c r="E102" s="452"/>
      <c r="F102" s="1068"/>
      <c r="G102" s="1069"/>
      <c r="H102" s="1070"/>
      <c r="I102" s="532"/>
    </row>
    <row r="103" spans="2:9" ht="59.1" customHeight="1" x14ac:dyDescent="0.2">
      <c r="B103" s="238"/>
      <c r="C103" s="1036"/>
      <c r="D103" s="1073"/>
      <c r="E103" s="452"/>
      <c r="F103" s="1068"/>
      <c r="G103" s="1069"/>
      <c r="H103" s="1070"/>
      <c r="I103" s="532"/>
    </row>
    <row r="104" spans="2:9" ht="59.1" customHeight="1" x14ac:dyDescent="0.2">
      <c r="B104" s="238"/>
      <c r="C104" s="1036"/>
      <c r="D104" s="1073"/>
      <c r="E104" s="452"/>
      <c r="F104" s="1068"/>
      <c r="G104" s="1069"/>
      <c r="H104" s="1070"/>
      <c r="I104" s="532"/>
    </row>
    <row r="105" spans="2:9" ht="59.1" customHeight="1" x14ac:dyDescent="0.2">
      <c r="B105" s="238"/>
      <c r="C105" s="1036"/>
      <c r="D105" s="1073"/>
      <c r="E105" s="452"/>
      <c r="F105" s="1036"/>
      <c r="G105" s="1037"/>
      <c r="H105" s="1038"/>
      <c r="I105" s="532"/>
    </row>
    <row r="106" spans="2:9" ht="59.1" customHeight="1" x14ac:dyDescent="0.2">
      <c r="B106" s="238"/>
      <c r="C106" s="1036"/>
      <c r="D106" s="1073"/>
      <c r="E106" s="452"/>
      <c r="F106" s="1068"/>
      <c r="G106" s="1069"/>
      <c r="H106" s="1070"/>
      <c r="I106" s="532"/>
    </row>
    <row r="107" spans="2:9" ht="59.1" customHeight="1" x14ac:dyDescent="0.2">
      <c r="B107" s="238"/>
      <c r="C107" s="1036"/>
      <c r="D107" s="1073"/>
      <c r="E107" s="452"/>
      <c r="F107" s="1068"/>
      <c r="G107" s="1069"/>
      <c r="H107" s="1070"/>
      <c r="I107" s="532"/>
    </row>
    <row r="108" spans="2:9" ht="59.1" customHeight="1" x14ac:dyDescent="0.2">
      <c r="B108" s="238"/>
      <c r="C108" s="1036"/>
      <c r="D108" s="1073"/>
      <c r="E108" s="452"/>
      <c r="F108" s="1068"/>
      <c r="G108" s="1069"/>
      <c r="H108" s="1070"/>
      <c r="I108" s="532"/>
    </row>
    <row r="109" spans="2:9" ht="59.1" customHeight="1" x14ac:dyDescent="0.2">
      <c r="B109" s="238"/>
      <c r="C109" s="1036"/>
      <c r="D109" s="1073"/>
      <c r="E109" s="452"/>
      <c r="F109" s="1068"/>
      <c r="G109" s="1069"/>
      <c r="H109" s="1070"/>
      <c r="I109" s="532"/>
    </row>
    <row r="110" spans="2:9" ht="59.1" customHeight="1" x14ac:dyDescent="0.2">
      <c r="B110" s="238"/>
      <c r="C110" s="1036"/>
      <c r="D110" s="1073"/>
      <c r="E110" s="452"/>
      <c r="F110" s="1068"/>
      <c r="G110" s="1069"/>
      <c r="H110" s="1070"/>
      <c r="I110" s="532"/>
    </row>
    <row r="111" spans="2:9" ht="59.1" customHeight="1" x14ac:dyDescent="0.2">
      <c r="B111" s="238"/>
      <c r="C111" s="252"/>
      <c r="D111" s="253"/>
      <c r="E111" s="452"/>
      <c r="F111" s="1068"/>
      <c r="G111" s="1069"/>
      <c r="H111" s="1070"/>
      <c r="I111" s="532"/>
    </row>
    <row r="112" spans="2:9" ht="59.1" customHeight="1" x14ac:dyDescent="0.2">
      <c r="B112" s="238"/>
      <c r="C112" s="252"/>
      <c r="D112" s="253"/>
      <c r="E112" s="452"/>
      <c r="F112" s="1068"/>
      <c r="G112" s="1069"/>
      <c r="H112" s="1070"/>
      <c r="I112" s="532"/>
    </row>
    <row r="113" spans="1:12" ht="59.1" customHeight="1" x14ac:dyDescent="0.2">
      <c r="B113" s="238"/>
      <c r="C113" s="1036"/>
      <c r="D113" s="1073"/>
      <c r="E113" s="452"/>
      <c r="F113" s="1068"/>
      <c r="G113" s="1069"/>
      <c r="H113" s="1070"/>
      <c r="I113" s="532"/>
    </row>
    <row r="114" spans="1:12" ht="59.1" customHeight="1" x14ac:dyDescent="0.2">
      <c r="B114" s="238"/>
      <c r="C114" s="1036"/>
      <c r="D114" s="1073"/>
      <c r="E114" s="452"/>
      <c r="F114" s="1068"/>
      <c r="G114" s="1069"/>
      <c r="H114" s="1070"/>
      <c r="I114" s="532"/>
    </row>
    <row r="115" spans="1:12" ht="20.25" customHeight="1" x14ac:dyDescent="0.2">
      <c r="B115" s="238"/>
      <c r="C115" s="1036"/>
      <c r="D115" s="1073"/>
      <c r="E115" s="241"/>
      <c r="F115" s="1068"/>
      <c r="G115" s="1074"/>
      <c r="H115" s="1075"/>
      <c r="I115" s="479"/>
    </row>
    <row r="116" spans="1:12" ht="15.75" thickBot="1" x14ac:dyDescent="0.25">
      <c r="B116" s="27"/>
      <c r="C116" s="27"/>
      <c r="D116" s="27"/>
      <c r="E116" s="480">
        <f>SUM(E94:E115)</f>
        <v>0</v>
      </c>
      <c r="F116" s="27"/>
      <c r="G116" s="347"/>
      <c r="H116" s="347"/>
      <c r="I116" s="467">
        <f>SUM(I94:I115)</f>
        <v>0</v>
      </c>
    </row>
    <row r="117" spans="1:12" ht="15.75" thickTop="1" x14ac:dyDescent="0.3">
      <c r="B117" s="27"/>
      <c r="C117" s="27"/>
      <c r="D117" s="27"/>
      <c r="E117" s="27"/>
      <c r="F117" s="27"/>
      <c r="G117" s="27"/>
      <c r="H117" s="1039"/>
      <c r="I117" s="1039"/>
    </row>
    <row r="118" spans="1:12" ht="39.75" customHeight="1" x14ac:dyDescent="0.2">
      <c r="B118" s="27" t="s">
        <v>65</v>
      </c>
      <c r="C118" s="928" t="s">
        <v>610</v>
      </c>
      <c r="D118" s="928"/>
      <c r="E118" s="928"/>
      <c r="F118" s="928"/>
      <c r="G118" s="928"/>
      <c r="H118" s="928"/>
      <c r="I118" s="928"/>
    </row>
    <row r="121" spans="1:12" x14ac:dyDescent="0.2">
      <c r="A121" s="34" t="s">
        <v>192</v>
      </c>
      <c r="B121" s="34" t="s">
        <v>377</v>
      </c>
      <c r="C121" s="34"/>
    </row>
    <row r="122" spans="1:12" x14ac:dyDescent="0.2">
      <c r="B122" s="314"/>
      <c r="C122" s="314"/>
      <c r="D122" s="314"/>
      <c r="E122" s="314"/>
      <c r="F122" s="314"/>
      <c r="G122" s="314"/>
      <c r="H122" s="314"/>
      <c r="I122" s="314"/>
    </row>
    <row r="123" spans="1:12" ht="48" customHeight="1" x14ac:dyDescent="0.2">
      <c r="B123" s="236"/>
      <c r="C123" s="1040" t="s">
        <v>102</v>
      </c>
      <c r="D123" s="1005"/>
      <c r="E123" s="1067" t="s">
        <v>380</v>
      </c>
      <c r="F123" s="1067"/>
      <c r="G123" s="1067"/>
      <c r="H123" s="55" t="s">
        <v>103</v>
      </c>
      <c r="I123" s="68" t="s">
        <v>106</v>
      </c>
      <c r="J123" s="68" t="s">
        <v>107</v>
      </c>
      <c r="K123" s="63" t="s">
        <v>108</v>
      </c>
      <c r="L123" s="63" t="s">
        <v>109</v>
      </c>
    </row>
    <row r="124" spans="1:12" ht="59.1" customHeight="1" x14ac:dyDescent="0.2">
      <c r="B124" s="238" t="s">
        <v>177</v>
      </c>
      <c r="C124" s="1036"/>
      <c r="D124" s="1107"/>
      <c r="E124" s="1068"/>
      <c r="F124" s="1108"/>
      <c r="G124" s="1109"/>
      <c r="H124" s="241"/>
      <c r="I124" s="505"/>
      <c r="J124" s="505"/>
      <c r="K124" s="506"/>
      <c r="L124" s="526">
        <f>MAX((I124-J124),0)*K124</f>
        <v>0</v>
      </c>
    </row>
    <row r="125" spans="1:12" ht="59.1" customHeight="1" x14ac:dyDescent="0.2">
      <c r="B125" s="238"/>
      <c r="C125" s="1036"/>
      <c r="D125" s="1109"/>
      <c r="E125" s="1068"/>
      <c r="F125" s="1108"/>
      <c r="G125" s="1109"/>
      <c r="H125" s="241"/>
      <c r="I125" s="619"/>
      <c r="J125" s="619"/>
      <c r="K125" s="620"/>
      <c r="L125" s="526">
        <f t="shared" ref="L125:L145" si="2">MAX((I125-J125),0)*K125</f>
        <v>0</v>
      </c>
    </row>
    <row r="126" spans="1:12" ht="59.1" customHeight="1" x14ac:dyDescent="0.2">
      <c r="B126" s="238"/>
      <c r="C126" s="1036"/>
      <c r="D126" s="1109"/>
      <c r="E126" s="1068"/>
      <c r="F126" s="1108"/>
      <c r="G126" s="1109"/>
      <c r="H126" s="241"/>
      <c r="I126" s="619"/>
      <c r="J126" s="619"/>
      <c r="K126" s="620"/>
      <c r="L126" s="526">
        <f t="shared" si="2"/>
        <v>0</v>
      </c>
    </row>
    <row r="127" spans="1:12" ht="59.1" customHeight="1" x14ac:dyDescent="0.2">
      <c r="B127" s="238"/>
      <c r="C127" s="1036"/>
      <c r="D127" s="1109"/>
      <c r="E127" s="1068"/>
      <c r="F127" s="1108"/>
      <c r="G127" s="1109"/>
      <c r="H127" s="241"/>
      <c r="I127" s="619"/>
      <c r="J127" s="619"/>
      <c r="K127" s="620"/>
      <c r="L127" s="526">
        <f t="shared" si="2"/>
        <v>0</v>
      </c>
    </row>
    <row r="128" spans="1:12" ht="59.1" customHeight="1" x14ac:dyDescent="0.2">
      <c r="B128" s="238"/>
      <c r="C128" s="1036"/>
      <c r="D128" s="1109"/>
      <c r="E128" s="1068"/>
      <c r="F128" s="1108"/>
      <c r="G128" s="1109"/>
      <c r="H128" s="241"/>
      <c r="I128" s="619"/>
      <c r="J128" s="619"/>
      <c r="K128" s="620"/>
      <c r="L128" s="526">
        <f t="shared" si="2"/>
        <v>0</v>
      </c>
    </row>
    <row r="129" spans="2:12" ht="59.1" customHeight="1" x14ac:dyDescent="0.2">
      <c r="B129" s="238"/>
      <c r="C129" s="1036"/>
      <c r="D129" s="1109"/>
      <c r="E129" s="1068"/>
      <c r="F129" s="1108"/>
      <c r="G129" s="1109"/>
      <c r="H129" s="241"/>
      <c r="I129" s="619"/>
      <c r="J129" s="619"/>
      <c r="K129" s="620"/>
      <c r="L129" s="526">
        <f t="shared" si="2"/>
        <v>0</v>
      </c>
    </row>
    <row r="130" spans="2:12" ht="59.1" customHeight="1" x14ac:dyDescent="0.2">
      <c r="B130" s="238"/>
      <c r="C130" s="1036"/>
      <c r="D130" s="1107"/>
      <c r="E130" s="1068"/>
      <c r="F130" s="1108"/>
      <c r="G130" s="1109"/>
      <c r="H130" s="241"/>
      <c r="I130" s="619"/>
      <c r="J130" s="619"/>
      <c r="K130" s="620"/>
      <c r="L130" s="526">
        <f t="shared" si="2"/>
        <v>0</v>
      </c>
    </row>
    <row r="131" spans="2:12" ht="59.1" customHeight="1" x14ac:dyDescent="0.2">
      <c r="B131" s="238"/>
      <c r="C131" s="1036"/>
      <c r="D131" s="1109"/>
      <c r="E131" s="1068"/>
      <c r="F131" s="1108"/>
      <c r="G131" s="1109"/>
      <c r="H131" s="241"/>
      <c r="I131" s="619"/>
      <c r="J131" s="619"/>
      <c r="K131" s="620"/>
      <c r="L131" s="526">
        <f t="shared" si="2"/>
        <v>0</v>
      </c>
    </row>
    <row r="132" spans="2:12" ht="59.1" customHeight="1" x14ac:dyDescent="0.2">
      <c r="B132" s="238"/>
      <c r="C132" s="1036"/>
      <c r="D132" s="1109"/>
      <c r="E132" s="1068"/>
      <c r="F132" s="1108"/>
      <c r="G132" s="1109"/>
      <c r="H132" s="241"/>
      <c r="I132" s="619"/>
      <c r="J132" s="619"/>
      <c r="K132" s="620"/>
      <c r="L132" s="526">
        <f t="shared" si="2"/>
        <v>0</v>
      </c>
    </row>
    <row r="133" spans="2:12" ht="59.1" customHeight="1" x14ac:dyDescent="0.2">
      <c r="B133" s="238"/>
      <c r="C133" s="1036"/>
      <c r="D133" s="1109"/>
      <c r="E133" s="1068"/>
      <c r="F133" s="1108"/>
      <c r="G133" s="1109"/>
      <c r="H133" s="241"/>
      <c r="I133" s="619"/>
      <c r="J133" s="619"/>
      <c r="K133" s="620"/>
      <c r="L133" s="526">
        <f t="shared" si="2"/>
        <v>0</v>
      </c>
    </row>
    <row r="134" spans="2:12" ht="59.1" customHeight="1" x14ac:dyDescent="0.2">
      <c r="B134" s="238"/>
      <c r="C134" s="1036"/>
      <c r="D134" s="1109"/>
      <c r="E134" s="1068"/>
      <c r="F134" s="1108"/>
      <c r="G134" s="1109"/>
      <c r="H134" s="241"/>
      <c r="I134" s="619"/>
      <c r="J134" s="619"/>
      <c r="K134" s="620"/>
      <c r="L134" s="526">
        <f t="shared" si="2"/>
        <v>0</v>
      </c>
    </row>
    <row r="135" spans="2:12" ht="59.1" customHeight="1" x14ac:dyDescent="0.2">
      <c r="B135" s="238"/>
      <c r="C135" s="1036"/>
      <c r="D135" s="1109"/>
      <c r="E135" s="1068"/>
      <c r="F135" s="1108"/>
      <c r="G135" s="1109"/>
      <c r="H135" s="241"/>
      <c r="I135" s="619"/>
      <c r="J135" s="619"/>
      <c r="K135" s="620"/>
      <c r="L135" s="526">
        <f t="shared" si="2"/>
        <v>0</v>
      </c>
    </row>
    <row r="136" spans="2:12" ht="59.1" customHeight="1" x14ac:dyDescent="0.2">
      <c r="B136" s="238"/>
      <c r="C136" s="1036"/>
      <c r="D136" s="1109"/>
      <c r="E136" s="1068"/>
      <c r="F136" s="1108"/>
      <c r="G136" s="1109"/>
      <c r="H136" s="241"/>
      <c r="I136" s="619"/>
      <c r="J136" s="619"/>
      <c r="K136" s="620"/>
      <c r="L136" s="526">
        <f t="shared" si="2"/>
        <v>0</v>
      </c>
    </row>
    <row r="137" spans="2:12" ht="59.1" customHeight="1" x14ac:dyDescent="0.2">
      <c r="B137" s="238"/>
      <c r="C137" s="1036"/>
      <c r="D137" s="1109"/>
      <c r="E137" s="1068"/>
      <c r="F137" s="1108"/>
      <c r="G137" s="1109"/>
      <c r="H137" s="241"/>
      <c r="I137" s="619"/>
      <c r="J137" s="619"/>
      <c r="K137" s="620"/>
      <c r="L137" s="526">
        <f t="shared" si="2"/>
        <v>0</v>
      </c>
    </row>
    <row r="138" spans="2:12" ht="59.1" customHeight="1" x14ac:dyDescent="0.2">
      <c r="B138" s="238"/>
      <c r="C138" s="1036"/>
      <c r="D138" s="1109"/>
      <c r="E138" s="1068"/>
      <c r="F138" s="1108"/>
      <c r="G138" s="1109"/>
      <c r="H138" s="241"/>
      <c r="I138" s="619"/>
      <c r="J138" s="619"/>
      <c r="K138" s="620"/>
      <c r="L138" s="526">
        <f t="shared" si="2"/>
        <v>0</v>
      </c>
    </row>
    <row r="139" spans="2:12" ht="59.1" customHeight="1" x14ac:dyDescent="0.2">
      <c r="B139" s="238"/>
      <c r="C139" s="1036"/>
      <c r="D139" s="1109"/>
      <c r="E139" s="1068"/>
      <c r="F139" s="1108"/>
      <c r="G139" s="1109"/>
      <c r="H139" s="241"/>
      <c r="I139" s="619"/>
      <c r="J139" s="619"/>
      <c r="K139" s="620"/>
      <c r="L139" s="526">
        <f t="shared" si="2"/>
        <v>0</v>
      </c>
    </row>
    <row r="140" spans="2:12" ht="59.1" customHeight="1" x14ac:dyDescent="0.2">
      <c r="B140" s="238"/>
      <c r="C140" s="1036"/>
      <c r="D140" s="1109"/>
      <c r="E140" s="1068"/>
      <c r="F140" s="1108"/>
      <c r="G140" s="1109"/>
      <c r="H140" s="241"/>
      <c r="I140" s="619"/>
      <c r="J140" s="619"/>
      <c r="K140" s="620"/>
      <c r="L140" s="526">
        <f t="shared" si="2"/>
        <v>0</v>
      </c>
    </row>
    <row r="141" spans="2:12" ht="59.1" customHeight="1" x14ac:dyDescent="0.2">
      <c r="B141" s="238"/>
      <c r="C141" s="1036"/>
      <c r="D141" s="1109"/>
      <c r="E141" s="1068"/>
      <c r="F141" s="1108"/>
      <c r="G141" s="1109"/>
      <c r="H141" s="241"/>
      <c r="I141" s="619"/>
      <c r="J141" s="619"/>
      <c r="K141" s="620"/>
      <c r="L141" s="526">
        <f t="shared" si="2"/>
        <v>0</v>
      </c>
    </row>
    <row r="142" spans="2:12" ht="59.1" customHeight="1" x14ac:dyDescent="0.2">
      <c r="B142" s="238"/>
      <c r="C142" s="1036"/>
      <c r="D142" s="1109"/>
      <c r="E142" s="1068"/>
      <c r="F142" s="1108"/>
      <c r="G142" s="1109"/>
      <c r="H142" s="241"/>
      <c r="I142" s="619"/>
      <c r="J142" s="619"/>
      <c r="K142" s="620"/>
      <c r="L142" s="526">
        <f t="shared" si="2"/>
        <v>0</v>
      </c>
    </row>
    <row r="143" spans="2:12" ht="59.1" customHeight="1" x14ac:dyDescent="0.2">
      <c r="B143" s="238"/>
      <c r="C143" s="1036"/>
      <c r="D143" s="1109"/>
      <c r="E143" s="1068"/>
      <c r="F143" s="1108"/>
      <c r="G143" s="1109"/>
      <c r="H143" s="241"/>
      <c r="I143" s="619"/>
      <c r="J143" s="619"/>
      <c r="K143" s="620"/>
      <c r="L143" s="526">
        <f t="shared" si="2"/>
        <v>0</v>
      </c>
    </row>
    <row r="144" spans="2:12" ht="59.1" customHeight="1" x14ac:dyDescent="0.2">
      <c r="B144" s="238"/>
      <c r="C144" s="1036"/>
      <c r="D144" s="1109"/>
      <c r="E144" s="1068"/>
      <c r="F144" s="1108"/>
      <c r="G144" s="1109"/>
      <c r="H144" s="241"/>
      <c r="I144" s="619"/>
      <c r="J144" s="619"/>
      <c r="K144" s="620"/>
      <c r="L144" s="526">
        <f t="shared" si="2"/>
        <v>0</v>
      </c>
    </row>
    <row r="145" spans="2:12" ht="59.1" customHeight="1" x14ac:dyDescent="0.2">
      <c r="B145" s="238"/>
      <c r="C145" s="1036"/>
      <c r="D145" s="1109"/>
      <c r="E145" s="1068"/>
      <c r="F145" s="1108"/>
      <c r="G145" s="1109"/>
      <c r="H145" s="241"/>
      <c r="I145" s="507"/>
      <c r="J145" s="507"/>
      <c r="K145" s="506"/>
      <c r="L145" s="526">
        <f t="shared" si="2"/>
        <v>0</v>
      </c>
    </row>
    <row r="146" spans="2:12" ht="15.75" thickBot="1" x14ac:dyDescent="0.25">
      <c r="B146" s="27"/>
      <c r="C146" s="27"/>
      <c r="D146" s="27"/>
      <c r="E146" s="27"/>
      <c r="F146" s="347"/>
      <c r="G146" s="347"/>
      <c r="H146" s="467">
        <f>SUM(H124:H145)</f>
        <v>0</v>
      </c>
      <c r="I146" s="467">
        <f>SUM(I124:I145)</f>
        <v>0</v>
      </c>
      <c r="J146" s="467">
        <f>SUM(J124:J145)</f>
        <v>0</v>
      </c>
      <c r="K146" s="347"/>
      <c r="L146" s="447">
        <f>SUM(L124:L145)</f>
        <v>0</v>
      </c>
    </row>
    <row r="147" spans="2:12" ht="9.1999999999999993" customHeight="1" thickTop="1" x14ac:dyDescent="0.3">
      <c r="B147" s="27"/>
      <c r="C147" s="27"/>
      <c r="D147" s="27"/>
      <c r="E147" s="27"/>
      <c r="F147" s="27"/>
      <c r="G147" s="27"/>
      <c r="H147" s="323"/>
    </row>
    <row r="148" spans="2:12" x14ac:dyDescent="0.2">
      <c r="B148" s="27" t="s">
        <v>65</v>
      </c>
      <c r="C148" s="1110" t="s">
        <v>284</v>
      </c>
      <c r="D148" s="1110"/>
      <c r="E148" s="1110"/>
      <c r="F148" s="1110"/>
      <c r="G148" s="1110"/>
      <c r="H148" s="1110"/>
      <c r="I148" s="1110"/>
      <c r="J148" s="1110"/>
      <c r="K148" s="1110"/>
    </row>
    <row r="149" spans="2:12" ht="30" customHeight="1" x14ac:dyDescent="0.2">
      <c r="C149" s="1044" t="s">
        <v>285</v>
      </c>
      <c r="D149" s="1044"/>
      <c r="E149" s="1044"/>
      <c r="F149" s="1044"/>
      <c r="G149" s="1044"/>
      <c r="H149" s="1044"/>
      <c r="I149" s="1044"/>
      <c r="J149" s="1044"/>
      <c r="K149" s="1044"/>
    </row>
    <row r="150" spans="2:12" ht="15" customHeight="1" x14ac:dyDescent="0.2">
      <c r="C150" s="928" t="s">
        <v>451</v>
      </c>
      <c r="D150" s="928"/>
      <c r="E150" s="928"/>
      <c r="F150" s="928"/>
      <c r="G150" s="928"/>
      <c r="H150" s="928"/>
      <c r="I150" s="928"/>
    </row>
  </sheetData>
  <sheetProtection insertRows="0"/>
  <mergeCells count="147">
    <mergeCell ref="C150:I150"/>
    <mergeCell ref="B30:F30"/>
    <mergeCell ref="C145:D145"/>
    <mergeCell ref="E145:G145"/>
    <mergeCell ref="C148:K148"/>
    <mergeCell ref="C149:K149"/>
    <mergeCell ref="C144:D144"/>
    <mergeCell ref="E144:G144"/>
    <mergeCell ref="C142:D142"/>
    <mergeCell ref="E142:G142"/>
    <mergeCell ref="C143:D143"/>
    <mergeCell ref="E143:G143"/>
    <mergeCell ref="C139:D139"/>
    <mergeCell ref="E139:G139"/>
    <mergeCell ref="C140:D140"/>
    <mergeCell ref="E140:G140"/>
    <mergeCell ref="C141:D141"/>
    <mergeCell ref="E141:G141"/>
    <mergeCell ref="C136:D136"/>
    <mergeCell ref="E136:G136"/>
    <mergeCell ref="C137:D137"/>
    <mergeCell ref="E137:G137"/>
    <mergeCell ref="C138:D138"/>
    <mergeCell ref="E138:G138"/>
    <mergeCell ref="C133:D133"/>
    <mergeCell ref="E133:G133"/>
    <mergeCell ref="C134:D134"/>
    <mergeCell ref="E134:G134"/>
    <mergeCell ref="C135:D135"/>
    <mergeCell ref="E135:G135"/>
    <mergeCell ref="C130:D130"/>
    <mergeCell ref="E130:G130"/>
    <mergeCell ref="C131:D131"/>
    <mergeCell ref="E131:G131"/>
    <mergeCell ref="C132:D132"/>
    <mergeCell ref="E132:G132"/>
    <mergeCell ref="C127:D127"/>
    <mergeCell ref="E127:G127"/>
    <mergeCell ref="C128:D128"/>
    <mergeCell ref="E128:G128"/>
    <mergeCell ref="C129:D129"/>
    <mergeCell ref="E129:G129"/>
    <mergeCell ref="C124:D124"/>
    <mergeCell ref="E124:G124"/>
    <mergeCell ref="C125:D125"/>
    <mergeCell ref="E125:G125"/>
    <mergeCell ref="C126:D126"/>
    <mergeCell ref="E126:G126"/>
    <mergeCell ref="C115:D115"/>
    <mergeCell ref="F115:H115"/>
    <mergeCell ref="H117:I117"/>
    <mergeCell ref="C118:I118"/>
    <mergeCell ref="C123:D123"/>
    <mergeCell ref="E123:G123"/>
    <mergeCell ref="C114:D114"/>
    <mergeCell ref="F114:H114"/>
    <mergeCell ref="C110:D110"/>
    <mergeCell ref="C113:D113"/>
    <mergeCell ref="F113:H113"/>
    <mergeCell ref="F111:H111"/>
    <mergeCell ref="F112:H112"/>
    <mergeCell ref="F110:H110"/>
    <mergeCell ref="F99:H99"/>
    <mergeCell ref="F100:H100"/>
    <mergeCell ref="F101:H101"/>
    <mergeCell ref="C109:D109"/>
    <mergeCell ref="F109:H109"/>
    <mergeCell ref="C105:D105"/>
    <mergeCell ref="C103:D103"/>
    <mergeCell ref="C104:D104"/>
    <mergeCell ref="C107:D107"/>
    <mergeCell ref="C108:D108"/>
    <mergeCell ref="C99:D99"/>
    <mergeCell ref="C100:D100"/>
    <mergeCell ref="C101:D101"/>
    <mergeCell ref="C102:D102"/>
    <mergeCell ref="C106:D106"/>
    <mergeCell ref="F108:H108"/>
    <mergeCell ref="F106:H106"/>
    <mergeCell ref="F102:H102"/>
    <mergeCell ref="F103:H103"/>
    <mergeCell ref="F104:H104"/>
    <mergeCell ref="F105:H105"/>
    <mergeCell ref="F107:H107"/>
    <mergeCell ref="C71:D71"/>
    <mergeCell ref="F96:H96"/>
    <mergeCell ref="F93:H93"/>
    <mergeCell ref="C55:D55"/>
    <mergeCell ref="C56:D56"/>
    <mergeCell ref="C57:D57"/>
    <mergeCell ref="C58:D58"/>
    <mergeCell ref="C59:D59"/>
    <mergeCell ref="C70:D70"/>
    <mergeCell ref="C64:D64"/>
    <mergeCell ref="C65:D65"/>
    <mergeCell ref="C67:D67"/>
    <mergeCell ref="C68:D68"/>
    <mergeCell ref="C96:D96"/>
    <mergeCell ref="C51:D51"/>
    <mergeCell ref="C52:D52"/>
    <mergeCell ref="B47:J48"/>
    <mergeCell ref="C53:D53"/>
    <mergeCell ref="C66:D66"/>
    <mergeCell ref="C62:D62"/>
    <mergeCell ref="C63:D63"/>
    <mergeCell ref="C60:D60"/>
    <mergeCell ref="C61:D61"/>
    <mergeCell ref="C54:D54"/>
    <mergeCell ref="B1:C1"/>
    <mergeCell ref="H2:I2"/>
    <mergeCell ref="B13:I13"/>
    <mergeCell ref="F95:H95"/>
    <mergeCell ref="C94:D94"/>
    <mergeCell ref="C95:D95"/>
    <mergeCell ref="C69:D69"/>
    <mergeCell ref="E5:M5"/>
    <mergeCell ref="E6:M6"/>
    <mergeCell ref="E7:M7"/>
    <mergeCell ref="E8:M8"/>
    <mergeCell ref="E9:M9"/>
    <mergeCell ref="B24:F24"/>
    <mergeCell ref="B25:F25"/>
    <mergeCell ref="B26:F26"/>
    <mergeCell ref="H46:I46"/>
    <mergeCell ref="B29:E29"/>
    <mergeCell ref="H50:I50"/>
    <mergeCell ref="B16:F16"/>
    <mergeCell ref="B17:F17"/>
    <mergeCell ref="B18:F18"/>
    <mergeCell ref="B19:F19"/>
    <mergeCell ref="B20:F20"/>
    <mergeCell ref="B21:F21"/>
    <mergeCell ref="C97:D97"/>
    <mergeCell ref="C98:D98"/>
    <mergeCell ref="C82:I84"/>
    <mergeCell ref="F76:G77"/>
    <mergeCell ref="C72:D72"/>
    <mergeCell ref="H76:H77"/>
    <mergeCell ref="C81:I81"/>
    <mergeCell ref="B88:I91"/>
    <mergeCell ref="C93:D93"/>
    <mergeCell ref="F94:H94"/>
    <mergeCell ref="C75:D75"/>
    <mergeCell ref="C73:D73"/>
    <mergeCell ref="C74:D74"/>
    <mergeCell ref="F97:H97"/>
    <mergeCell ref="F98:H98"/>
  </mergeCells>
  <phoneticPr fontId="12" type="noConversion"/>
  <printOptions horizontalCentered="1"/>
  <pageMargins left="0.15748031496062992" right="0" top="0.59055118110236227" bottom="0" header="0.31496062992125984" footer="0.51181102362204722"/>
  <pageSetup paperSize="9" scale="48" orientation="portrait" r:id="rId1"/>
  <headerFooter alignWithMargins="0">
    <oddHeader>&amp;LRisk-Based Capital Framework</oddHeader>
    <oddFooter>&amp;C&amp;A&amp;R&amp;P of &amp;N</oddFooter>
  </headerFooter>
  <rowBreaks count="3" manualBreakCount="3">
    <brk id="48" max="11" man="1"/>
    <brk id="85" max="8" man="1"/>
    <brk id="118"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M47"/>
  <sheetViews>
    <sheetView showGridLines="0" zoomScaleNormal="100" zoomScaleSheetLayoutView="75" workbookViewId="0">
      <selection activeCell="E12" sqref="E12"/>
    </sheetView>
  </sheetViews>
  <sheetFormatPr defaultColWidth="9.140625" defaultRowHeight="17.100000000000001" customHeight="1" x14ac:dyDescent="0.2"/>
  <cols>
    <col min="1" max="1" width="5.28515625" style="2" customWidth="1"/>
    <col min="2" max="2" width="3.7109375" style="2" customWidth="1"/>
    <col min="3" max="3" width="44.140625" style="2" customWidth="1"/>
    <col min="4" max="5" width="9.85546875" style="2" customWidth="1"/>
    <col min="6" max="7" width="20.7109375" style="2" customWidth="1"/>
    <col min="8" max="8" width="8.7109375" style="2" customWidth="1"/>
    <col min="9" max="9" width="5.28515625" style="2" customWidth="1"/>
    <col min="10" max="10" width="10.7109375" style="2" customWidth="1"/>
    <col min="11" max="11" width="11.85546875" style="2" customWidth="1"/>
    <col min="12" max="12" width="11.42578125" style="2" customWidth="1"/>
    <col min="13" max="13" width="11.85546875" style="2" customWidth="1"/>
    <col min="14" max="14" width="10.42578125" style="2" customWidth="1"/>
    <col min="15" max="16384" width="9.140625" style="2"/>
  </cols>
  <sheetData>
    <row r="1" spans="1:13" ht="17.100000000000001" customHeight="1" x14ac:dyDescent="0.3">
      <c r="A1" s="175" t="s">
        <v>369</v>
      </c>
      <c r="B1" s="1062" t="s">
        <v>464</v>
      </c>
      <c r="C1" s="1142"/>
      <c r="F1" s="1141"/>
      <c r="G1" s="1141"/>
    </row>
    <row r="5" spans="1:13" ht="17.100000000000001" customHeight="1" x14ac:dyDescent="0.3">
      <c r="B5" s="119" t="s">
        <v>433</v>
      </c>
      <c r="D5" s="948" t="str">
        <f>IF('Form A'!D5=0,"",'Form A'!D5)</f>
        <v/>
      </c>
      <c r="E5" s="949"/>
      <c r="F5" s="949"/>
      <c r="G5" s="949"/>
      <c r="H5" s="949"/>
      <c r="I5" s="949"/>
      <c r="J5" s="949"/>
      <c r="K5" s="949"/>
      <c r="L5" s="949"/>
      <c r="M5" s="950"/>
    </row>
    <row r="6" spans="1:13" ht="17.100000000000001" customHeight="1" x14ac:dyDescent="0.2">
      <c r="B6" s="27" t="s">
        <v>435</v>
      </c>
      <c r="D6" s="948" t="str">
        <f>IF('Form A'!D6=0,"",'Form A'!D6)</f>
        <v/>
      </c>
      <c r="E6" s="949"/>
      <c r="F6" s="949"/>
      <c r="G6" s="949"/>
      <c r="H6" s="949"/>
      <c r="I6" s="949"/>
      <c r="J6" s="949"/>
      <c r="K6" s="949"/>
      <c r="L6" s="949"/>
      <c r="M6" s="950"/>
    </row>
    <row r="7" spans="1:13" ht="17.100000000000001" customHeight="1" x14ac:dyDescent="0.2">
      <c r="B7" s="4" t="s">
        <v>297</v>
      </c>
      <c r="D7" s="948" t="str">
        <f>IF('Form A'!D7=0,"",'Form A'!D7)</f>
        <v/>
      </c>
      <c r="E7" s="949"/>
      <c r="F7" s="949"/>
      <c r="G7" s="949"/>
      <c r="H7" s="949"/>
      <c r="I7" s="949"/>
      <c r="J7" s="949"/>
      <c r="K7" s="949"/>
      <c r="L7" s="949"/>
      <c r="M7" s="950"/>
    </row>
    <row r="8" spans="1:13" ht="17.100000000000001" customHeight="1" x14ac:dyDescent="0.2">
      <c r="B8" s="82" t="s">
        <v>259</v>
      </c>
      <c r="D8" s="940">
        <f>'Form A'!D8</f>
        <v>0</v>
      </c>
      <c r="E8" s="941"/>
      <c r="F8" s="941"/>
      <c r="G8" s="941"/>
      <c r="H8" s="941"/>
      <c r="I8" s="941"/>
      <c r="J8" s="941"/>
      <c r="K8" s="941"/>
      <c r="L8" s="941"/>
      <c r="M8" s="942"/>
    </row>
    <row r="9" spans="1:13" ht="17.100000000000001" customHeight="1" x14ac:dyDescent="0.2">
      <c r="D9" s="50"/>
      <c r="E9" s="50"/>
      <c r="G9" s="44"/>
      <c r="H9" s="44"/>
      <c r="I9" s="44"/>
    </row>
    <row r="10" spans="1:13" ht="17.100000000000001" customHeight="1" x14ac:dyDescent="0.2">
      <c r="A10" s="1143" t="s">
        <v>202</v>
      </c>
      <c r="B10" s="1143"/>
      <c r="C10" s="1143"/>
      <c r="D10" s="1143"/>
      <c r="E10" s="1143"/>
      <c r="F10" s="1143"/>
      <c r="G10" s="1143"/>
      <c r="H10" s="1143"/>
      <c r="I10" s="1143"/>
    </row>
    <row r="11" spans="1:13" ht="17.100000000000001" customHeight="1" x14ac:dyDescent="0.2">
      <c r="A11" s="1090" t="str">
        <f>"- RISK CAPITAL CHARGES"</f>
        <v>- RISK CAPITAL CHARGES</v>
      </c>
      <c r="B11" s="1090"/>
      <c r="C11" s="1090"/>
      <c r="D11" s="1090"/>
      <c r="E11" s="1090"/>
      <c r="F11" s="1090"/>
      <c r="G11" s="1090"/>
      <c r="H11" s="1090"/>
      <c r="I11" s="1090"/>
    </row>
    <row r="12" spans="1:13" s="7" customFormat="1" ht="17.100000000000001" customHeight="1" x14ac:dyDescent="0.2">
      <c r="A12" s="51"/>
      <c r="B12" s="51"/>
      <c r="C12" s="52"/>
      <c r="D12" s="52"/>
      <c r="E12" s="52"/>
      <c r="F12" s="53"/>
      <c r="G12" s="53"/>
    </row>
    <row r="13" spans="1:13" s="50" customFormat="1" ht="17.100000000000001" customHeight="1" x14ac:dyDescent="0.3">
      <c r="A13" s="54" t="s">
        <v>187</v>
      </c>
      <c r="B13" s="51" t="s">
        <v>203</v>
      </c>
      <c r="F13" s="1144"/>
      <c r="G13" s="1144"/>
    </row>
    <row r="14" spans="1:13" s="50" customFormat="1" ht="30" customHeight="1" x14ac:dyDescent="0.2">
      <c r="A14" s="1145"/>
      <c r="B14" s="1146"/>
      <c r="C14" s="1146"/>
      <c r="D14" s="1033" t="s">
        <v>204</v>
      </c>
      <c r="E14" s="1139"/>
      <c r="F14" s="641" t="s">
        <v>407</v>
      </c>
      <c r="G14" s="641" t="s">
        <v>408</v>
      </c>
    </row>
    <row r="15" spans="1:13" s="50" customFormat="1" ht="17.100000000000001" customHeight="1" x14ac:dyDescent="0.2">
      <c r="A15" s="64" t="s">
        <v>177</v>
      </c>
      <c r="B15" s="1008" t="s">
        <v>205</v>
      </c>
      <c r="C15" s="1058"/>
      <c r="D15" s="1134">
        <v>0.2</v>
      </c>
      <c r="E15" s="1135"/>
      <c r="F15" s="671">
        <f>'Form D'!L18</f>
        <v>0</v>
      </c>
      <c r="G15" s="671">
        <f>'Form D'!T18</f>
        <v>0</v>
      </c>
      <c r="J15" s="660"/>
    </row>
    <row r="16" spans="1:13" s="50" customFormat="1" ht="17.100000000000001" customHeight="1" x14ac:dyDescent="0.2">
      <c r="A16" s="42" t="s">
        <v>178</v>
      </c>
      <c r="B16" s="1140" t="s">
        <v>612</v>
      </c>
      <c r="C16" s="1055"/>
      <c r="D16" s="1134">
        <v>0.3</v>
      </c>
      <c r="E16" s="1135"/>
      <c r="F16" s="671">
        <f>'Form D'!L19</f>
        <v>0</v>
      </c>
      <c r="G16" s="671">
        <f>'Form D'!T19</f>
        <v>0</v>
      </c>
      <c r="J16" s="660"/>
    </row>
    <row r="17" spans="1:10" s="50" customFormat="1" ht="17.100000000000001" customHeight="1" x14ac:dyDescent="0.2">
      <c r="A17" s="867" t="s">
        <v>179</v>
      </c>
      <c r="B17" s="1008" t="s">
        <v>613</v>
      </c>
      <c r="C17" s="1009"/>
      <c r="D17" s="1147">
        <v>0.25</v>
      </c>
      <c r="E17" s="1148"/>
      <c r="F17" s="671">
        <f>'Form D'!L20</f>
        <v>0</v>
      </c>
      <c r="G17" s="671">
        <f>'Form D'!T20</f>
        <v>0</v>
      </c>
      <c r="J17" s="660"/>
    </row>
    <row r="18" spans="1:10" s="50" customFormat="1" ht="17.100000000000001" customHeight="1" x14ac:dyDescent="0.2">
      <c r="A18" s="64" t="s">
        <v>180</v>
      </c>
      <c r="B18" s="1091" t="s">
        <v>409</v>
      </c>
      <c r="C18" s="1092"/>
      <c r="D18" s="1134">
        <v>0.25</v>
      </c>
      <c r="E18" s="1135"/>
      <c r="F18" s="671">
        <f>'Form D'!L21</f>
        <v>0</v>
      </c>
      <c r="G18" s="671">
        <f>'Form D'!T21</f>
        <v>0</v>
      </c>
      <c r="J18" s="660"/>
    </row>
    <row r="19" spans="1:10" s="50" customFormat="1" ht="17.100000000000001" customHeight="1" x14ac:dyDescent="0.2">
      <c r="A19" s="42" t="s">
        <v>191</v>
      </c>
      <c r="B19" s="1008" t="s">
        <v>410</v>
      </c>
      <c r="C19" s="1058"/>
      <c r="D19" s="1134">
        <v>0.25</v>
      </c>
      <c r="E19" s="1135"/>
      <c r="F19" s="671">
        <f>'Form D'!L22</f>
        <v>0</v>
      </c>
      <c r="G19" s="671">
        <f>'Form D'!T22</f>
        <v>0</v>
      </c>
      <c r="J19" s="660"/>
    </row>
    <row r="20" spans="1:10" s="50" customFormat="1" ht="17.100000000000001" customHeight="1" x14ac:dyDescent="0.2">
      <c r="A20" s="64" t="s">
        <v>192</v>
      </c>
      <c r="B20" s="1008" t="s">
        <v>96</v>
      </c>
      <c r="C20" s="1058"/>
      <c r="D20" s="1134">
        <v>0.3</v>
      </c>
      <c r="E20" s="1135"/>
      <c r="F20" s="671">
        <f>'Form D'!L23</f>
        <v>0</v>
      </c>
      <c r="G20" s="671">
        <f>'Form D'!T23</f>
        <v>0</v>
      </c>
      <c r="J20" s="660"/>
    </row>
    <row r="21" spans="1:10" s="50" customFormat="1" ht="17.100000000000001" customHeight="1" x14ac:dyDescent="0.2">
      <c r="A21" s="296" t="s">
        <v>193</v>
      </c>
      <c r="B21" s="1129" t="s">
        <v>244</v>
      </c>
      <c r="C21" s="1130"/>
      <c r="D21" s="1134">
        <v>0.3</v>
      </c>
      <c r="E21" s="1135"/>
      <c r="F21" s="671">
        <f>'Form D'!L24</f>
        <v>0</v>
      </c>
      <c r="G21" s="671">
        <f>'Form D'!T24</f>
        <v>0</v>
      </c>
      <c r="J21" s="660"/>
    </row>
    <row r="22" spans="1:10" s="50" customFormat="1" ht="17.100000000000001" customHeight="1" x14ac:dyDescent="0.2">
      <c r="A22" s="64" t="s">
        <v>206</v>
      </c>
      <c r="B22" s="1008" t="s">
        <v>411</v>
      </c>
      <c r="C22" s="1058"/>
      <c r="D22" s="1134">
        <v>0.25</v>
      </c>
      <c r="E22" s="1135"/>
      <c r="F22" s="671">
        <f>'Form D'!L25</f>
        <v>0</v>
      </c>
      <c r="G22" s="671">
        <f>'Form D'!T25</f>
        <v>0</v>
      </c>
      <c r="J22" s="660"/>
    </row>
    <row r="23" spans="1:10" s="50" customFormat="1" ht="17.100000000000001" customHeight="1" x14ac:dyDescent="0.2">
      <c r="A23" s="468" t="s">
        <v>207</v>
      </c>
      <c r="B23" s="1008" t="s">
        <v>208</v>
      </c>
      <c r="C23" s="1058"/>
      <c r="D23" s="1134">
        <v>0.2</v>
      </c>
      <c r="E23" s="1135"/>
      <c r="F23" s="671">
        <f>'Form D'!L26</f>
        <v>0</v>
      </c>
      <c r="G23" s="671">
        <f>'Form D'!T26</f>
        <v>0</v>
      </c>
      <c r="J23" s="660"/>
    </row>
    <row r="24" spans="1:10" s="50" customFormat="1" ht="14.25" customHeight="1" x14ac:dyDescent="0.2">
      <c r="A24" s="56" t="s">
        <v>209</v>
      </c>
      <c r="B24" s="1008" t="s">
        <v>210</v>
      </c>
      <c r="C24" s="1058"/>
      <c r="D24" s="1134">
        <v>0.25</v>
      </c>
      <c r="E24" s="1135"/>
      <c r="F24" s="671">
        <f>'Form D'!L27</f>
        <v>0</v>
      </c>
      <c r="G24" s="671">
        <f>'Form D'!T27</f>
        <v>0</v>
      </c>
      <c r="J24" s="660"/>
    </row>
    <row r="25" spans="1:10" s="50" customFormat="1" ht="17.100000000000001" customHeight="1" x14ac:dyDescent="0.2">
      <c r="A25" s="56" t="s">
        <v>211</v>
      </c>
      <c r="B25" s="1008" t="s">
        <v>95</v>
      </c>
      <c r="C25" s="1058"/>
      <c r="D25" s="1134">
        <v>0.2</v>
      </c>
      <c r="E25" s="1135"/>
      <c r="F25" s="671">
        <f>'Form D'!L28</f>
        <v>0</v>
      </c>
      <c r="G25" s="671">
        <f>'Form D'!T28</f>
        <v>0</v>
      </c>
      <c r="J25" s="660"/>
    </row>
    <row r="26" spans="1:10" s="54" customFormat="1" ht="17.100000000000001" customHeight="1" x14ac:dyDescent="0.2">
      <c r="A26" s="1136" t="s">
        <v>175</v>
      </c>
      <c r="B26" s="1137"/>
      <c r="C26" s="1137"/>
      <c r="D26" s="1137"/>
      <c r="E26" s="1138"/>
      <c r="F26" s="672">
        <f>SUM(F15:F25)</f>
        <v>0</v>
      </c>
      <c r="G26" s="672">
        <f>SUM(G15:G25)</f>
        <v>0</v>
      </c>
    </row>
    <row r="27" spans="1:10" s="54" customFormat="1" ht="17.100000000000001" customHeight="1" x14ac:dyDescent="0.2">
      <c r="A27" s="26"/>
      <c r="B27" s="26"/>
      <c r="C27" s="26"/>
      <c r="D27" s="26"/>
      <c r="E27" s="26"/>
      <c r="F27" s="673"/>
      <c r="G27" s="673"/>
    </row>
    <row r="28" spans="1:10" s="54" customFormat="1" ht="17.100000000000001" customHeight="1" x14ac:dyDescent="0.2">
      <c r="A28" s="26"/>
      <c r="B28" s="26"/>
      <c r="C28" s="26"/>
      <c r="D28" s="26"/>
      <c r="E28" s="26"/>
      <c r="F28" s="673"/>
      <c r="G28" s="673"/>
    </row>
    <row r="29" spans="1:10" s="54" customFormat="1" ht="17.100000000000001" customHeight="1" x14ac:dyDescent="0.2">
      <c r="A29" s="26"/>
      <c r="B29" s="26"/>
      <c r="C29" s="26"/>
      <c r="D29" s="26"/>
      <c r="E29" s="26"/>
      <c r="F29" s="673"/>
      <c r="G29" s="673"/>
    </row>
    <row r="30" spans="1:10" s="50" customFormat="1" ht="17.100000000000001" customHeight="1" x14ac:dyDescent="0.2">
      <c r="A30" s="54" t="s">
        <v>194</v>
      </c>
      <c r="B30" s="51" t="s">
        <v>212</v>
      </c>
      <c r="F30" s="674"/>
      <c r="G30" s="674"/>
    </row>
    <row r="31" spans="1:10" s="50" customFormat="1" ht="45" customHeight="1" x14ac:dyDescent="0.2">
      <c r="A31" s="1150"/>
      <c r="B31" s="1151"/>
      <c r="C31" s="1152"/>
      <c r="D31" s="1033" t="s">
        <v>204</v>
      </c>
      <c r="E31" s="1139"/>
      <c r="F31" s="679" t="s">
        <v>407</v>
      </c>
      <c r="G31" s="679" t="s">
        <v>408</v>
      </c>
    </row>
    <row r="32" spans="1:10" s="50" customFormat="1" ht="17.100000000000001" customHeight="1" x14ac:dyDescent="0.2">
      <c r="A32" s="64" t="s">
        <v>177</v>
      </c>
      <c r="B32" s="1008" t="s">
        <v>205</v>
      </c>
      <c r="C32" s="1058"/>
      <c r="D32" s="1134">
        <f>D15*1.2</f>
        <v>0.24</v>
      </c>
      <c r="E32" s="1135"/>
      <c r="F32" s="682">
        <f>'Form D'!M37</f>
        <v>0</v>
      </c>
      <c r="G32" s="682">
        <f>'Form D'!V37</f>
        <v>0</v>
      </c>
    </row>
    <row r="33" spans="1:12" s="50" customFormat="1" ht="17.100000000000001" customHeight="1" x14ac:dyDescent="0.2">
      <c r="A33" s="42" t="s">
        <v>178</v>
      </c>
      <c r="B33" s="1140" t="s">
        <v>612</v>
      </c>
      <c r="C33" s="1055"/>
      <c r="D33" s="1134">
        <f>D16*1.2</f>
        <v>0.36</v>
      </c>
      <c r="E33" s="1135"/>
      <c r="F33" s="682">
        <f>'Form D'!M38</f>
        <v>0</v>
      </c>
      <c r="G33" s="682">
        <f>'Form D'!V38</f>
        <v>0</v>
      </c>
    </row>
    <row r="34" spans="1:12" s="50" customFormat="1" ht="17.100000000000001" customHeight="1" x14ac:dyDescent="0.2">
      <c r="A34" s="867" t="s">
        <v>179</v>
      </c>
      <c r="B34" s="1008" t="s">
        <v>613</v>
      </c>
      <c r="C34" s="1009"/>
      <c r="D34" s="1134">
        <v>0.3</v>
      </c>
      <c r="E34" s="1135"/>
      <c r="F34" s="682">
        <f>'Form D'!M39</f>
        <v>0</v>
      </c>
      <c r="G34" s="682">
        <f>'Form D'!V39</f>
        <v>0</v>
      </c>
    </row>
    <row r="35" spans="1:12" s="50" customFormat="1" ht="17.100000000000001" customHeight="1" x14ac:dyDescent="0.2">
      <c r="A35" s="64" t="s">
        <v>180</v>
      </c>
      <c r="B35" s="1091" t="s">
        <v>409</v>
      </c>
      <c r="C35" s="1092"/>
      <c r="D35" s="1134">
        <f t="shared" ref="D35:D42" si="0">D18*1.2</f>
        <v>0.3</v>
      </c>
      <c r="E35" s="1135"/>
      <c r="F35" s="682">
        <f>'Form D'!M40</f>
        <v>0</v>
      </c>
      <c r="G35" s="682">
        <f>'Form D'!V40</f>
        <v>0</v>
      </c>
    </row>
    <row r="36" spans="1:12" s="50" customFormat="1" ht="17.100000000000001" customHeight="1" x14ac:dyDescent="0.2">
      <c r="A36" s="42" t="s">
        <v>191</v>
      </c>
      <c r="B36" s="1008" t="s">
        <v>410</v>
      </c>
      <c r="C36" s="1058"/>
      <c r="D36" s="1134">
        <f t="shared" si="0"/>
        <v>0.3</v>
      </c>
      <c r="E36" s="1135"/>
      <c r="F36" s="682">
        <f>'Form D'!M41</f>
        <v>0</v>
      </c>
      <c r="G36" s="682">
        <f>'Form D'!V41</f>
        <v>0</v>
      </c>
    </row>
    <row r="37" spans="1:12" s="50" customFormat="1" ht="17.100000000000001" customHeight="1" x14ac:dyDescent="0.2">
      <c r="A37" s="64" t="s">
        <v>192</v>
      </c>
      <c r="B37" s="1008" t="s">
        <v>96</v>
      </c>
      <c r="C37" s="1058"/>
      <c r="D37" s="1134">
        <f t="shared" si="0"/>
        <v>0.36</v>
      </c>
      <c r="E37" s="1135"/>
      <c r="F37" s="682">
        <f>'Form D'!M42</f>
        <v>0</v>
      </c>
      <c r="G37" s="682">
        <f>'Form D'!V42</f>
        <v>0</v>
      </c>
    </row>
    <row r="38" spans="1:12" s="50" customFormat="1" ht="17.100000000000001" customHeight="1" x14ac:dyDescent="0.2">
      <c r="A38" s="296" t="s">
        <v>193</v>
      </c>
      <c r="B38" s="1129" t="s">
        <v>244</v>
      </c>
      <c r="C38" s="1130"/>
      <c r="D38" s="1134">
        <f t="shared" si="0"/>
        <v>0.36</v>
      </c>
      <c r="E38" s="1135"/>
      <c r="F38" s="682">
        <f>'Form D'!M43</f>
        <v>0</v>
      </c>
      <c r="G38" s="682">
        <f>'Form D'!V43</f>
        <v>0</v>
      </c>
    </row>
    <row r="39" spans="1:12" s="50" customFormat="1" ht="17.100000000000001" customHeight="1" x14ac:dyDescent="0.2">
      <c r="A39" s="64" t="s">
        <v>206</v>
      </c>
      <c r="B39" s="1008" t="s">
        <v>411</v>
      </c>
      <c r="C39" s="1058"/>
      <c r="D39" s="1134">
        <f t="shared" si="0"/>
        <v>0.3</v>
      </c>
      <c r="E39" s="1135"/>
      <c r="F39" s="682">
        <f>'Form D'!M44</f>
        <v>0</v>
      </c>
      <c r="G39" s="682">
        <f>'Form D'!V44</f>
        <v>0</v>
      </c>
    </row>
    <row r="40" spans="1:12" s="50" customFormat="1" ht="17.100000000000001" customHeight="1" x14ac:dyDescent="0.2">
      <c r="A40" s="468" t="s">
        <v>207</v>
      </c>
      <c r="B40" s="1008" t="s">
        <v>208</v>
      </c>
      <c r="C40" s="1058"/>
      <c r="D40" s="1134">
        <f t="shared" si="0"/>
        <v>0.24</v>
      </c>
      <c r="E40" s="1135"/>
      <c r="F40" s="682">
        <f>'Form D'!M45</f>
        <v>0</v>
      </c>
      <c r="G40" s="682">
        <f>'Form D'!V45</f>
        <v>0</v>
      </c>
    </row>
    <row r="41" spans="1:12" s="50" customFormat="1" ht="12.95" customHeight="1" x14ac:dyDescent="0.2">
      <c r="A41" s="56" t="s">
        <v>209</v>
      </c>
      <c r="B41" s="1008" t="s">
        <v>210</v>
      </c>
      <c r="C41" s="1058"/>
      <c r="D41" s="1134">
        <f t="shared" si="0"/>
        <v>0.3</v>
      </c>
      <c r="E41" s="1135"/>
      <c r="F41" s="682">
        <f>'Form D'!M46</f>
        <v>0</v>
      </c>
      <c r="G41" s="682">
        <f>'Form D'!V46</f>
        <v>0</v>
      </c>
    </row>
    <row r="42" spans="1:12" s="50" customFormat="1" ht="17.100000000000001" customHeight="1" x14ac:dyDescent="0.2">
      <c r="A42" s="56" t="s">
        <v>211</v>
      </c>
      <c r="B42" s="1008" t="s">
        <v>95</v>
      </c>
      <c r="C42" s="1058"/>
      <c r="D42" s="1134">
        <f t="shared" si="0"/>
        <v>0.24</v>
      </c>
      <c r="E42" s="1135"/>
      <c r="F42" s="682">
        <f>'Form D'!M47</f>
        <v>0</v>
      </c>
      <c r="G42" s="682">
        <f>'Form D'!V47</f>
        <v>0</v>
      </c>
    </row>
    <row r="43" spans="1:12" s="54" customFormat="1" ht="17.100000000000001" customHeight="1" thickBot="1" x14ac:dyDescent="0.25">
      <c r="A43" s="1136" t="s">
        <v>175</v>
      </c>
      <c r="B43" s="1137"/>
      <c r="C43" s="1137"/>
      <c r="D43" s="1137"/>
      <c r="E43" s="1138"/>
      <c r="F43" s="683">
        <f>SUM(F32:F42)</f>
        <v>0</v>
      </c>
      <c r="G43" s="683">
        <f>SUM(G32:G42)</f>
        <v>0</v>
      </c>
    </row>
    <row r="44" spans="1:12" ht="17.100000000000001" customHeight="1" thickTop="1" x14ac:dyDescent="0.2">
      <c r="F44" s="684"/>
      <c r="G44" s="684"/>
    </row>
    <row r="45" spans="1:12" s="7" customFormat="1" ht="27.75" customHeight="1" thickBot="1" x14ac:dyDescent="0.25">
      <c r="A45" s="1149" t="s">
        <v>240</v>
      </c>
      <c r="B45" s="1149"/>
      <c r="C45" s="1149"/>
      <c r="D45" s="3"/>
      <c r="E45" s="3"/>
      <c r="F45" s="685">
        <f>F26+F43</f>
        <v>0</v>
      </c>
      <c r="G45" s="685">
        <f>G26+G43</f>
        <v>0</v>
      </c>
      <c r="H45" s="60"/>
      <c r="I45" s="60"/>
      <c r="J45" s="60"/>
      <c r="K45" s="60"/>
      <c r="L45" s="60"/>
    </row>
    <row r="46" spans="1:12" s="7" customFormat="1" ht="17.100000000000001" customHeight="1" thickTop="1" x14ac:dyDescent="0.2">
      <c r="A46" s="61"/>
      <c r="B46" s="61"/>
      <c r="C46" s="61"/>
      <c r="D46" s="3"/>
      <c r="E46" s="3"/>
      <c r="F46" s="62"/>
      <c r="G46" s="62"/>
      <c r="H46" s="60"/>
      <c r="I46" s="60"/>
      <c r="J46" s="60"/>
      <c r="K46" s="60"/>
      <c r="L46" s="60"/>
    </row>
    <row r="47" spans="1:12" ht="17.100000000000001" customHeight="1" x14ac:dyDescent="0.3">
      <c r="G47" s="38"/>
    </row>
  </sheetData>
  <mergeCells count="60">
    <mergeCell ref="D24:E24"/>
    <mergeCell ref="D19:E19"/>
    <mergeCell ref="D20:E20"/>
    <mergeCell ref="D21:E21"/>
    <mergeCell ref="D22:E22"/>
    <mergeCell ref="D23:E23"/>
    <mergeCell ref="D34:E34"/>
    <mergeCell ref="A45:C45"/>
    <mergeCell ref="A31:C31"/>
    <mergeCell ref="B41:C41"/>
    <mergeCell ref="B38:C38"/>
    <mergeCell ref="B39:C39"/>
    <mergeCell ref="B40:C40"/>
    <mergeCell ref="B35:C35"/>
    <mergeCell ref="B23:C23"/>
    <mergeCell ref="B25:C25"/>
    <mergeCell ref="B21:C21"/>
    <mergeCell ref="B22:C22"/>
    <mergeCell ref="B24:C24"/>
    <mergeCell ref="B34:C34"/>
    <mergeCell ref="D14:E14"/>
    <mergeCell ref="D15:E15"/>
    <mergeCell ref="D16:E16"/>
    <mergeCell ref="A14:C14"/>
    <mergeCell ref="B18:C18"/>
    <mergeCell ref="B17:C17"/>
    <mergeCell ref="D17:E17"/>
    <mergeCell ref="D18:E18"/>
    <mergeCell ref="D40:E40"/>
    <mergeCell ref="D41:E41"/>
    <mergeCell ref="D42:E42"/>
    <mergeCell ref="F1:G1"/>
    <mergeCell ref="B1:C1"/>
    <mergeCell ref="B15:C15"/>
    <mergeCell ref="B16:C16"/>
    <mergeCell ref="B20:C20"/>
    <mergeCell ref="B19:C19"/>
    <mergeCell ref="D5:M5"/>
    <mergeCell ref="D6:M6"/>
    <mergeCell ref="D7:M7"/>
    <mergeCell ref="D8:M8"/>
    <mergeCell ref="A10:I10"/>
    <mergeCell ref="A11:I11"/>
    <mergeCell ref="F13:G13"/>
    <mergeCell ref="D25:E25"/>
    <mergeCell ref="A26:E26"/>
    <mergeCell ref="D31:E31"/>
    <mergeCell ref="A43:E43"/>
    <mergeCell ref="B42:C42"/>
    <mergeCell ref="B32:C32"/>
    <mergeCell ref="B33:C33"/>
    <mergeCell ref="B36:C36"/>
    <mergeCell ref="B37:C37"/>
    <mergeCell ref="D32:E32"/>
    <mergeCell ref="D33:E33"/>
    <mergeCell ref="D35:E35"/>
    <mergeCell ref="D36:E36"/>
    <mergeCell ref="D37:E37"/>
    <mergeCell ref="D38:E38"/>
    <mergeCell ref="D39:E39"/>
  </mergeCells>
  <phoneticPr fontId="12" type="noConversion"/>
  <printOptions horizontalCentered="1"/>
  <pageMargins left="0.78740157480314965" right="0.59055118110236227" top="0.78740157480314965" bottom="0.62992125984251968" header="0.39370078740157483" footer="0.31496062992125984"/>
  <pageSetup paperSize="9" scale="70" orientation="portrait" r:id="rId1"/>
  <headerFooter alignWithMargins="0">
    <oddHeader>&amp;L&amp;"Arial,Bold"Risk-Based Capital Framework</oddHeader>
    <oddFooter>&amp;C&amp;A&amp;R&amp;P of &amp;N</oddFooter>
  </headerFooter>
  <ignoredErrors>
    <ignoredError sqref="F5:M8 D5:D8"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P22"/>
  <sheetViews>
    <sheetView showGridLines="0" zoomScaleNormal="100" workbookViewId="0">
      <selection activeCell="A22" sqref="A22"/>
    </sheetView>
  </sheetViews>
  <sheetFormatPr defaultColWidth="9.140625" defaultRowHeight="15" x14ac:dyDescent="0.2"/>
  <cols>
    <col min="1" max="1" width="3.7109375" style="21" customWidth="1"/>
    <col min="2" max="2" width="3" style="21" customWidth="1"/>
    <col min="3" max="3" width="31.42578125" style="21" customWidth="1"/>
    <col min="4" max="7" width="17.7109375" style="21" customWidth="1"/>
    <col min="8" max="8" width="18" style="21" customWidth="1"/>
    <col min="9" max="13" width="17.7109375" style="21" customWidth="1"/>
    <col min="14" max="16384" width="9.140625" style="21"/>
  </cols>
  <sheetData>
    <row r="1" spans="1:16" x14ac:dyDescent="0.3">
      <c r="A1" s="175" t="s">
        <v>370</v>
      </c>
      <c r="B1" s="1062" t="s">
        <v>464</v>
      </c>
      <c r="C1" s="1142"/>
      <c r="M1" s="24"/>
    </row>
    <row r="5" spans="1:16" x14ac:dyDescent="0.3">
      <c r="A5" s="134" t="s">
        <v>357</v>
      </c>
      <c r="B5" s="119" t="s">
        <v>433</v>
      </c>
      <c r="D5" s="948" t="str">
        <f>IF('Form A'!D5=0,"",'Form A'!D5)</f>
        <v/>
      </c>
      <c r="E5" s="949"/>
      <c r="F5" s="949"/>
      <c r="G5" s="949"/>
      <c r="H5" s="949"/>
      <c r="I5" s="949"/>
      <c r="J5" s="949"/>
      <c r="K5" s="949"/>
      <c r="L5" s="949"/>
      <c r="M5" s="949"/>
      <c r="N5" s="949"/>
      <c r="O5" s="949"/>
      <c r="P5" s="950"/>
    </row>
    <row r="6" spans="1:16" x14ac:dyDescent="0.2">
      <c r="A6" s="134"/>
      <c r="B6" s="27" t="s">
        <v>435</v>
      </c>
      <c r="D6" s="948" t="str">
        <f>IF('Form A'!D6=0,"",'Form A'!D6)</f>
        <v/>
      </c>
      <c r="E6" s="949"/>
      <c r="F6" s="949"/>
      <c r="G6" s="949"/>
      <c r="H6" s="949"/>
      <c r="I6" s="949"/>
      <c r="J6" s="949"/>
      <c r="K6" s="949"/>
      <c r="L6" s="949"/>
      <c r="M6" s="949"/>
      <c r="N6" s="949"/>
      <c r="O6" s="949"/>
      <c r="P6" s="950"/>
    </row>
    <row r="7" spans="1:16" x14ac:dyDescent="0.2">
      <c r="B7" s="27" t="s">
        <v>297</v>
      </c>
      <c r="D7" s="948" t="str">
        <f>IF('Form A'!D7=0,"",'Form A'!D7)</f>
        <v/>
      </c>
      <c r="E7" s="949"/>
      <c r="F7" s="949"/>
      <c r="G7" s="949"/>
      <c r="H7" s="949"/>
      <c r="I7" s="949"/>
      <c r="J7" s="949"/>
      <c r="K7" s="949"/>
      <c r="L7" s="949"/>
      <c r="M7" s="949"/>
      <c r="N7" s="949"/>
      <c r="O7" s="949"/>
      <c r="P7" s="950"/>
    </row>
    <row r="8" spans="1:16" x14ac:dyDescent="0.2">
      <c r="B8" s="120" t="s">
        <v>259</v>
      </c>
      <c r="D8" s="940">
        <f>'Form A'!D8</f>
        <v>0</v>
      </c>
      <c r="E8" s="941"/>
      <c r="F8" s="941"/>
      <c r="G8" s="941"/>
      <c r="H8" s="941"/>
      <c r="I8" s="941"/>
      <c r="J8" s="941"/>
      <c r="K8" s="941"/>
      <c r="L8" s="941"/>
      <c r="M8" s="941"/>
      <c r="N8" s="941"/>
      <c r="O8" s="941"/>
      <c r="P8" s="942"/>
    </row>
    <row r="9" spans="1:16" x14ac:dyDescent="0.2">
      <c r="C9" s="355"/>
    </row>
    <row r="10" spans="1:16" x14ac:dyDescent="0.2">
      <c r="C10" s="355"/>
    </row>
    <row r="11" spans="1:16" x14ac:dyDescent="0.2">
      <c r="A11" s="923" t="s">
        <v>135</v>
      </c>
      <c r="B11" s="923"/>
      <c r="C11" s="923"/>
      <c r="D11" s="923"/>
      <c r="E11" s="923"/>
      <c r="F11" s="923"/>
      <c r="G11" s="923"/>
      <c r="H11" s="923"/>
      <c r="I11" s="923"/>
      <c r="J11" s="923"/>
      <c r="K11" s="923"/>
      <c r="L11" s="923"/>
      <c r="M11" s="923"/>
    </row>
    <row r="12" spans="1:16" x14ac:dyDescent="0.3">
      <c r="A12" s="33"/>
      <c r="B12" s="33"/>
      <c r="C12" s="33"/>
      <c r="K12" s="1039"/>
      <c r="L12" s="1039"/>
      <c r="M12" s="1153"/>
    </row>
    <row r="13" spans="1:16" ht="20.25" customHeight="1" x14ac:dyDescent="0.2">
      <c r="A13" s="99"/>
      <c r="B13" s="95"/>
      <c r="C13" s="144"/>
      <c r="D13" s="1154" t="s">
        <v>100</v>
      </c>
      <c r="E13" s="1154"/>
      <c r="F13" s="1154"/>
      <c r="G13" s="1154"/>
      <c r="H13" s="1154"/>
      <c r="I13" s="1154"/>
      <c r="J13" s="1154"/>
      <c r="K13" s="1154"/>
      <c r="L13" s="1154"/>
      <c r="M13" s="1139"/>
    </row>
    <row r="14" spans="1:16" ht="20.25" customHeight="1" x14ac:dyDescent="0.2">
      <c r="A14" s="138"/>
      <c r="B14" s="139"/>
      <c r="C14" s="140"/>
      <c r="D14" s="1156" t="s">
        <v>407</v>
      </c>
      <c r="E14" s="1156"/>
      <c r="F14" s="1156"/>
      <c r="G14" s="1156"/>
      <c r="H14" s="1157"/>
      <c r="I14" s="1158" t="s">
        <v>408</v>
      </c>
      <c r="J14" s="1158"/>
      <c r="K14" s="1158"/>
      <c r="L14" s="1159"/>
      <c r="M14" s="1160"/>
    </row>
    <row r="15" spans="1:16" ht="73.5" customHeight="1" x14ac:dyDescent="0.2">
      <c r="A15" s="141"/>
      <c r="B15" s="142"/>
      <c r="C15" s="143"/>
      <c r="D15" s="275" t="s">
        <v>510</v>
      </c>
      <c r="E15" s="275" t="s">
        <v>511</v>
      </c>
      <c r="F15" s="93" t="s">
        <v>517</v>
      </c>
      <c r="G15" s="824" t="s">
        <v>516</v>
      </c>
      <c r="H15" s="572" t="s">
        <v>132</v>
      </c>
      <c r="I15" s="275" t="s">
        <v>510</v>
      </c>
      <c r="J15" s="275" t="s">
        <v>511</v>
      </c>
      <c r="K15" s="824" t="s">
        <v>517</v>
      </c>
      <c r="L15" s="824" t="s">
        <v>516</v>
      </c>
      <c r="M15" s="574" t="s">
        <v>132</v>
      </c>
    </row>
    <row r="16" spans="1:16" ht="17.25" customHeight="1" x14ac:dyDescent="0.2">
      <c r="A16" s="1161" t="s">
        <v>100</v>
      </c>
      <c r="B16" s="1162"/>
      <c r="C16" s="1163"/>
      <c r="D16" s="100"/>
      <c r="E16" s="100"/>
      <c r="F16" s="100"/>
      <c r="G16" s="100"/>
      <c r="H16" s="100"/>
      <c r="I16" s="100"/>
      <c r="J16" s="100"/>
      <c r="K16" s="100"/>
      <c r="L16" s="573"/>
      <c r="M16" s="573"/>
    </row>
    <row r="17" spans="1:13" ht="17.25" customHeight="1" x14ac:dyDescent="0.2">
      <c r="A17" s="343" t="s">
        <v>177</v>
      </c>
      <c r="B17" s="1043" t="s">
        <v>101</v>
      </c>
      <c r="C17" s="1155"/>
      <c r="D17" s="15">
        <f>'Form C3-1(E1)'!T20</f>
        <v>0</v>
      </c>
      <c r="E17" s="15">
        <f>'Form C3-1(E1)'!T24</f>
        <v>0</v>
      </c>
      <c r="F17" s="15">
        <f>'Form C3-1(E1)'!T28</f>
        <v>0</v>
      </c>
      <c r="G17" s="15">
        <f>'Form C3-1(E1)'!T32</f>
        <v>0</v>
      </c>
      <c r="H17" s="15">
        <f>'Form C3-1(E1)'!T36</f>
        <v>0</v>
      </c>
      <c r="I17" s="15">
        <f>'Form C3-1(E1)'!T42</f>
        <v>0</v>
      </c>
      <c r="J17" s="15">
        <f>'Form C3-1(E1)'!T46</f>
        <v>0</v>
      </c>
      <c r="K17" s="15">
        <f>'Form C3-1(E1)'!T50</f>
        <v>0</v>
      </c>
      <c r="L17" s="15">
        <f>'Form C3-1(E1)'!T54</f>
        <v>0</v>
      </c>
      <c r="M17" s="15">
        <f>'Form C3-1(E1)'!T58</f>
        <v>0</v>
      </c>
    </row>
    <row r="18" spans="1:13" ht="17.25" customHeight="1" x14ac:dyDescent="0.2">
      <c r="A18" s="343" t="s">
        <v>178</v>
      </c>
      <c r="B18" s="1043" t="s">
        <v>145</v>
      </c>
      <c r="C18" s="1155"/>
      <c r="D18" s="15">
        <f>MAX('Form C3-1(E1)'!$K20-'Form C3-1(E1)'!$S20,0)</f>
        <v>0</v>
      </c>
      <c r="E18" s="15">
        <f>MAX('Form C3-1(E1)'!$K24-'Form C3-1(E1)'!$S24,0)</f>
        <v>0</v>
      </c>
      <c r="F18" s="15">
        <f>MAX('Form C3-1(E1)'!$K28-'Form C3-1(E1)'!$S28,0)</f>
        <v>0</v>
      </c>
      <c r="G18" s="15">
        <f>MAX('Form C3-1(E1)'!$K32-'Form C3-1(E1)'!$S32,0)</f>
        <v>0</v>
      </c>
      <c r="H18" s="452"/>
      <c r="I18" s="15">
        <f>MAX('Form C3-1(E1)'!$K42-'Form C3-1(E1)'!$S42,0)</f>
        <v>0</v>
      </c>
      <c r="J18" s="15">
        <f>MAX('Form C3-1(E1)'!$K46-'Form C3-1(E1)'!$S46,0)</f>
        <v>0</v>
      </c>
      <c r="K18" s="15">
        <f>MAX('Form C3-1(E1)'!$K50-'Form C3-1(E1)'!$S50,0)</f>
        <v>0</v>
      </c>
      <c r="L18" s="15">
        <f>MAX('Form C3-1(E1)'!$K54-'Form C3-1(E1)'!$S54,0)</f>
        <v>0</v>
      </c>
      <c r="M18" s="452"/>
    </row>
    <row r="19" spans="1:13" ht="17.25" customHeight="1" x14ac:dyDescent="0.2">
      <c r="A19" s="1024"/>
      <c r="B19" s="1043"/>
      <c r="C19" s="1155"/>
      <c r="D19" s="15"/>
      <c r="E19" s="15"/>
      <c r="F19" s="15"/>
      <c r="G19" s="15"/>
      <c r="H19" s="15"/>
      <c r="I19" s="15"/>
      <c r="J19" s="15"/>
      <c r="K19" s="15"/>
      <c r="L19" s="15"/>
      <c r="M19" s="15"/>
    </row>
    <row r="20" spans="1:13" x14ac:dyDescent="0.3">
      <c r="A20" s="309"/>
      <c r="B20" s="309"/>
      <c r="C20" s="309"/>
      <c r="D20" s="362"/>
      <c r="E20" s="362"/>
      <c r="F20" s="362"/>
      <c r="G20" s="362"/>
      <c r="H20" s="362"/>
      <c r="I20" s="362"/>
      <c r="J20" s="362"/>
      <c r="K20" s="1039"/>
      <c r="L20" s="1039"/>
      <c r="M20" s="1153"/>
    </row>
    <row r="21" spans="1:13" x14ac:dyDescent="0.2">
      <c r="A21" s="700" t="s">
        <v>614</v>
      </c>
      <c r="B21" s="701"/>
      <c r="C21" s="701"/>
      <c r="D21" s="701"/>
      <c r="E21" s="701"/>
      <c r="F21" s="701"/>
      <c r="G21" s="701"/>
      <c r="H21" s="701"/>
      <c r="I21" s="701"/>
      <c r="J21" s="701"/>
      <c r="K21" s="701"/>
      <c r="L21" s="701"/>
    </row>
    <row r="22" spans="1:13" x14ac:dyDescent="0.2">
      <c r="A22" s="701"/>
      <c r="B22" s="701"/>
      <c r="C22" s="701"/>
      <c r="D22" s="701"/>
      <c r="E22" s="701"/>
      <c r="F22" s="701"/>
      <c r="G22" s="701"/>
      <c r="H22" s="701"/>
      <c r="I22" s="701"/>
      <c r="J22" s="701"/>
      <c r="K22" s="701"/>
      <c r="L22" s="701"/>
    </row>
  </sheetData>
  <mergeCells count="15">
    <mergeCell ref="B18:C18"/>
    <mergeCell ref="K20:M20"/>
    <mergeCell ref="D14:H14"/>
    <mergeCell ref="I14:M14"/>
    <mergeCell ref="A19:C19"/>
    <mergeCell ref="A16:C16"/>
    <mergeCell ref="B17:C17"/>
    <mergeCell ref="B1:C1"/>
    <mergeCell ref="A11:M11"/>
    <mergeCell ref="K12:M12"/>
    <mergeCell ref="D13:M13"/>
    <mergeCell ref="D5:P5"/>
    <mergeCell ref="D6:P6"/>
    <mergeCell ref="D7:P7"/>
    <mergeCell ref="D8:P8"/>
  </mergeCells>
  <phoneticPr fontId="12" type="noConversion"/>
  <pageMargins left="0.75" right="0.75" top="1" bottom="1" header="0.5" footer="0.5"/>
  <pageSetup scale="57" orientation="landscape" r:id="rId1"/>
  <headerFooter alignWithMargins="0">
    <oddHeader>&amp;LRisk-Based Capital Framework</oddHeader>
    <oddFooter>&amp;C&amp;A&amp;R&amp;P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T80"/>
  <sheetViews>
    <sheetView showGridLines="0" zoomScale="85" zoomScaleNormal="85" zoomScaleSheetLayoutView="75" workbookViewId="0">
      <selection activeCell="P7" sqref="P7"/>
    </sheetView>
  </sheetViews>
  <sheetFormatPr defaultColWidth="9.140625" defaultRowHeight="15" x14ac:dyDescent="0.3"/>
  <cols>
    <col min="1" max="1" width="5.7109375" style="329" customWidth="1"/>
    <col min="2" max="2" width="37.42578125" style="329" customWidth="1"/>
    <col min="3" max="20" width="19.7109375" style="329" customWidth="1"/>
    <col min="21" max="16384" width="9.140625" style="329"/>
  </cols>
  <sheetData>
    <row r="1" spans="1:20" x14ac:dyDescent="0.3">
      <c r="A1" s="625" t="s">
        <v>371</v>
      </c>
      <c r="B1" s="1062" t="s">
        <v>464</v>
      </c>
      <c r="C1" s="1191"/>
      <c r="Q1" s="198"/>
      <c r="R1" s="198"/>
      <c r="S1" s="198"/>
      <c r="T1" s="327"/>
    </row>
    <row r="2" spans="1:20" x14ac:dyDescent="0.3">
      <c r="B2" s="39"/>
      <c r="C2" s="623"/>
      <c r="Q2" s="198"/>
      <c r="R2" s="198"/>
      <c r="S2" s="198"/>
      <c r="T2" s="327"/>
    </row>
    <row r="3" spans="1:20" x14ac:dyDescent="0.3">
      <c r="B3" s="39"/>
      <c r="C3" s="623"/>
      <c r="Q3" s="198"/>
      <c r="R3" s="198"/>
      <c r="S3" s="198"/>
      <c r="T3" s="327"/>
    </row>
    <row r="4" spans="1:20" x14ac:dyDescent="0.3">
      <c r="B4" s="39"/>
      <c r="C4" s="623"/>
      <c r="Q4" s="198"/>
      <c r="R4" s="198"/>
      <c r="S4" s="198"/>
      <c r="T4" s="327"/>
    </row>
    <row r="5" spans="1:20" x14ac:dyDescent="0.3">
      <c r="A5" s="2"/>
      <c r="B5" s="119" t="s">
        <v>433</v>
      </c>
      <c r="C5" s="1192" t="str">
        <f>IF('Form A'!D5=0,"",'Form A'!D5)</f>
        <v/>
      </c>
      <c r="D5" s="1193"/>
      <c r="E5" s="1193"/>
      <c r="F5" s="1193"/>
      <c r="G5" s="1193"/>
      <c r="H5" s="1194"/>
      <c r="I5" s="411"/>
      <c r="J5" s="411"/>
      <c r="K5" s="5"/>
      <c r="L5" s="5"/>
      <c r="M5" s="2"/>
      <c r="N5" s="2"/>
      <c r="O5" s="2"/>
      <c r="P5" s="2"/>
      <c r="Q5" s="50"/>
      <c r="R5" s="50"/>
      <c r="S5" s="50"/>
    </row>
    <row r="6" spans="1:20" x14ac:dyDescent="0.3">
      <c r="A6" s="2"/>
      <c r="B6" s="27" t="s">
        <v>435</v>
      </c>
      <c r="C6" s="1192" t="str">
        <f>IF('Form A'!D6=0,"",'Form A'!D6)</f>
        <v/>
      </c>
      <c r="D6" s="1193"/>
      <c r="E6" s="1193"/>
      <c r="F6" s="1193"/>
      <c r="G6" s="1193"/>
      <c r="H6" s="1194"/>
      <c r="I6" s="411"/>
      <c r="J6" s="411"/>
      <c r="K6" s="5"/>
      <c r="L6" s="5"/>
      <c r="M6" s="2"/>
      <c r="N6" s="2"/>
      <c r="O6" s="2"/>
      <c r="P6" s="2"/>
      <c r="Q6" s="50"/>
      <c r="R6" s="50"/>
      <c r="S6" s="50"/>
    </row>
    <row r="7" spans="1:20" x14ac:dyDescent="0.3">
      <c r="A7" s="2"/>
      <c r="B7" s="4" t="s">
        <v>297</v>
      </c>
      <c r="C7" s="1192" t="str">
        <f>IF('Form A'!D7=0,"",'Form A'!D7)</f>
        <v/>
      </c>
      <c r="D7" s="1193"/>
      <c r="E7" s="1193"/>
      <c r="F7" s="1193"/>
      <c r="G7" s="1193"/>
      <c r="H7" s="1194"/>
      <c r="I7" s="411"/>
      <c r="J7" s="411"/>
      <c r="K7" s="5"/>
      <c r="L7" s="5"/>
      <c r="M7" s="2"/>
      <c r="N7" s="2"/>
      <c r="O7" s="2"/>
      <c r="P7" s="2"/>
      <c r="Q7" s="2"/>
      <c r="R7" s="2"/>
      <c r="S7" s="2"/>
    </row>
    <row r="8" spans="1:20" x14ac:dyDescent="0.3">
      <c r="A8" s="2"/>
      <c r="B8" s="82" t="s">
        <v>259</v>
      </c>
      <c r="C8" s="1195">
        <f>'Form A'!D8</f>
        <v>0</v>
      </c>
      <c r="D8" s="1196"/>
      <c r="E8" s="1196"/>
      <c r="F8" s="1196"/>
      <c r="G8" s="1196"/>
      <c r="H8" s="1197"/>
      <c r="I8" s="285"/>
      <c r="J8" s="285"/>
      <c r="K8" s="5"/>
      <c r="L8" s="5"/>
      <c r="M8" s="2"/>
      <c r="N8" s="2"/>
      <c r="O8" s="2"/>
      <c r="P8" s="2"/>
      <c r="Q8" s="2"/>
      <c r="R8" s="2"/>
      <c r="S8" s="2"/>
    </row>
    <row r="9" spans="1:20" x14ac:dyDescent="0.3">
      <c r="A9" s="2"/>
      <c r="C9" s="6"/>
      <c r="D9" s="6"/>
      <c r="E9" s="6"/>
      <c r="F9" s="6"/>
      <c r="G9" s="6"/>
      <c r="H9" s="6"/>
      <c r="I9" s="819"/>
      <c r="J9" s="2"/>
      <c r="K9" s="2"/>
      <c r="L9" s="2"/>
      <c r="M9" s="2"/>
      <c r="N9" s="2"/>
      <c r="O9" s="2"/>
      <c r="P9" s="2"/>
      <c r="Q9" s="2"/>
      <c r="R9" s="2"/>
      <c r="S9" s="2"/>
      <c r="T9" s="327"/>
    </row>
    <row r="10" spans="1:20" x14ac:dyDescent="0.3">
      <c r="A10" s="2"/>
      <c r="B10" s="82"/>
      <c r="C10" s="6"/>
      <c r="D10" s="6"/>
      <c r="E10" s="6"/>
      <c r="F10" s="6"/>
      <c r="G10" s="6"/>
      <c r="H10" s="6"/>
      <c r="I10" s="819"/>
      <c r="J10" s="2"/>
      <c r="K10" s="2"/>
      <c r="L10" s="2"/>
      <c r="M10" s="2"/>
      <c r="N10" s="2"/>
      <c r="O10" s="2"/>
      <c r="P10" s="2"/>
      <c r="Q10" s="2"/>
      <c r="R10" s="2"/>
      <c r="S10" s="2"/>
      <c r="T10" s="327"/>
    </row>
    <row r="11" spans="1:20" x14ac:dyDescent="0.3">
      <c r="B11" s="609"/>
      <c r="C11" s="1198" t="s">
        <v>128</v>
      </c>
      <c r="D11" s="1198"/>
      <c r="E11" s="1198"/>
      <c r="F11" s="1198"/>
      <c r="G11" s="1198"/>
      <c r="H11" s="1198"/>
      <c r="I11" s="1198"/>
      <c r="J11" s="1198"/>
      <c r="K11" s="1198"/>
      <c r="L11" s="609"/>
      <c r="M11" s="609"/>
      <c r="N11" s="609"/>
      <c r="O11" s="609"/>
      <c r="P11" s="609"/>
      <c r="Q11" s="609"/>
      <c r="R11" s="609"/>
      <c r="S11" s="609"/>
      <c r="T11" s="609"/>
    </row>
    <row r="12" spans="1:20" x14ac:dyDescent="0.3">
      <c r="A12" s="1181" t="s">
        <v>247</v>
      </c>
      <c r="B12" s="1186" t="s">
        <v>248</v>
      </c>
      <c r="C12" s="1168" t="s">
        <v>249</v>
      </c>
      <c r="D12" s="1169"/>
      <c r="E12" s="1169"/>
      <c r="F12" s="1169"/>
      <c r="G12" s="1169"/>
      <c r="H12" s="1169"/>
      <c r="I12" s="1169"/>
      <c r="J12" s="1169"/>
      <c r="K12" s="1170"/>
      <c r="L12" s="1204" t="s">
        <v>250</v>
      </c>
      <c r="M12" s="1205"/>
      <c r="N12" s="1205"/>
      <c r="O12" s="1205"/>
      <c r="P12" s="1205"/>
      <c r="Q12" s="1205"/>
      <c r="R12" s="815" t="s">
        <v>266</v>
      </c>
      <c r="S12" s="1179" t="s">
        <v>350</v>
      </c>
      <c r="T12" s="1199" t="s">
        <v>3</v>
      </c>
    </row>
    <row r="13" spans="1:20" x14ac:dyDescent="0.3">
      <c r="A13" s="1182"/>
      <c r="B13" s="1187"/>
      <c r="C13" s="1168" t="s">
        <v>251</v>
      </c>
      <c r="D13" s="1170"/>
      <c r="E13" s="1175" t="s">
        <v>134</v>
      </c>
      <c r="F13" s="1176"/>
      <c r="G13" s="1168" t="s">
        <v>252</v>
      </c>
      <c r="H13" s="1170"/>
      <c r="I13" s="410" t="s">
        <v>603</v>
      </c>
      <c r="J13" s="1179" t="s">
        <v>169</v>
      </c>
      <c r="K13" s="1179" t="s">
        <v>253</v>
      </c>
      <c r="L13" s="1171" t="s">
        <v>263</v>
      </c>
      <c r="M13" s="1171" t="s">
        <v>264</v>
      </c>
      <c r="N13" s="1171" t="s">
        <v>265</v>
      </c>
      <c r="O13" s="1171" t="s">
        <v>575</v>
      </c>
      <c r="P13" s="1171" t="s">
        <v>437</v>
      </c>
      <c r="Q13" s="1171" t="s">
        <v>580</v>
      </c>
      <c r="R13" s="1179" t="s">
        <v>581</v>
      </c>
      <c r="S13" s="1202"/>
      <c r="T13" s="1200"/>
    </row>
    <row r="14" spans="1:20" x14ac:dyDescent="0.3">
      <c r="A14" s="1183"/>
      <c r="B14" s="1188"/>
      <c r="C14" s="68" t="s">
        <v>139</v>
      </c>
      <c r="D14" s="68" t="s">
        <v>140</v>
      </c>
      <c r="E14" s="428" t="s">
        <v>139</v>
      </c>
      <c r="F14" s="428" t="s">
        <v>140</v>
      </c>
      <c r="G14" s="68" t="s">
        <v>139</v>
      </c>
      <c r="H14" s="68" t="s">
        <v>140</v>
      </c>
      <c r="I14" s="809"/>
      <c r="J14" s="1180"/>
      <c r="K14" s="1180"/>
      <c r="L14" s="1172"/>
      <c r="M14" s="1172"/>
      <c r="N14" s="1172"/>
      <c r="O14" s="1172"/>
      <c r="P14" s="1172"/>
      <c r="Q14" s="1172"/>
      <c r="R14" s="1180"/>
      <c r="S14" s="1203"/>
      <c r="T14" s="1201"/>
    </row>
    <row r="15" spans="1:20" x14ac:dyDescent="0.3">
      <c r="A15" s="330"/>
      <c r="B15" s="330"/>
      <c r="C15" s="330"/>
      <c r="D15" s="96"/>
      <c r="E15" s="401"/>
      <c r="F15" s="401"/>
      <c r="G15" s="96"/>
      <c r="H15" s="96"/>
      <c r="I15" s="96"/>
      <c r="J15" s="97"/>
      <c r="K15" s="97"/>
      <c r="L15" s="92" t="s">
        <v>227</v>
      </c>
      <c r="M15" s="92" t="s">
        <v>228</v>
      </c>
      <c r="N15" s="92" t="s">
        <v>185</v>
      </c>
      <c r="O15" s="92" t="s">
        <v>186</v>
      </c>
      <c r="P15" s="92" t="s">
        <v>232</v>
      </c>
      <c r="Q15" s="92" t="s">
        <v>110</v>
      </c>
      <c r="R15" s="92" t="s">
        <v>262</v>
      </c>
      <c r="S15" s="92" t="s">
        <v>582</v>
      </c>
      <c r="T15" s="422" t="s">
        <v>177</v>
      </c>
    </row>
    <row r="16" spans="1:20" x14ac:dyDescent="0.3">
      <c r="A16" s="1173" t="s">
        <v>569</v>
      </c>
      <c r="B16" s="1174"/>
      <c r="C16" s="400"/>
      <c r="D16" s="90"/>
      <c r="E16" s="90"/>
      <c r="F16" s="90"/>
      <c r="G16" s="90"/>
      <c r="H16" s="90"/>
      <c r="I16" s="90"/>
      <c r="J16" s="91"/>
      <c r="K16" s="91"/>
      <c r="L16" s="98"/>
      <c r="M16" s="98"/>
      <c r="N16" s="98"/>
      <c r="O16" s="98"/>
      <c r="P16" s="98"/>
      <c r="Q16" s="98"/>
      <c r="R16" s="98"/>
      <c r="S16" s="98"/>
      <c r="T16" s="332"/>
    </row>
    <row r="17" spans="1:20" x14ac:dyDescent="0.3">
      <c r="A17" s="1164" t="s">
        <v>518</v>
      </c>
      <c r="B17" s="1165"/>
      <c r="C17" s="170"/>
      <c r="D17" s="170"/>
      <c r="E17" s="170"/>
      <c r="F17" s="170"/>
      <c r="G17" s="170"/>
      <c r="H17" s="170"/>
      <c r="I17" s="170"/>
      <c r="J17" s="170"/>
      <c r="K17" s="108"/>
      <c r="L17" s="170"/>
      <c r="M17" s="170"/>
      <c r="N17" s="170"/>
      <c r="O17" s="170"/>
      <c r="P17" s="170"/>
      <c r="Q17" s="170"/>
      <c r="R17" s="171"/>
      <c r="S17" s="111"/>
      <c r="T17" s="334"/>
    </row>
    <row r="18" spans="1:20" x14ac:dyDescent="0.3">
      <c r="A18" s="406" t="s">
        <v>230</v>
      </c>
      <c r="B18" s="155" t="s">
        <v>315</v>
      </c>
      <c r="C18" s="108">
        <f>'Form E2 '!D37</f>
        <v>0</v>
      </c>
      <c r="D18" s="108">
        <f>'Form E2 '!E37</f>
        <v>0</v>
      </c>
      <c r="E18" s="108">
        <f>'Form E2 '!F37</f>
        <v>0</v>
      </c>
      <c r="F18" s="108">
        <f>'Form E2 '!G37</f>
        <v>0</v>
      </c>
      <c r="G18" s="108">
        <f>'Form E2 '!H37</f>
        <v>0</v>
      </c>
      <c r="H18" s="108">
        <f>'Form E2 '!I37</f>
        <v>0</v>
      </c>
      <c r="I18" s="108">
        <f>'Form E2 '!J37</f>
        <v>0</v>
      </c>
      <c r="J18" s="108">
        <f>'Form E2 '!K37</f>
        <v>0</v>
      </c>
      <c r="K18" s="1166"/>
      <c r="L18" s="108">
        <f>'Form E2 '!M37</f>
        <v>0</v>
      </c>
      <c r="M18" s="108">
        <f>'Form E2 '!N37</f>
        <v>0</v>
      </c>
      <c r="N18" s="108">
        <f>'Form E2 '!O37</f>
        <v>0</v>
      </c>
      <c r="O18" s="108">
        <f>'Form E2 '!P37</f>
        <v>0</v>
      </c>
      <c r="P18" s="108">
        <f>'Form E2 '!Q37</f>
        <v>0</v>
      </c>
      <c r="Q18" s="108">
        <f>'Form E2 '!R37</f>
        <v>0</v>
      </c>
      <c r="R18" s="108">
        <f>'Form E2 '!S37</f>
        <v>0</v>
      </c>
      <c r="S18" s="1166"/>
      <c r="T18" s="108">
        <f>'Form E2 '!U37</f>
        <v>0</v>
      </c>
    </row>
    <row r="19" spans="1:20" x14ac:dyDescent="0.3">
      <c r="A19" s="406" t="s">
        <v>234</v>
      </c>
      <c r="B19" s="155" t="s">
        <v>316</v>
      </c>
      <c r="C19" s="108">
        <f>'Form E2 '!D58</f>
        <v>0</v>
      </c>
      <c r="D19" s="108">
        <f>'Form E2 '!E58</f>
        <v>0</v>
      </c>
      <c r="E19" s="108">
        <f>'Form E2 '!F58</f>
        <v>0</v>
      </c>
      <c r="F19" s="108">
        <f>'Form E2 '!G58</f>
        <v>0</v>
      </c>
      <c r="G19" s="108">
        <f>'Form E2 '!H58</f>
        <v>0</v>
      </c>
      <c r="H19" s="108">
        <f>'Form E2 '!I58</f>
        <v>0</v>
      </c>
      <c r="I19" s="108">
        <f>'Form E2 '!J58</f>
        <v>0</v>
      </c>
      <c r="J19" s="108">
        <f>'Form E2 '!K58</f>
        <v>0</v>
      </c>
      <c r="K19" s="1167"/>
      <c r="L19" s="108">
        <f>'Form E2 '!M58</f>
        <v>0</v>
      </c>
      <c r="M19" s="108">
        <f>'Form E2 '!N58</f>
        <v>0</v>
      </c>
      <c r="N19" s="108">
        <f>'Form E2 '!O58</f>
        <v>0</v>
      </c>
      <c r="O19" s="108">
        <f>'Form E2 '!P58</f>
        <v>0</v>
      </c>
      <c r="P19" s="108">
        <f>'Form E2 '!Q58</f>
        <v>0</v>
      </c>
      <c r="Q19" s="108">
        <f>'Form E2 '!R58</f>
        <v>0</v>
      </c>
      <c r="R19" s="108">
        <f>'Form E2 '!S58</f>
        <v>0</v>
      </c>
      <c r="S19" s="1167"/>
      <c r="T19" s="108">
        <f>'Form E2 '!U58</f>
        <v>0</v>
      </c>
    </row>
    <row r="20" spans="1:20" s="119" customFormat="1" ht="15.75" thickBot="1" x14ac:dyDescent="0.35">
      <c r="A20" s="145"/>
      <c r="B20" s="146" t="s">
        <v>175</v>
      </c>
      <c r="C20" s="109">
        <f t="shared" ref="C20:J20" si="0">SUM(C18:C19)</f>
        <v>0</v>
      </c>
      <c r="D20" s="109">
        <f t="shared" si="0"/>
        <v>0</v>
      </c>
      <c r="E20" s="109">
        <f t="shared" si="0"/>
        <v>0</v>
      </c>
      <c r="F20" s="109">
        <f t="shared" si="0"/>
        <v>0</v>
      </c>
      <c r="G20" s="109">
        <f t="shared" si="0"/>
        <v>0</v>
      </c>
      <c r="H20" s="109">
        <f t="shared" si="0"/>
        <v>0</v>
      </c>
      <c r="I20" s="109">
        <f t="shared" si="0"/>
        <v>0</v>
      </c>
      <c r="J20" s="109">
        <f t="shared" si="0"/>
        <v>0</v>
      </c>
      <c r="K20" s="109">
        <f>'Form E2 '!L59</f>
        <v>0</v>
      </c>
      <c r="L20" s="109">
        <f t="shared" ref="L20:R20" si="1">SUM(L18:L19)</f>
        <v>0</v>
      </c>
      <c r="M20" s="109">
        <f t="shared" si="1"/>
        <v>0</v>
      </c>
      <c r="N20" s="109">
        <f t="shared" si="1"/>
        <v>0</v>
      </c>
      <c r="O20" s="109">
        <f t="shared" si="1"/>
        <v>0</v>
      </c>
      <c r="P20" s="109">
        <f t="shared" si="1"/>
        <v>0</v>
      </c>
      <c r="Q20" s="109">
        <f t="shared" si="1"/>
        <v>0</v>
      </c>
      <c r="R20" s="109">
        <f t="shared" si="1"/>
        <v>0</v>
      </c>
      <c r="S20" s="151">
        <f>Q20-R20</f>
        <v>0</v>
      </c>
      <c r="T20" s="147">
        <f>SUM(T18:T19)</f>
        <v>0</v>
      </c>
    </row>
    <row r="21" spans="1:20" ht="15.75" thickTop="1" x14ac:dyDescent="0.3">
      <c r="A21" s="1164" t="s">
        <v>519</v>
      </c>
      <c r="B21" s="1165"/>
      <c r="C21" s="170"/>
      <c r="D21" s="170"/>
      <c r="E21" s="170"/>
      <c r="F21" s="170"/>
      <c r="G21" s="170"/>
      <c r="H21" s="170"/>
      <c r="I21" s="170"/>
      <c r="J21" s="170"/>
      <c r="K21" s="108"/>
      <c r="L21" s="170"/>
      <c r="M21" s="170"/>
      <c r="N21" s="170"/>
      <c r="O21" s="170"/>
      <c r="P21" s="170"/>
      <c r="Q21" s="170"/>
      <c r="R21" s="171"/>
      <c r="S21" s="111"/>
      <c r="T21" s="334"/>
    </row>
    <row r="22" spans="1:20" x14ac:dyDescent="0.3">
      <c r="A22" s="406" t="s">
        <v>235</v>
      </c>
      <c r="B22" s="155" t="s">
        <v>315</v>
      </c>
      <c r="C22" s="108">
        <f>'Form E2 '!D81</f>
        <v>0</v>
      </c>
      <c r="D22" s="108">
        <f>'Form E2 '!E81</f>
        <v>0</v>
      </c>
      <c r="E22" s="108">
        <f>'Form E2 '!F81</f>
        <v>0</v>
      </c>
      <c r="F22" s="108">
        <f>'Form E2 '!G81</f>
        <v>0</v>
      </c>
      <c r="G22" s="108">
        <f>'Form E2 '!H81</f>
        <v>0</v>
      </c>
      <c r="H22" s="108">
        <f>'Form E2 '!I81</f>
        <v>0</v>
      </c>
      <c r="I22" s="108">
        <f>'Form E2 '!J81</f>
        <v>0</v>
      </c>
      <c r="J22" s="108">
        <f>'Form E2 '!K81</f>
        <v>0</v>
      </c>
      <c r="K22" s="1166"/>
      <c r="L22" s="108">
        <f>'Form E2 '!M81</f>
        <v>0</v>
      </c>
      <c r="M22" s="108">
        <f>'Form E2 '!N81</f>
        <v>0</v>
      </c>
      <c r="N22" s="108">
        <f>'Form E2 '!O81</f>
        <v>0</v>
      </c>
      <c r="O22" s="108">
        <f>'Form E2 '!P81</f>
        <v>0</v>
      </c>
      <c r="P22" s="108">
        <f>'Form E2 '!Q81</f>
        <v>0</v>
      </c>
      <c r="Q22" s="108">
        <f>'Form E2 '!R81</f>
        <v>0</v>
      </c>
      <c r="R22" s="108">
        <f>'Form E2 '!S81</f>
        <v>0</v>
      </c>
      <c r="S22" s="1166"/>
      <c r="T22" s="108">
        <f>'Form E2 '!U81</f>
        <v>0</v>
      </c>
    </row>
    <row r="23" spans="1:20" x14ac:dyDescent="0.3">
      <c r="A23" s="406" t="s">
        <v>236</v>
      </c>
      <c r="B23" s="155" t="s">
        <v>316</v>
      </c>
      <c r="C23" s="108">
        <f>'Form E2 '!D102</f>
        <v>0</v>
      </c>
      <c r="D23" s="108">
        <f>'Form E2 '!E102</f>
        <v>0</v>
      </c>
      <c r="E23" s="108">
        <f>'Form E2 '!F102</f>
        <v>0</v>
      </c>
      <c r="F23" s="108">
        <f>'Form E2 '!G102</f>
        <v>0</v>
      </c>
      <c r="G23" s="108">
        <f>'Form E2 '!H102</f>
        <v>0</v>
      </c>
      <c r="H23" s="108">
        <f>'Form E2 '!I102</f>
        <v>0</v>
      </c>
      <c r="I23" s="108">
        <f>'Form E2 '!J102</f>
        <v>0</v>
      </c>
      <c r="J23" s="108">
        <f>'Form E2 '!K102</f>
        <v>0</v>
      </c>
      <c r="K23" s="1167"/>
      <c r="L23" s="108">
        <f>'Form E2 '!M102</f>
        <v>0</v>
      </c>
      <c r="M23" s="108">
        <f>'Form E2 '!N102</f>
        <v>0</v>
      </c>
      <c r="N23" s="108">
        <f>'Form E2 '!O102</f>
        <v>0</v>
      </c>
      <c r="O23" s="108">
        <f>'Form E2 '!P102</f>
        <v>0</v>
      </c>
      <c r="P23" s="108">
        <f>'Form E2 '!Q102</f>
        <v>0</v>
      </c>
      <c r="Q23" s="108">
        <f>'Form E2 '!R102</f>
        <v>0</v>
      </c>
      <c r="R23" s="108">
        <f>'Form E2 '!S102</f>
        <v>0</v>
      </c>
      <c r="S23" s="1167"/>
      <c r="T23" s="108">
        <f>'Form E2 '!U102</f>
        <v>0</v>
      </c>
    </row>
    <row r="24" spans="1:20" s="119" customFormat="1" ht="15.75" thickBot="1" x14ac:dyDescent="0.35">
      <c r="A24" s="145"/>
      <c r="B24" s="146" t="s">
        <v>175</v>
      </c>
      <c r="C24" s="109">
        <f t="shared" ref="C24:J24" si="2">SUM(C22:C23)</f>
        <v>0</v>
      </c>
      <c r="D24" s="109">
        <f t="shared" si="2"/>
        <v>0</v>
      </c>
      <c r="E24" s="109">
        <f t="shared" si="2"/>
        <v>0</v>
      </c>
      <c r="F24" s="109">
        <f t="shared" si="2"/>
        <v>0</v>
      </c>
      <c r="G24" s="109">
        <f t="shared" si="2"/>
        <v>0</v>
      </c>
      <c r="H24" s="109">
        <f t="shared" si="2"/>
        <v>0</v>
      </c>
      <c r="I24" s="109">
        <f t="shared" si="2"/>
        <v>0</v>
      </c>
      <c r="J24" s="109">
        <f t="shared" si="2"/>
        <v>0</v>
      </c>
      <c r="K24" s="109">
        <f>'Form E2 '!L103</f>
        <v>0</v>
      </c>
      <c r="L24" s="109">
        <f t="shared" ref="L24:R24" si="3">SUM(L22:L23)</f>
        <v>0</v>
      </c>
      <c r="M24" s="109">
        <f t="shared" si="3"/>
        <v>0</v>
      </c>
      <c r="N24" s="109">
        <f t="shared" si="3"/>
        <v>0</v>
      </c>
      <c r="O24" s="109">
        <f t="shared" si="3"/>
        <v>0</v>
      </c>
      <c r="P24" s="109">
        <f t="shared" si="3"/>
        <v>0</v>
      </c>
      <c r="Q24" s="109">
        <f t="shared" si="3"/>
        <v>0</v>
      </c>
      <c r="R24" s="109">
        <f t="shared" si="3"/>
        <v>0</v>
      </c>
      <c r="S24" s="151">
        <f>Q24-R24</f>
        <v>0</v>
      </c>
      <c r="T24" s="147">
        <f>SUM(T22:T23)</f>
        <v>0</v>
      </c>
    </row>
    <row r="25" spans="1:20" ht="15.75" thickTop="1" x14ac:dyDescent="0.3">
      <c r="A25" s="1164" t="s">
        <v>518</v>
      </c>
      <c r="B25" s="1165"/>
      <c r="C25" s="170"/>
      <c r="D25" s="170"/>
      <c r="E25" s="170"/>
      <c r="F25" s="170"/>
      <c r="G25" s="170"/>
      <c r="H25" s="170"/>
      <c r="I25" s="170"/>
      <c r="J25" s="170"/>
      <c r="K25" s="108"/>
      <c r="L25" s="170"/>
      <c r="M25" s="170"/>
      <c r="N25" s="170"/>
      <c r="O25" s="170"/>
      <c r="P25" s="170"/>
      <c r="Q25" s="170"/>
      <c r="R25" s="171"/>
      <c r="S25" s="111"/>
      <c r="T25" s="334"/>
    </row>
    <row r="26" spans="1:20" x14ac:dyDescent="0.3">
      <c r="A26" s="406" t="s">
        <v>237</v>
      </c>
      <c r="B26" s="155" t="s">
        <v>317</v>
      </c>
      <c r="C26" s="108">
        <f>'Form E2 '!D109</f>
        <v>0</v>
      </c>
      <c r="D26" s="108">
        <f>'Form E2 '!E109</f>
        <v>0</v>
      </c>
      <c r="E26" s="108">
        <f>'Form E2 '!F109</f>
        <v>0</v>
      </c>
      <c r="F26" s="108">
        <f>'Form E2 '!G109</f>
        <v>0</v>
      </c>
      <c r="G26" s="108">
        <f>'Form E2 '!H109</f>
        <v>0</v>
      </c>
      <c r="H26" s="108">
        <f>'Form E2 '!I109</f>
        <v>0</v>
      </c>
      <c r="I26" s="108">
        <f>'Form E2 '!J109</f>
        <v>0</v>
      </c>
      <c r="J26" s="108">
        <f>'Form E2 '!K109</f>
        <v>0</v>
      </c>
      <c r="K26" s="1166"/>
      <c r="L26" s="108">
        <f>'Form E2 '!M109</f>
        <v>0</v>
      </c>
      <c r="M26" s="108">
        <f>'Form E2 '!N109</f>
        <v>0</v>
      </c>
      <c r="N26" s="108">
        <f>'Form E2 '!O109</f>
        <v>0</v>
      </c>
      <c r="O26" s="108">
        <f>'Form E2 '!P109</f>
        <v>0</v>
      </c>
      <c r="P26" s="108">
        <f>'Form E2 '!Q109</f>
        <v>0</v>
      </c>
      <c r="Q26" s="108">
        <f>'Form E2 '!R109</f>
        <v>0</v>
      </c>
      <c r="R26" s="108">
        <f>'Form E2 '!S109</f>
        <v>0</v>
      </c>
      <c r="S26" s="1166"/>
      <c r="T26" s="108">
        <f>'Form E2 '!U109</f>
        <v>0</v>
      </c>
    </row>
    <row r="27" spans="1:20" x14ac:dyDescent="0.3">
      <c r="A27" s="406" t="s">
        <v>238</v>
      </c>
      <c r="B27" s="155" t="s">
        <v>318</v>
      </c>
      <c r="C27" s="108">
        <f>'Form E2 '!D114</f>
        <v>0</v>
      </c>
      <c r="D27" s="108">
        <f>'Form E2 '!E114</f>
        <v>0</v>
      </c>
      <c r="E27" s="108">
        <f>'Form E2 '!F114</f>
        <v>0</v>
      </c>
      <c r="F27" s="108">
        <f>'Form E2 '!G114</f>
        <v>0</v>
      </c>
      <c r="G27" s="108">
        <f>'Form E2 '!H114</f>
        <v>0</v>
      </c>
      <c r="H27" s="108">
        <f>'Form E2 '!I114</f>
        <v>0</v>
      </c>
      <c r="I27" s="108">
        <f>'Form E2 '!J114</f>
        <v>0</v>
      </c>
      <c r="J27" s="108">
        <f>'Form E2 '!K114</f>
        <v>0</v>
      </c>
      <c r="K27" s="1167"/>
      <c r="L27" s="108">
        <f>'Form E2 '!M114</f>
        <v>0</v>
      </c>
      <c r="M27" s="108">
        <f>'Form E2 '!N114</f>
        <v>0</v>
      </c>
      <c r="N27" s="108">
        <f>'Form E2 '!O114</f>
        <v>0</v>
      </c>
      <c r="O27" s="108">
        <f>'Form E2 '!P114</f>
        <v>0</v>
      </c>
      <c r="P27" s="108">
        <f>'Form E2 '!Q114</f>
        <v>0</v>
      </c>
      <c r="Q27" s="108">
        <f>'Form E2 '!R114</f>
        <v>0</v>
      </c>
      <c r="R27" s="108">
        <f>'Form E2 '!S114</f>
        <v>0</v>
      </c>
      <c r="S27" s="1167"/>
      <c r="T27" s="108">
        <f>'Form E2 '!U114</f>
        <v>0</v>
      </c>
    </row>
    <row r="28" spans="1:20" s="119" customFormat="1" ht="15.75" thickBot="1" x14ac:dyDescent="0.35">
      <c r="A28" s="145"/>
      <c r="B28" s="146" t="s">
        <v>175</v>
      </c>
      <c r="C28" s="109">
        <f t="shared" ref="C28:J28" si="4">SUM(C26:C27)</f>
        <v>0</v>
      </c>
      <c r="D28" s="109">
        <f t="shared" si="4"/>
        <v>0</v>
      </c>
      <c r="E28" s="109">
        <f t="shared" si="4"/>
        <v>0</v>
      </c>
      <c r="F28" s="109">
        <f t="shared" si="4"/>
        <v>0</v>
      </c>
      <c r="G28" s="109">
        <f t="shared" si="4"/>
        <v>0</v>
      </c>
      <c r="H28" s="109">
        <f t="shared" si="4"/>
        <v>0</v>
      </c>
      <c r="I28" s="109">
        <f t="shared" si="4"/>
        <v>0</v>
      </c>
      <c r="J28" s="109">
        <f t="shared" si="4"/>
        <v>0</v>
      </c>
      <c r="K28" s="109">
        <f>'Form E2 '!L115</f>
        <v>0</v>
      </c>
      <c r="L28" s="109">
        <f t="shared" ref="L28:R28" si="5">SUM(L26:L27)</f>
        <v>0</v>
      </c>
      <c r="M28" s="109">
        <f t="shared" si="5"/>
        <v>0</v>
      </c>
      <c r="N28" s="109">
        <f t="shared" si="5"/>
        <v>0</v>
      </c>
      <c r="O28" s="109">
        <f t="shared" si="5"/>
        <v>0</v>
      </c>
      <c r="P28" s="109">
        <f t="shared" si="5"/>
        <v>0</v>
      </c>
      <c r="Q28" s="109">
        <f t="shared" si="5"/>
        <v>0</v>
      </c>
      <c r="R28" s="109">
        <f t="shared" si="5"/>
        <v>0</v>
      </c>
      <c r="S28" s="151">
        <f>Q28-R28</f>
        <v>0</v>
      </c>
      <c r="T28" s="147">
        <f>SUM(T26:T27)</f>
        <v>0</v>
      </c>
    </row>
    <row r="29" spans="1:20" ht="15.75" thickTop="1" x14ac:dyDescent="0.3">
      <c r="A29" s="1164" t="s">
        <v>519</v>
      </c>
      <c r="B29" s="1165"/>
      <c r="C29" s="170"/>
      <c r="D29" s="170"/>
      <c r="E29" s="170"/>
      <c r="F29" s="170"/>
      <c r="G29" s="170"/>
      <c r="H29" s="170"/>
      <c r="I29" s="170"/>
      <c r="J29" s="170"/>
      <c r="K29" s="108"/>
      <c r="L29" s="170"/>
      <c r="M29" s="170"/>
      <c r="N29" s="170"/>
      <c r="O29" s="170"/>
      <c r="P29" s="170"/>
      <c r="Q29" s="170"/>
      <c r="R29" s="171"/>
      <c r="S29" s="111"/>
      <c r="T29" s="334"/>
    </row>
    <row r="30" spans="1:20" x14ac:dyDescent="0.3">
      <c r="A30" s="406" t="s">
        <v>557</v>
      </c>
      <c r="B30" s="155" t="s">
        <v>317</v>
      </c>
      <c r="C30" s="108">
        <f>'Form E2 '!D121</f>
        <v>0</v>
      </c>
      <c r="D30" s="108">
        <f>'Form E2 '!E121</f>
        <v>0</v>
      </c>
      <c r="E30" s="108">
        <f>'Form E2 '!F121</f>
        <v>0</v>
      </c>
      <c r="F30" s="108">
        <f>'Form E2 '!G121</f>
        <v>0</v>
      </c>
      <c r="G30" s="108">
        <f>'Form E2 '!H121</f>
        <v>0</v>
      </c>
      <c r="H30" s="108">
        <f>'Form E2 '!I121</f>
        <v>0</v>
      </c>
      <c r="I30" s="108">
        <f>'Form E2 '!J121</f>
        <v>0</v>
      </c>
      <c r="J30" s="108">
        <f>'Form E2 '!K121</f>
        <v>0</v>
      </c>
      <c r="K30" s="1166"/>
      <c r="L30" s="108">
        <f>'Form E2 '!M121</f>
        <v>0</v>
      </c>
      <c r="M30" s="108">
        <f>'Form E2 '!N121</f>
        <v>0</v>
      </c>
      <c r="N30" s="108">
        <f>'Form E2 '!O121</f>
        <v>0</v>
      </c>
      <c r="O30" s="108">
        <f>'Form E2 '!P121</f>
        <v>0</v>
      </c>
      <c r="P30" s="108">
        <f>'Form E2 '!Q121</f>
        <v>0</v>
      </c>
      <c r="Q30" s="108">
        <f>'Form E2 '!R121</f>
        <v>0</v>
      </c>
      <c r="R30" s="108">
        <f>'Form E2 '!S121</f>
        <v>0</v>
      </c>
      <c r="S30" s="1166"/>
      <c r="T30" s="108">
        <f>'Form E2 '!U121</f>
        <v>0</v>
      </c>
    </row>
    <row r="31" spans="1:20" x14ac:dyDescent="0.3">
      <c r="A31" s="406" t="s">
        <v>565</v>
      </c>
      <c r="B31" s="155" t="s">
        <v>318</v>
      </c>
      <c r="C31" s="108">
        <f>'Form E2 '!D126</f>
        <v>0</v>
      </c>
      <c r="D31" s="108">
        <f>'Form E2 '!E126</f>
        <v>0</v>
      </c>
      <c r="E31" s="108">
        <f>'Form E2 '!F126</f>
        <v>0</v>
      </c>
      <c r="F31" s="108">
        <f>'Form E2 '!G126</f>
        <v>0</v>
      </c>
      <c r="G31" s="108">
        <f>'Form E2 '!H126</f>
        <v>0</v>
      </c>
      <c r="H31" s="108">
        <f>'Form E2 '!I126</f>
        <v>0</v>
      </c>
      <c r="I31" s="108">
        <f>'Form E2 '!J126</f>
        <v>0</v>
      </c>
      <c r="J31" s="108">
        <f>'Form E2 '!K126</f>
        <v>0</v>
      </c>
      <c r="K31" s="1167"/>
      <c r="L31" s="108">
        <f>'Form E2 '!M126</f>
        <v>0</v>
      </c>
      <c r="M31" s="108">
        <f>'Form E2 '!N126</f>
        <v>0</v>
      </c>
      <c r="N31" s="108">
        <f>'Form E2 '!O126</f>
        <v>0</v>
      </c>
      <c r="O31" s="108">
        <f>'Form E2 '!P126</f>
        <v>0</v>
      </c>
      <c r="P31" s="108">
        <f>'Form E2 '!Q126</f>
        <v>0</v>
      </c>
      <c r="Q31" s="108">
        <f>'Form E2 '!R126</f>
        <v>0</v>
      </c>
      <c r="R31" s="108">
        <f>'Form E2 '!S126</f>
        <v>0</v>
      </c>
      <c r="S31" s="1167"/>
      <c r="T31" s="108">
        <f>'Form E2 '!U126</f>
        <v>0</v>
      </c>
    </row>
    <row r="32" spans="1:20" s="119" customFormat="1" ht="15.75" thickBot="1" x14ac:dyDescent="0.35">
      <c r="A32" s="145"/>
      <c r="B32" s="146" t="s">
        <v>175</v>
      </c>
      <c r="C32" s="109">
        <f t="shared" ref="C32:J32" si="6">SUM(C30:C31)</f>
        <v>0</v>
      </c>
      <c r="D32" s="109">
        <f t="shared" si="6"/>
        <v>0</v>
      </c>
      <c r="E32" s="109">
        <f t="shared" si="6"/>
        <v>0</v>
      </c>
      <c r="F32" s="109">
        <f t="shared" si="6"/>
        <v>0</v>
      </c>
      <c r="G32" s="109">
        <f t="shared" si="6"/>
        <v>0</v>
      </c>
      <c r="H32" s="109">
        <f t="shared" si="6"/>
        <v>0</v>
      </c>
      <c r="I32" s="109">
        <f t="shared" si="6"/>
        <v>0</v>
      </c>
      <c r="J32" s="109">
        <f t="shared" si="6"/>
        <v>0</v>
      </c>
      <c r="K32" s="109">
        <f>'Form E2 '!L127</f>
        <v>0</v>
      </c>
      <c r="L32" s="109">
        <f t="shared" ref="L32:R32" si="7">SUM(L30:L31)</f>
        <v>0</v>
      </c>
      <c r="M32" s="109">
        <f t="shared" si="7"/>
        <v>0</v>
      </c>
      <c r="N32" s="109">
        <f t="shared" si="7"/>
        <v>0</v>
      </c>
      <c r="O32" s="109">
        <f t="shared" si="7"/>
        <v>0</v>
      </c>
      <c r="P32" s="109">
        <f t="shared" si="7"/>
        <v>0</v>
      </c>
      <c r="Q32" s="109">
        <f t="shared" si="7"/>
        <v>0</v>
      </c>
      <c r="R32" s="109">
        <f t="shared" si="7"/>
        <v>0</v>
      </c>
      <c r="S32" s="151">
        <f>Q32-R32</f>
        <v>0</v>
      </c>
      <c r="T32" s="147">
        <f>SUM(T30:T31)</f>
        <v>0</v>
      </c>
    </row>
    <row r="33" spans="1:20" s="198" customFormat="1" ht="15.75" thickTop="1" x14ac:dyDescent="0.3">
      <c r="A33" s="1184" t="s">
        <v>319</v>
      </c>
      <c r="B33" s="1185"/>
      <c r="C33" s="170"/>
      <c r="D33" s="170"/>
      <c r="E33" s="170"/>
      <c r="F33" s="170"/>
      <c r="G33" s="170"/>
      <c r="H33" s="170"/>
      <c r="I33" s="170"/>
      <c r="J33" s="170"/>
      <c r="K33" s="108"/>
      <c r="L33" s="170"/>
      <c r="M33" s="170"/>
      <c r="N33" s="170"/>
      <c r="O33" s="170"/>
      <c r="P33" s="170"/>
      <c r="Q33" s="170"/>
      <c r="R33" s="171"/>
      <c r="S33" s="111"/>
      <c r="T33" s="334"/>
    </row>
    <row r="34" spans="1:20" ht="16.5" x14ac:dyDescent="0.3">
      <c r="A34" s="406" t="s">
        <v>567</v>
      </c>
      <c r="B34" s="423" t="s">
        <v>143</v>
      </c>
      <c r="C34" s="108">
        <f>'Form E2 '!D149</f>
        <v>0</v>
      </c>
      <c r="D34" s="108">
        <f>'Form E2 '!E149</f>
        <v>0</v>
      </c>
      <c r="E34" s="108">
        <f>'Form E2 '!F149</f>
        <v>0</v>
      </c>
      <c r="F34" s="108">
        <f>'Form E2 '!G149</f>
        <v>0</v>
      </c>
      <c r="G34" s="108">
        <f>'Form E2 '!H149</f>
        <v>0</v>
      </c>
      <c r="H34" s="108">
        <f>'Form E2 '!I149</f>
        <v>0</v>
      </c>
      <c r="I34" s="108">
        <f>'Form E2 '!J149</f>
        <v>0</v>
      </c>
      <c r="J34" s="108">
        <f>'Form E2 '!K149</f>
        <v>0</v>
      </c>
      <c r="K34" s="1166"/>
      <c r="L34" s="108">
        <f>'Form E2 '!M149</f>
        <v>0</v>
      </c>
      <c r="M34" s="108">
        <f>'Form E2 '!N149</f>
        <v>0</v>
      </c>
      <c r="N34" s="108">
        <f>'Form E2 '!O149</f>
        <v>0</v>
      </c>
      <c r="O34" s="108">
        <f>'Form E2 '!P149</f>
        <v>0</v>
      </c>
      <c r="P34" s="108">
        <f>'Form E2 '!Q149</f>
        <v>0</v>
      </c>
      <c r="Q34" s="108">
        <f>'Form E2 '!R149</f>
        <v>0</v>
      </c>
      <c r="R34" s="108">
        <f>'Form E2 '!S149</f>
        <v>0</v>
      </c>
      <c r="S34" s="1166"/>
      <c r="T34" s="108">
        <f>'Form E2 '!U149</f>
        <v>0</v>
      </c>
    </row>
    <row r="35" spans="1:20" ht="16.5" x14ac:dyDescent="0.3">
      <c r="A35" s="150" t="s">
        <v>568</v>
      </c>
      <c r="B35" s="424" t="s">
        <v>286</v>
      </c>
      <c r="C35" s="108">
        <f>'Form E2 '!D170</f>
        <v>0</v>
      </c>
      <c r="D35" s="108">
        <f>'Form E2 '!E170</f>
        <v>0</v>
      </c>
      <c r="E35" s="108">
        <f>'Form E2 '!F170</f>
        <v>0</v>
      </c>
      <c r="F35" s="108">
        <f>'Form E2 '!G170</f>
        <v>0</v>
      </c>
      <c r="G35" s="108">
        <f>'Form E2 '!H170</f>
        <v>0</v>
      </c>
      <c r="H35" s="108">
        <f>'Form E2 '!I170</f>
        <v>0</v>
      </c>
      <c r="I35" s="108">
        <f>'Form E2 '!J170</f>
        <v>0</v>
      </c>
      <c r="J35" s="108">
        <f>'Form E2 '!K170</f>
        <v>0</v>
      </c>
      <c r="K35" s="1167"/>
      <c r="L35" s="108">
        <f>'Form E2 '!M170</f>
        <v>0</v>
      </c>
      <c r="M35" s="108">
        <f>'Form E2 '!N170</f>
        <v>0</v>
      </c>
      <c r="N35" s="108">
        <f>'Form E2 '!O170</f>
        <v>0</v>
      </c>
      <c r="O35" s="108">
        <f>'Form E2 '!P170</f>
        <v>0</v>
      </c>
      <c r="P35" s="108">
        <f>'Form E2 '!Q170</f>
        <v>0</v>
      </c>
      <c r="Q35" s="108">
        <f>'Form E2 '!R170</f>
        <v>0</v>
      </c>
      <c r="R35" s="108">
        <f>'Form E2 '!S170</f>
        <v>0</v>
      </c>
      <c r="S35" s="1167"/>
      <c r="T35" s="108">
        <f>'Form E2 '!U170</f>
        <v>0</v>
      </c>
    </row>
    <row r="36" spans="1:20" s="119" customFormat="1" ht="15.75" thickBot="1" x14ac:dyDescent="0.35">
      <c r="A36" s="145"/>
      <c r="B36" s="146" t="s">
        <v>175</v>
      </c>
      <c r="C36" s="109">
        <f t="shared" ref="C36:J36" si="8">SUM(C34:C35)</f>
        <v>0</v>
      </c>
      <c r="D36" s="109">
        <f t="shared" si="8"/>
        <v>0</v>
      </c>
      <c r="E36" s="109">
        <f t="shared" si="8"/>
        <v>0</v>
      </c>
      <c r="F36" s="109">
        <f t="shared" si="8"/>
        <v>0</v>
      </c>
      <c r="G36" s="109">
        <f t="shared" si="8"/>
        <v>0</v>
      </c>
      <c r="H36" s="109">
        <f t="shared" si="8"/>
        <v>0</v>
      </c>
      <c r="I36" s="109">
        <f t="shared" si="8"/>
        <v>0</v>
      </c>
      <c r="J36" s="109">
        <f t="shared" si="8"/>
        <v>0</v>
      </c>
      <c r="K36" s="109">
        <f>'Form E2 '!L171</f>
        <v>0</v>
      </c>
      <c r="L36" s="109">
        <f t="shared" ref="L36:R36" si="9">SUM(L34:L35)</f>
        <v>0</v>
      </c>
      <c r="M36" s="109">
        <f t="shared" si="9"/>
        <v>0</v>
      </c>
      <c r="N36" s="109">
        <f t="shared" si="9"/>
        <v>0</v>
      </c>
      <c r="O36" s="109">
        <f t="shared" si="9"/>
        <v>0</v>
      </c>
      <c r="P36" s="109">
        <f t="shared" si="9"/>
        <v>0</v>
      </c>
      <c r="Q36" s="109">
        <f t="shared" si="9"/>
        <v>0</v>
      </c>
      <c r="R36" s="109">
        <f t="shared" si="9"/>
        <v>0</v>
      </c>
      <c r="S36" s="151">
        <f>Q36-R36</f>
        <v>0</v>
      </c>
      <c r="T36" s="147">
        <f>SUM(T34:T35)</f>
        <v>0</v>
      </c>
    </row>
    <row r="37" spans="1:20" ht="16.5" thickTop="1" thickBot="1" x14ac:dyDescent="0.35">
      <c r="A37" s="1177" t="s">
        <v>215</v>
      </c>
      <c r="B37" s="1178"/>
      <c r="C37" s="158">
        <f>SUM(C20,C24,C28,C32,C36)</f>
        <v>0</v>
      </c>
      <c r="D37" s="158">
        <f t="shared" ref="D37:T37" si="10">SUM(D20,D24,D28,D32,D36)</f>
        <v>0</v>
      </c>
      <c r="E37" s="158">
        <f t="shared" si="10"/>
        <v>0</v>
      </c>
      <c r="F37" s="158">
        <f t="shared" si="10"/>
        <v>0</v>
      </c>
      <c r="G37" s="158">
        <f t="shared" si="10"/>
        <v>0</v>
      </c>
      <c r="H37" s="158">
        <f t="shared" si="10"/>
        <v>0</v>
      </c>
      <c r="I37" s="158">
        <f t="shared" si="10"/>
        <v>0</v>
      </c>
      <c r="J37" s="158">
        <f t="shared" si="10"/>
        <v>0</v>
      </c>
      <c r="K37" s="158">
        <f t="shared" si="10"/>
        <v>0</v>
      </c>
      <c r="L37" s="158">
        <f t="shared" si="10"/>
        <v>0</v>
      </c>
      <c r="M37" s="158">
        <f t="shared" si="10"/>
        <v>0</v>
      </c>
      <c r="N37" s="158">
        <f t="shared" si="10"/>
        <v>0</v>
      </c>
      <c r="O37" s="158">
        <f t="shared" si="10"/>
        <v>0</v>
      </c>
      <c r="P37" s="158">
        <f t="shared" si="10"/>
        <v>0</v>
      </c>
      <c r="Q37" s="158">
        <f t="shared" si="10"/>
        <v>0</v>
      </c>
      <c r="R37" s="158">
        <f t="shared" si="10"/>
        <v>0</v>
      </c>
      <c r="S37" s="158">
        <f t="shared" si="10"/>
        <v>0</v>
      </c>
      <c r="T37" s="158">
        <f t="shared" si="10"/>
        <v>0</v>
      </c>
    </row>
    <row r="38" spans="1:20" ht="15.75" thickTop="1" x14ac:dyDescent="0.3">
      <c r="A38" s="1189" t="s">
        <v>571</v>
      </c>
      <c r="B38" s="1190"/>
      <c r="C38" s="1190"/>
      <c r="D38" s="122"/>
      <c r="E38" s="122"/>
      <c r="F38" s="122"/>
      <c r="G38" s="122"/>
      <c r="H38" s="122"/>
      <c r="I38" s="122"/>
      <c r="J38" s="407"/>
      <c r="K38" s="123"/>
      <c r="L38" s="124"/>
      <c r="M38" s="124"/>
      <c r="N38" s="124"/>
      <c r="O38" s="124"/>
      <c r="P38" s="124"/>
      <c r="Q38" s="124"/>
      <c r="R38" s="124"/>
      <c r="S38" s="152"/>
      <c r="T38" s="408"/>
    </row>
    <row r="39" spans="1:20" x14ac:dyDescent="0.3">
      <c r="A39" s="1164" t="s">
        <v>518</v>
      </c>
      <c r="B39" s="1165"/>
      <c r="C39" s="170"/>
      <c r="D39" s="170"/>
      <c r="E39" s="170"/>
      <c r="F39" s="170"/>
      <c r="G39" s="170"/>
      <c r="H39" s="170"/>
      <c r="I39" s="170"/>
      <c r="J39" s="170"/>
      <c r="K39" s="108"/>
      <c r="L39" s="170"/>
      <c r="M39" s="170"/>
      <c r="N39" s="170"/>
      <c r="O39" s="170"/>
      <c r="P39" s="170"/>
      <c r="Q39" s="170"/>
      <c r="R39" s="171"/>
      <c r="S39" s="111"/>
      <c r="T39" s="334"/>
    </row>
    <row r="40" spans="1:20" x14ac:dyDescent="0.3">
      <c r="A40" s="406" t="s">
        <v>230</v>
      </c>
      <c r="B40" s="155" t="s">
        <v>315</v>
      </c>
      <c r="C40" s="108">
        <f>'Form E2 '!D195</f>
        <v>0</v>
      </c>
      <c r="D40" s="108">
        <f>'Form E2 '!E195</f>
        <v>0</v>
      </c>
      <c r="E40" s="108">
        <f>'Form E2 '!F195</f>
        <v>0</v>
      </c>
      <c r="F40" s="108">
        <f>'Form E2 '!G195</f>
        <v>0</v>
      </c>
      <c r="G40" s="108">
        <f>'Form E2 '!H195</f>
        <v>0</v>
      </c>
      <c r="H40" s="108">
        <f>'Form E2 '!I195</f>
        <v>0</v>
      </c>
      <c r="I40" s="108">
        <f>'Form E2 '!J195</f>
        <v>0</v>
      </c>
      <c r="J40" s="108">
        <f>'Form E2 '!K195</f>
        <v>0</v>
      </c>
      <c r="K40" s="1166"/>
      <c r="L40" s="108">
        <f>'Form E2 '!M195</f>
        <v>0</v>
      </c>
      <c r="M40" s="108">
        <f>'Form E2 '!N195</f>
        <v>0</v>
      </c>
      <c r="N40" s="108">
        <f>'Form E2 '!O195</f>
        <v>0</v>
      </c>
      <c r="O40" s="108">
        <f>'Form E2 '!P195</f>
        <v>0</v>
      </c>
      <c r="P40" s="108">
        <f>'Form E2 '!Q195</f>
        <v>0</v>
      </c>
      <c r="Q40" s="108">
        <f>'Form E2 '!R195</f>
        <v>0</v>
      </c>
      <c r="R40" s="108">
        <f>'Form E2 '!S195</f>
        <v>0</v>
      </c>
      <c r="S40" s="1166"/>
      <c r="T40" s="108">
        <f>'Form E2 '!U195</f>
        <v>0</v>
      </c>
    </row>
    <row r="41" spans="1:20" x14ac:dyDescent="0.3">
      <c r="A41" s="406" t="s">
        <v>234</v>
      </c>
      <c r="B41" s="155" t="s">
        <v>316</v>
      </c>
      <c r="C41" s="108">
        <f>'Form E2 '!D216</f>
        <v>0</v>
      </c>
      <c r="D41" s="108">
        <f>'Form E2 '!E216</f>
        <v>0</v>
      </c>
      <c r="E41" s="108">
        <f>'Form E2 '!F216</f>
        <v>0</v>
      </c>
      <c r="F41" s="108">
        <f>'Form E2 '!G216</f>
        <v>0</v>
      </c>
      <c r="G41" s="108">
        <f>'Form E2 '!H216</f>
        <v>0</v>
      </c>
      <c r="H41" s="108">
        <f>'Form E2 '!I216</f>
        <v>0</v>
      </c>
      <c r="I41" s="108">
        <f>'Form E2 '!J216</f>
        <v>0</v>
      </c>
      <c r="J41" s="108">
        <f>'Form E2 '!K216</f>
        <v>0</v>
      </c>
      <c r="K41" s="1167"/>
      <c r="L41" s="108">
        <f>'Form E2 '!M216</f>
        <v>0</v>
      </c>
      <c r="M41" s="108">
        <f>'Form E2 '!N216</f>
        <v>0</v>
      </c>
      <c r="N41" s="108">
        <f>'Form E2 '!O216</f>
        <v>0</v>
      </c>
      <c r="O41" s="108">
        <f>'Form E2 '!P216</f>
        <v>0</v>
      </c>
      <c r="P41" s="108">
        <f>'Form E2 '!Q216</f>
        <v>0</v>
      </c>
      <c r="Q41" s="108">
        <f>'Form E2 '!R216</f>
        <v>0</v>
      </c>
      <c r="R41" s="108">
        <f>'Form E2 '!S216</f>
        <v>0</v>
      </c>
      <c r="S41" s="1167"/>
      <c r="T41" s="108">
        <f>'Form E2 '!U216</f>
        <v>0</v>
      </c>
    </row>
    <row r="42" spans="1:20" ht="15.75" thickBot="1" x14ac:dyDescent="0.35">
      <c r="A42" s="145"/>
      <c r="B42" s="146" t="s">
        <v>175</v>
      </c>
      <c r="C42" s="109">
        <f t="shared" ref="C42:J42" si="11">SUM(C40:C41)</f>
        <v>0</v>
      </c>
      <c r="D42" s="109">
        <f t="shared" si="11"/>
        <v>0</v>
      </c>
      <c r="E42" s="109">
        <f t="shared" si="11"/>
        <v>0</v>
      </c>
      <c r="F42" s="109">
        <f t="shared" si="11"/>
        <v>0</v>
      </c>
      <c r="G42" s="109">
        <f t="shared" si="11"/>
        <v>0</v>
      </c>
      <c r="H42" s="109">
        <f t="shared" si="11"/>
        <v>0</v>
      </c>
      <c r="I42" s="109">
        <f t="shared" si="11"/>
        <v>0</v>
      </c>
      <c r="J42" s="109">
        <f t="shared" si="11"/>
        <v>0</v>
      </c>
      <c r="K42" s="109">
        <f>'Form E2 '!L217</f>
        <v>0</v>
      </c>
      <c r="L42" s="109">
        <f t="shared" ref="L42:R42" si="12">SUM(L40:L41)</f>
        <v>0</v>
      </c>
      <c r="M42" s="109">
        <f t="shared" si="12"/>
        <v>0</v>
      </c>
      <c r="N42" s="109">
        <f t="shared" si="12"/>
        <v>0</v>
      </c>
      <c r="O42" s="109">
        <f t="shared" si="12"/>
        <v>0</v>
      </c>
      <c r="P42" s="109">
        <f t="shared" si="12"/>
        <v>0</v>
      </c>
      <c r="Q42" s="109">
        <f t="shared" si="12"/>
        <v>0</v>
      </c>
      <c r="R42" s="109">
        <f t="shared" si="12"/>
        <v>0</v>
      </c>
      <c r="S42" s="151">
        <f>Q42-R42</f>
        <v>0</v>
      </c>
      <c r="T42" s="147">
        <f>SUM(T40:T41)</f>
        <v>0</v>
      </c>
    </row>
    <row r="43" spans="1:20" ht="15.75" thickTop="1" x14ac:dyDescent="0.3">
      <c r="A43" s="1164" t="s">
        <v>519</v>
      </c>
      <c r="B43" s="1165"/>
      <c r="C43" s="170"/>
      <c r="D43" s="170"/>
      <c r="E43" s="170"/>
      <c r="F43" s="170"/>
      <c r="G43" s="170"/>
      <c r="H43" s="170"/>
      <c r="I43" s="170"/>
      <c r="J43" s="170"/>
      <c r="K43" s="108"/>
      <c r="L43" s="170"/>
      <c r="M43" s="170"/>
      <c r="N43" s="170"/>
      <c r="O43" s="170"/>
      <c r="P43" s="170"/>
      <c r="Q43" s="170"/>
      <c r="R43" s="171"/>
      <c r="S43" s="111"/>
      <c r="T43" s="334"/>
    </row>
    <row r="44" spans="1:20" x14ac:dyDescent="0.3">
      <c r="A44" s="406" t="s">
        <v>235</v>
      </c>
      <c r="B44" s="155" t="s">
        <v>315</v>
      </c>
      <c r="C44" s="108">
        <f>'Form E2 '!D239</f>
        <v>0</v>
      </c>
      <c r="D44" s="108">
        <f>'Form E2 '!E239</f>
        <v>0</v>
      </c>
      <c r="E44" s="108">
        <f>'Form E2 '!F239</f>
        <v>0</v>
      </c>
      <c r="F44" s="108">
        <f>'Form E2 '!G239</f>
        <v>0</v>
      </c>
      <c r="G44" s="108">
        <f>'Form E2 '!H239</f>
        <v>0</v>
      </c>
      <c r="H44" s="108">
        <f>'Form E2 '!I239</f>
        <v>0</v>
      </c>
      <c r="I44" s="108">
        <f>'Form E2 '!J239</f>
        <v>0</v>
      </c>
      <c r="J44" s="108">
        <f>'Form E2 '!K239</f>
        <v>0</v>
      </c>
      <c r="K44" s="1166"/>
      <c r="L44" s="108">
        <f>'Form E2 '!M239</f>
        <v>0</v>
      </c>
      <c r="M44" s="108">
        <f>'Form E2 '!N239</f>
        <v>0</v>
      </c>
      <c r="N44" s="108">
        <f>'Form E2 '!O239</f>
        <v>0</v>
      </c>
      <c r="O44" s="108">
        <f>'Form E2 '!P239</f>
        <v>0</v>
      </c>
      <c r="P44" s="108">
        <f>'Form E2 '!Q239</f>
        <v>0</v>
      </c>
      <c r="Q44" s="108">
        <f>'Form E2 '!R239</f>
        <v>0</v>
      </c>
      <c r="R44" s="108">
        <f>'Form E2 '!S239</f>
        <v>0</v>
      </c>
      <c r="S44" s="1166"/>
      <c r="T44" s="108">
        <f>'Form E2 '!U239</f>
        <v>0</v>
      </c>
    </row>
    <row r="45" spans="1:20" x14ac:dyDescent="0.3">
      <c r="A45" s="406" t="s">
        <v>236</v>
      </c>
      <c r="B45" s="155" t="s">
        <v>316</v>
      </c>
      <c r="C45" s="108">
        <f>'Form E2 '!D260</f>
        <v>0</v>
      </c>
      <c r="D45" s="108">
        <f>'Form E2 '!E260</f>
        <v>0</v>
      </c>
      <c r="E45" s="108">
        <f>'Form E2 '!F260</f>
        <v>0</v>
      </c>
      <c r="F45" s="108">
        <f>'Form E2 '!G260</f>
        <v>0</v>
      </c>
      <c r="G45" s="108">
        <f>'Form E2 '!H260</f>
        <v>0</v>
      </c>
      <c r="H45" s="108">
        <f>'Form E2 '!I260</f>
        <v>0</v>
      </c>
      <c r="I45" s="108">
        <f>'Form E2 '!J260</f>
        <v>0</v>
      </c>
      <c r="J45" s="108">
        <f>'Form E2 '!K260</f>
        <v>0</v>
      </c>
      <c r="K45" s="1167"/>
      <c r="L45" s="108">
        <f>'Form E2 '!M260</f>
        <v>0</v>
      </c>
      <c r="M45" s="108">
        <f>'Form E2 '!N260</f>
        <v>0</v>
      </c>
      <c r="N45" s="108">
        <f>'Form E2 '!O260</f>
        <v>0</v>
      </c>
      <c r="O45" s="108">
        <f>'Form E2 '!P260</f>
        <v>0</v>
      </c>
      <c r="P45" s="108">
        <f>'Form E2 '!Q260</f>
        <v>0</v>
      </c>
      <c r="Q45" s="108">
        <f>'Form E2 '!R260</f>
        <v>0</v>
      </c>
      <c r="R45" s="108">
        <f>'Form E2 '!S260</f>
        <v>0</v>
      </c>
      <c r="S45" s="1167"/>
      <c r="T45" s="108">
        <f>'Form E2 '!U260</f>
        <v>0</v>
      </c>
    </row>
    <row r="46" spans="1:20" ht="15.75" thickBot="1" x14ac:dyDescent="0.35">
      <c r="A46" s="145"/>
      <c r="B46" s="146" t="s">
        <v>175</v>
      </c>
      <c r="C46" s="109">
        <f t="shared" ref="C46:J46" si="13">SUM(C44:C45)</f>
        <v>0</v>
      </c>
      <c r="D46" s="109">
        <f t="shared" si="13"/>
        <v>0</v>
      </c>
      <c r="E46" s="109">
        <f t="shared" si="13"/>
        <v>0</v>
      </c>
      <c r="F46" s="109">
        <f t="shared" si="13"/>
        <v>0</v>
      </c>
      <c r="G46" s="109">
        <f t="shared" si="13"/>
        <v>0</v>
      </c>
      <c r="H46" s="109">
        <f t="shared" si="13"/>
        <v>0</v>
      </c>
      <c r="I46" s="109">
        <f t="shared" si="13"/>
        <v>0</v>
      </c>
      <c r="J46" s="109">
        <f t="shared" si="13"/>
        <v>0</v>
      </c>
      <c r="K46" s="109">
        <f>'Form E2 '!L261</f>
        <v>0</v>
      </c>
      <c r="L46" s="109">
        <f t="shared" ref="L46:R46" si="14">SUM(L44:L45)</f>
        <v>0</v>
      </c>
      <c r="M46" s="109">
        <f t="shared" si="14"/>
        <v>0</v>
      </c>
      <c r="N46" s="109">
        <f t="shared" si="14"/>
        <v>0</v>
      </c>
      <c r="O46" s="109">
        <f t="shared" si="14"/>
        <v>0</v>
      </c>
      <c r="P46" s="109">
        <f t="shared" si="14"/>
        <v>0</v>
      </c>
      <c r="Q46" s="109">
        <f t="shared" si="14"/>
        <v>0</v>
      </c>
      <c r="R46" s="109">
        <f t="shared" si="14"/>
        <v>0</v>
      </c>
      <c r="S46" s="151">
        <f>Q46-R46</f>
        <v>0</v>
      </c>
      <c r="T46" s="147">
        <f>SUM(T44:T45)</f>
        <v>0</v>
      </c>
    </row>
    <row r="47" spans="1:20" ht="15.75" thickTop="1" x14ac:dyDescent="0.3">
      <c r="A47" s="1164" t="s">
        <v>518</v>
      </c>
      <c r="B47" s="1165"/>
      <c r="C47" s="170"/>
      <c r="D47" s="170"/>
      <c r="E47" s="170"/>
      <c r="F47" s="170"/>
      <c r="G47" s="170"/>
      <c r="H47" s="170"/>
      <c r="I47" s="170"/>
      <c r="J47" s="170"/>
      <c r="K47" s="108"/>
      <c r="L47" s="170"/>
      <c r="M47" s="170"/>
      <c r="N47" s="170"/>
      <c r="O47" s="170"/>
      <c r="P47" s="170"/>
      <c r="Q47" s="170"/>
      <c r="R47" s="171"/>
      <c r="S47" s="111"/>
      <c r="T47" s="334"/>
    </row>
    <row r="48" spans="1:20" x14ac:dyDescent="0.3">
      <c r="A48" s="406" t="s">
        <v>237</v>
      </c>
      <c r="B48" s="155" t="s">
        <v>317</v>
      </c>
      <c r="C48" s="108">
        <f>'Form E2 '!D267</f>
        <v>0</v>
      </c>
      <c r="D48" s="108">
        <f>'Form E2 '!E267</f>
        <v>0</v>
      </c>
      <c r="E48" s="108">
        <f>'Form E2 '!F267</f>
        <v>0</v>
      </c>
      <c r="F48" s="108">
        <f>'Form E2 '!G267</f>
        <v>0</v>
      </c>
      <c r="G48" s="108">
        <f>'Form E2 '!H267</f>
        <v>0</v>
      </c>
      <c r="H48" s="108">
        <f>'Form E2 '!I267</f>
        <v>0</v>
      </c>
      <c r="I48" s="108">
        <f>'Form E2 '!J267</f>
        <v>0</v>
      </c>
      <c r="J48" s="108">
        <f>'Form E2 '!K267</f>
        <v>0</v>
      </c>
      <c r="K48" s="1166"/>
      <c r="L48" s="108">
        <f>'Form E2 '!M267</f>
        <v>0</v>
      </c>
      <c r="M48" s="108">
        <f>'Form E2 '!N267</f>
        <v>0</v>
      </c>
      <c r="N48" s="108">
        <f>'Form E2 '!O267</f>
        <v>0</v>
      </c>
      <c r="O48" s="108">
        <f>'Form E2 '!P267</f>
        <v>0</v>
      </c>
      <c r="P48" s="108">
        <f>'Form E2 '!Q267</f>
        <v>0</v>
      </c>
      <c r="Q48" s="108">
        <f>'Form E2 '!R267</f>
        <v>0</v>
      </c>
      <c r="R48" s="108">
        <f>'Form E2 '!S267</f>
        <v>0</v>
      </c>
      <c r="S48" s="1166"/>
      <c r="T48" s="108">
        <f>'Form E2 '!U267</f>
        <v>0</v>
      </c>
    </row>
    <row r="49" spans="1:20" x14ac:dyDescent="0.3">
      <c r="A49" s="406" t="s">
        <v>238</v>
      </c>
      <c r="B49" s="155" t="s">
        <v>318</v>
      </c>
      <c r="C49" s="108">
        <f>'Form E2 '!D272</f>
        <v>0</v>
      </c>
      <c r="D49" s="108">
        <f>'Form E2 '!E272</f>
        <v>0</v>
      </c>
      <c r="E49" s="108">
        <f>'Form E2 '!F272</f>
        <v>0</v>
      </c>
      <c r="F49" s="108">
        <f>'Form E2 '!G272</f>
        <v>0</v>
      </c>
      <c r="G49" s="108">
        <f>'Form E2 '!H272</f>
        <v>0</v>
      </c>
      <c r="H49" s="108">
        <f>'Form E2 '!I272</f>
        <v>0</v>
      </c>
      <c r="I49" s="108">
        <f>'Form E2 '!J272</f>
        <v>0</v>
      </c>
      <c r="J49" s="108">
        <f>'Form E2 '!K272</f>
        <v>0</v>
      </c>
      <c r="K49" s="1167"/>
      <c r="L49" s="108">
        <f>'Form E2 '!M272</f>
        <v>0</v>
      </c>
      <c r="M49" s="108">
        <f>'Form E2 '!N272</f>
        <v>0</v>
      </c>
      <c r="N49" s="108">
        <f>'Form E2 '!O272</f>
        <v>0</v>
      </c>
      <c r="O49" s="108">
        <f>'Form E2 '!P272</f>
        <v>0</v>
      </c>
      <c r="P49" s="108">
        <f>'Form E2 '!Q272</f>
        <v>0</v>
      </c>
      <c r="Q49" s="108">
        <f>'Form E2 '!R272</f>
        <v>0</v>
      </c>
      <c r="R49" s="108">
        <f>'Form E2 '!S272</f>
        <v>0</v>
      </c>
      <c r="S49" s="1167"/>
      <c r="T49" s="108">
        <f>'Form E2 '!U272</f>
        <v>0</v>
      </c>
    </row>
    <row r="50" spans="1:20" ht="15.75" thickBot="1" x14ac:dyDescent="0.35">
      <c r="A50" s="145"/>
      <c r="B50" s="146" t="s">
        <v>175</v>
      </c>
      <c r="C50" s="109">
        <f t="shared" ref="C50:J50" si="15">SUM(C48:C49)</f>
        <v>0</v>
      </c>
      <c r="D50" s="109">
        <f t="shared" si="15"/>
        <v>0</v>
      </c>
      <c r="E50" s="109">
        <f t="shared" si="15"/>
        <v>0</v>
      </c>
      <c r="F50" s="109">
        <f t="shared" si="15"/>
        <v>0</v>
      </c>
      <c r="G50" s="109">
        <f t="shared" si="15"/>
        <v>0</v>
      </c>
      <c r="H50" s="109">
        <f t="shared" si="15"/>
        <v>0</v>
      </c>
      <c r="I50" s="109">
        <f t="shared" si="15"/>
        <v>0</v>
      </c>
      <c r="J50" s="109">
        <f t="shared" si="15"/>
        <v>0</v>
      </c>
      <c r="K50" s="109">
        <f>'Form E2 '!L273</f>
        <v>0</v>
      </c>
      <c r="L50" s="109">
        <f t="shared" ref="L50:R50" si="16">SUM(L48:L49)</f>
        <v>0</v>
      </c>
      <c r="M50" s="109">
        <f t="shared" si="16"/>
        <v>0</v>
      </c>
      <c r="N50" s="109">
        <f t="shared" si="16"/>
        <v>0</v>
      </c>
      <c r="O50" s="109">
        <f t="shared" si="16"/>
        <v>0</v>
      </c>
      <c r="P50" s="109">
        <f t="shared" si="16"/>
        <v>0</v>
      </c>
      <c r="Q50" s="109">
        <f t="shared" si="16"/>
        <v>0</v>
      </c>
      <c r="R50" s="109">
        <f t="shared" si="16"/>
        <v>0</v>
      </c>
      <c r="S50" s="151">
        <f>Q50-R50</f>
        <v>0</v>
      </c>
      <c r="T50" s="147">
        <f>SUM(T48:T49)</f>
        <v>0</v>
      </c>
    </row>
    <row r="51" spans="1:20" ht="15.75" thickTop="1" x14ac:dyDescent="0.3">
      <c r="A51" s="1164" t="s">
        <v>519</v>
      </c>
      <c r="B51" s="1165"/>
      <c r="C51" s="170"/>
      <c r="D51" s="170"/>
      <c r="E51" s="170"/>
      <c r="F51" s="170"/>
      <c r="G51" s="170"/>
      <c r="H51" s="170"/>
      <c r="I51" s="170"/>
      <c r="J51" s="170"/>
      <c r="K51" s="108"/>
      <c r="L51" s="170"/>
      <c r="M51" s="170"/>
      <c r="N51" s="170"/>
      <c r="O51" s="170"/>
      <c r="P51" s="170"/>
      <c r="Q51" s="170"/>
      <c r="R51" s="171"/>
      <c r="S51" s="111"/>
      <c r="T51" s="334"/>
    </row>
    <row r="52" spans="1:20" x14ac:dyDescent="0.3">
      <c r="A52" s="406" t="s">
        <v>557</v>
      </c>
      <c r="B52" s="155" t="s">
        <v>317</v>
      </c>
      <c r="C52" s="108">
        <f>'Form E2 '!D279</f>
        <v>0</v>
      </c>
      <c r="D52" s="108">
        <f>'Form E2 '!E279</f>
        <v>0</v>
      </c>
      <c r="E52" s="108">
        <f>'Form E2 '!F279</f>
        <v>0</v>
      </c>
      <c r="F52" s="108">
        <f>'Form E2 '!G279</f>
        <v>0</v>
      </c>
      <c r="G52" s="108">
        <f>'Form E2 '!H279</f>
        <v>0</v>
      </c>
      <c r="H52" s="108">
        <f>'Form E2 '!I279</f>
        <v>0</v>
      </c>
      <c r="I52" s="108">
        <f>'Form E2 '!J279</f>
        <v>0</v>
      </c>
      <c r="J52" s="108">
        <f>'Form E2 '!K279</f>
        <v>0</v>
      </c>
      <c r="K52" s="1166"/>
      <c r="L52" s="108">
        <f>'Form E2 '!M279</f>
        <v>0</v>
      </c>
      <c r="M52" s="108">
        <f>'Form E2 '!N279</f>
        <v>0</v>
      </c>
      <c r="N52" s="108">
        <f>'Form E2 '!O279</f>
        <v>0</v>
      </c>
      <c r="O52" s="108">
        <f>'Form E2 '!P279</f>
        <v>0</v>
      </c>
      <c r="P52" s="108">
        <f>'Form E2 '!Q279</f>
        <v>0</v>
      </c>
      <c r="Q52" s="108">
        <f>'Form E2 '!R279</f>
        <v>0</v>
      </c>
      <c r="R52" s="108">
        <f>'Form E2 '!S279</f>
        <v>0</v>
      </c>
      <c r="S52" s="1166"/>
      <c r="T52" s="108">
        <f>'Form E2 '!U279</f>
        <v>0</v>
      </c>
    </row>
    <row r="53" spans="1:20" x14ac:dyDescent="0.3">
      <c r="A53" s="406" t="s">
        <v>565</v>
      </c>
      <c r="B53" s="155" t="s">
        <v>318</v>
      </c>
      <c r="C53" s="108">
        <f>'Form E2 '!D284</f>
        <v>0</v>
      </c>
      <c r="D53" s="108">
        <f>'Form E2 '!E284</f>
        <v>0</v>
      </c>
      <c r="E53" s="108">
        <f>'Form E2 '!F284</f>
        <v>0</v>
      </c>
      <c r="F53" s="108">
        <f>'Form E2 '!G284</f>
        <v>0</v>
      </c>
      <c r="G53" s="108">
        <f>'Form E2 '!H284</f>
        <v>0</v>
      </c>
      <c r="H53" s="108">
        <f>'Form E2 '!I284</f>
        <v>0</v>
      </c>
      <c r="I53" s="108">
        <f>'Form E2 '!J284</f>
        <v>0</v>
      </c>
      <c r="J53" s="108">
        <f>'Form E2 '!K284</f>
        <v>0</v>
      </c>
      <c r="K53" s="1167"/>
      <c r="L53" s="108">
        <f>'Form E2 '!M284</f>
        <v>0</v>
      </c>
      <c r="M53" s="108">
        <f>'Form E2 '!N284</f>
        <v>0</v>
      </c>
      <c r="N53" s="108">
        <f>'Form E2 '!O284</f>
        <v>0</v>
      </c>
      <c r="O53" s="108">
        <f>'Form E2 '!P284</f>
        <v>0</v>
      </c>
      <c r="P53" s="108">
        <f>'Form E2 '!Q284</f>
        <v>0</v>
      </c>
      <c r="Q53" s="108">
        <f>'Form E2 '!R284</f>
        <v>0</v>
      </c>
      <c r="R53" s="108">
        <f>'Form E2 '!S284</f>
        <v>0</v>
      </c>
      <c r="S53" s="1167"/>
      <c r="T53" s="108">
        <f>'Form E2 '!U284</f>
        <v>0</v>
      </c>
    </row>
    <row r="54" spans="1:20" ht="15.75" thickBot="1" x14ac:dyDescent="0.35">
      <c r="A54" s="145"/>
      <c r="B54" s="146" t="s">
        <v>175</v>
      </c>
      <c r="C54" s="109">
        <f t="shared" ref="C54:J54" si="17">SUM(C52:C53)</f>
        <v>0</v>
      </c>
      <c r="D54" s="109">
        <f t="shared" si="17"/>
        <v>0</v>
      </c>
      <c r="E54" s="109">
        <f t="shared" si="17"/>
        <v>0</v>
      </c>
      <c r="F54" s="109">
        <f t="shared" si="17"/>
        <v>0</v>
      </c>
      <c r="G54" s="109">
        <f t="shared" si="17"/>
        <v>0</v>
      </c>
      <c r="H54" s="109">
        <f t="shared" si="17"/>
        <v>0</v>
      </c>
      <c r="I54" s="109">
        <f t="shared" si="17"/>
        <v>0</v>
      </c>
      <c r="J54" s="109">
        <f t="shared" si="17"/>
        <v>0</v>
      </c>
      <c r="K54" s="109">
        <f>'Form E2 '!L285</f>
        <v>0</v>
      </c>
      <c r="L54" s="109">
        <f t="shared" ref="L54:R54" si="18">SUM(L52:L53)</f>
        <v>0</v>
      </c>
      <c r="M54" s="109">
        <f t="shared" si="18"/>
        <v>0</v>
      </c>
      <c r="N54" s="109">
        <f t="shared" si="18"/>
        <v>0</v>
      </c>
      <c r="O54" s="109">
        <f t="shared" si="18"/>
        <v>0</v>
      </c>
      <c r="P54" s="109">
        <f t="shared" si="18"/>
        <v>0</v>
      </c>
      <c r="Q54" s="109">
        <f t="shared" si="18"/>
        <v>0</v>
      </c>
      <c r="R54" s="109">
        <f t="shared" si="18"/>
        <v>0</v>
      </c>
      <c r="S54" s="151">
        <f>Q54-R54</f>
        <v>0</v>
      </c>
      <c r="T54" s="147">
        <f>SUM(T52:T53)</f>
        <v>0</v>
      </c>
    </row>
    <row r="55" spans="1:20" ht="15.75" customHeight="1" thickTop="1" x14ac:dyDescent="0.3">
      <c r="A55" s="1184" t="s">
        <v>319</v>
      </c>
      <c r="B55" s="1185"/>
      <c r="C55" s="170"/>
      <c r="D55" s="170"/>
      <c r="E55" s="170"/>
      <c r="F55" s="170"/>
      <c r="G55" s="170"/>
      <c r="H55" s="170"/>
      <c r="I55" s="170"/>
      <c r="J55" s="170"/>
      <c r="K55" s="108"/>
      <c r="L55" s="170"/>
      <c r="M55" s="170"/>
      <c r="N55" s="170"/>
      <c r="O55" s="170"/>
      <c r="P55" s="170"/>
      <c r="Q55" s="170"/>
      <c r="R55" s="171"/>
      <c r="S55" s="111"/>
      <c r="T55" s="334"/>
    </row>
    <row r="56" spans="1:20" ht="16.5" x14ac:dyDescent="0.3">
      <c r="A56" s="406" t="s">
        <v>567</v>
      </c>
      <c r="B56" s="423" t="s">
        <v>143</v>
      </c>
      <c r="C56" s="108">
        <f>'Form E2 '!D307</f>
        <v>0</v>
      </c>
      <c r="D56" s="108">
        <f>'Form E2 '!E307</f>
        <v>0</v>
      </c>
      <c r="E56" s="108">
        <f>'Form E2 '!F307</f>
        <v>0</v>
      </c>
      <c r="F56" s="108">
        <f>'Form E2 '!G307</f>
        <v>0</v>
      </c>
      <c r="G56" s="108">
        <f>'Form E2 '!H307</f>
        <v>0</v>
      </c>
      <c r="H56" s="108">
        <f>'Form E2 '!I307</f>
        <v>0</v>
      </c>
      <c r="I56" s="108">
        <f>'Form E2 '!J307</f>
        <v>0</v>
      </c>
      <c r="J56" s="108">
        <f>'Form E2 '!K307</f>
        <v>0</v>
      </c>
      <c r="K56" s="1166"/>
      <c r="L56" s="108">
        <f>'Form E2 '!M307</f>
        <v>0</v>
      </c>
      <c r="M56" s="108">
        <f>'Form E2 '!N307</f>
        <v>0</v>
      </c>
      <c r="N56" s="108">
        <f>'Form E2 '!O307</f>
        <v>0</v>
      </c>
      <c r="O56" s="108">
        <f>'Form E2 '!P307</f>
        <v>0</v>
      </c>
      <c r="P56" s="108">
        <f>'Form E2 '!Q307</f>
        <v>0</v>
      </c>
      <c r="Q56" s="108">
        <f>'Form E2 '!R307</f>
        <v>0</v>
      </c>
      <c r="R56" s="108">
        <f>'Form E2 '!S307</f>
        <v>0</v>
      </c>
      <c r="S56" s="1166"/>
      <c r="T56" s="108">
        <f>'Form E2 '!U307</f>
        <v>0</v>
      </c>
    </row>
    <row r="57" spans="1:20" ht="16.5" x14ac:dyDescent="0.3">
      <c r="A57" s="150" t="s">
        <v>568</v>
      </c>
      <c r="B57" s="424" t="s">
        <v>286</v>
      </c>
      <c r="C57" s="108">
        <f>'Form E2 '!D328</f>
        <v>0</v>
      </c>
      <c r="D57" s="108">
        <f>'Form E2 '!E328</f>
        <v>0</v>
      </c>
      <c r="E57" s="108">
        <f>'Form E2 '!F328</f>
        <v>0</v>
      </c>
      <c r="F57" s="108">
        <f>'Form E2 '!G328</f>
        <v>0</v>
      </c>
      <c r="G57" s="108">
        <f>'Form E2 '!H328</f>
        <v>0</v>
      </c>
      <c r="H57" s="108">
        <f>'Form E2 '!I328</f>
        <v>0</v>
      </c>
      <c r="I57" s="108">
        <f>'Form E2 '!J328</f>
        <v>0</v>
      </c>
      <c r="J57" s="108">
        <f>'Form E2 '!K328</f>
        <v>0</v>
      </c>
      <c r="K57" s="1167"/>
      <c r="L57" s="108">
        <f>'Form E2 '!M328</f>
        <v>0</v>
      </c>
      <c r="M57" s="108">
        <f>'Form E2 '!N328</f>
        <v>0</v>
      </c>
      <c r="N57" s="108">
        <f>'Form E2 '!O328</f>
        <v>0</v>
      </c>
      <c r="O57" s="108">
        <f>'Form E2 '!P328</f>
        <v>0</v>
      </c>
      <c r="P57" s="108">
        <f>'Form E2 '!Q328</f>
        <v>0</v>
      </c>
      <c r="Q57" s="108">
        <f>'Form E2 '!R328</f>
        <v>0</v>
      </c>
      <c r="R57" s="108">
        <f>'Form E2 '!S328</f>
        <v>0</v>
      </c>
      <c r="S57" s="1167"/>
      <c r="T57" s="108">
        <f>'Form E2 '!U328</f>
        <v>0</v>
      </c>
    </row>
    <row r="58" spans="1:20" ht="15.75" thickBot="1" x14ac:dyDescent="0.35">
      <c r="A58" s="145"/>
      <c r="B58" s="146" t="s">
        <v>175</v>
      </c>
      <c r="C58" s="109">
        <f t="shared" ref="C58:J58" si="19">SUM(C56:C57)</f>
        <v>0</v>
      </c>
      <c r="D58" s="109">
        <f t="shared" si="19"/>
        <v>0</v>
      </c>
      <c r="E58" s="109">
        <f t="shared" si="19"/>
        <v>0</v>
      </c>
      <c r="F58" s="109">
        <f t="shared" si="19"/>
        <v>0</v>
      </c>
      <c r="G58" s="109">
        <f t="shared" si="19"/>
        <v>0</v>
      </c>
      <c r="H58" s="109">
        <f t="shared" si="19"/>
        <v>0</v>
      </c>
      <c r="I58" s="109">
        <f t="shared" si="19"/>
        <v>0</v>
      </c>
      <c r="J58" s="109">
        <f t="shared" si="19"/>
        <v>0</v>
      </c>
      <c r="K58" s="109">
        <f>'Form E2 '!L329</f>
        <v>0</v>
      </c>
      <c r="L58" s="109">
        <f t="shared" ref="L58:R58" si="20">SUM(L56:L57)</f>
        <v>0</v>
      </c>
      <c r="M58" s="109">
        <f t="shared" si="20"/>
        <v>0</v>
      </c>
      <c r="N58" s="109">
        <f t="shared" si="20"/>
        <v>0</v>
      </c>
      <c r="O58" s="109">
        <f t="shared" si="20"/>
        <v>0</v>
      </c>
      <c r="P58" s="109">
        <f t="shared" si="20"/>
        <v>0</v>
      </c>
      <c r="Q58" s="109">
        <f t="shared" si="20"/>
        <v>0</v>
      </c>
      <c r="R58" s="109">
        <f t="shared" si="20"/>
        <v>0</v>
      </c>
      <c r="S58" s="151">
        <f>Q58-R58</f>
        <v>0</v>
      </c>
      <c r="T58" s="147">
        <f>SUM(T56:T57)</f>
        <v>0</v>
      </c>
    </row>
    <row r="59" spans="1:20" ht="16.5" thickTop="1" thickBot="1" x14ac:dyDescent="0.35">
      <c r="A59" s="1177" t="s">
        <v>215</v>
      </c>
      <c r="B59" s="1178"/>
      <c r="C59" s="110">
        <f>SUM(C42,C46,C50,C54,C58)</f>
        <v>0</v>
      </c>
      <c r="D59" s="110">
        <f t="shared" ref="D59:T59" si="21">SUM(D42,D46,D50,D54,D58)</f>
        <v>0</v>
      </c>
      <c r="E59" s="110">
        <f t="shared" si="21"/>
        <v>0</v>
      </c>
      <c r="F59" s="110">
        <f t="shared" si="21"/>
        <v>0</v>
      </c>
      <c r="G59" s="110">
        <f t="shared" si="21"/>
        <v>0</v>
      </c>
      <c r="H59" s="110">
        <f t="shared" si="21"/>
        <v>0</v>
      </c>
      <c r="I59" s="110">
        <f t="shared" si="21"/>
        <v>0</v>
      </c>
      <c r="J59" s="110">
        <f t="shared" si="21"/>
        <v>0</v>
      </c>
      <c r="K59" s="110">
        <f t="shared" si="21"/>
        <v>0</v>
      </c>
      <c r="L59" s="110">
        <f t="shared" si="21"/>
        <v>0</v>
      </c>
      <c r="M59" s="110">
        <f t="shared" si="21"/>
        <v>0</v>
      </c>
      <c r="N59" s="110">
        <f t="shared" si="21"/>
        <v>0</v>
      </c>
      <c r="O59" s="110">
        <f t="shared" si="21"/>
        <v>0</v>
      </c>
      <c r="P59" s="110">
        <f t="shared" si="21"/>
        <v>0</v>
      </c>
      <c r="Q59" s="110">
        <f t="shared" si="21"/>
        <v>0</v>
      </c>
      <c r="R59" s="110">
        <f t="shared" si="21"/>
        <v>0</v>
      </c>
      <c r="S59" s="110">
        <f t="shared" si="21"/>
        <v>0</v>
      </c>
      <c r="T59" s="110">
        <f t="shared" si="21"/>
        <v>0</v>
      </c>
    </row>
    <row r="60" spans="1:20" ht="15.75" thickTop="1" x14ac:dyDescent="0.3">
      <c r="A60" s="61"/>
      <c r="B60" s="61"/>
      <c r="C60" s="148"/>
      <c r="D60" s="148"/>
      <c r="E60" s="148"/>
      <c r="F60" s="148"/>
      <c r="G60" s="148"/>
      <c r="H60" s="148"/>
      <c r="I60" s="148"/>
      <c r="J60" s="148"/>
      <c r="K60" s="148"/>
      <c r="L60" s="148"/>
      <c r="M60" s="148"/>
      <c r="N60" s="148"/>
      <c r="O60" s="148"/>
      <c r="P60" s="148"/>
      <c r="Q60" s="148"/>
      <c r="R60" s="148"/>
      <c r="S60" s="148"/>
      <c r="T60" s="323"/>
    </row>
    <row r="61" spans="1:20" ht="26.25" customHeight="1" x14ac:dyDescent="0.3">
      <c r="A61" s="44" t="s">
        <v>583</v>
      </c>
      <c r="B61" s="692"/>
      <c r="C61" s="624"/>
      <c r="D61" s="119"/>
      <c r="E61" s="119"/>
      <c r="F61" s="119"/>
      <c r="G61" s="119"/>
      <c r="H61" s="119"/>
      <c r="I61" s="119"/>
      <c r="J61" s="119"/>
      <c r="L61" s="119"/>
      <c r="M61" s="119"/>
      <c r="N61" s="119"/>
      <c r="O61" s="119"/>
      <c r="P61" s="119"/>
      <c r="Q61" s="119"/>
      <c r="R61" s="119"/>
    </row>
    <row r="62" spans="1:20" x14ac:dyDescent="0.3">
      <c r="A62" s="119"/>
      <c r="B62" s="119"/>
      <c r="C62" s="119"/>
      <c r="D62" s="119"/>
      <c r="E62" s="119"/>
      <c r="F62" s="119"/>
      <c r="G62" s="119"/>
      <c r="H62" s="119"/>
      <c r="I62" s="119"/>
      <c r="J62" s="119"/>
      <c r="L62" s="119"/>
      <c r="M62" s="119"/>
      <c r="N62" s="119"/>
      <c r="O62" s="119"/>
      <c r="P62" s="119"/>
      <c r="Q62" s="119"/>
      <c r="R62" s="119"/>
    </row>
    <row r="63" spans="1:20" x14ac:dyDescent="0.3">
      <c r="A63" s="119"/>
      <c r="B63" s="119"/>
      <c r="C63" s="119"/>
      <c r="D63" s="119"/>
      <c r="E63" s="119"/>
      <c r="F63" s="119"/>
      <c r="G63" s="119"/>
      <c r="H63" s="119"/>
      <c r="I63" s="119"/>
      <c r="J63" s="119"/>
      <c r="L63" s="119"/>
      <c r="M63" s="119"/>
      <c r="N63" s="119"/>
      <c r="O63" s="119"/>
      <c r="P63" s="119"/>
      <c r="Q63" s="119"/>
      <c r="R63" s="119"/>
    </row>
    <row r="64" spans="1:20" x14ac:dyDescent="0.3">
      <c r="A64" s="119"/>
      <c r="B64" s="119"/>
      <c r="C64" s="119"/>
      <c r="D64" s="119"/>
      <c r="E64" s="119"/>
      <c r="F64" s="119"/>
      <c r="G64" s="119"/>
      <c r="H64" s="119"/>
      <c r="I64" s="119"/>
      <c r="J64" s="119"/>
      <c r="L64" s="119"/>
      <c r="M64" s="119"/>
      <c r="N64" s="119"/>
      <c r="O64" s="119"/>
      <c r="P64" s="119"/>
      <c r="Q64" s="119"/>
      <c r="R64" s="119"/>
    </row>
    <row r="65" spans="1:17" x14ac:dyDescent="0.3">
      <c r="A65" s="119"/>
      <c r="B65" s="119"/>
      <c r="C65" s="119"/>
      <c r="D65" s="119"/>
      <c r="E65" s="119"/>
      <c r="F65" s="119"/>
      <c r="G65" s="119"/>
      <c r="H65" s="119"/>
      <c r="I65" s="119"/>
      <c r="J65" s="119"/>
      <c r="L65" s="119"/>
      <c r="M65" s="119"/>
      <c r="N65" s="119"/>
      <c r="O65" s="119"/>
      <c r="P65" s="119"/>
      <c r="Q65" s="119"/>
    </row>
    <row r="66" spans="1:17" x14ac:dyDescent="0.3">
      <c r="A66" s="119"/>
      <c r="B66" s="119"/>
      <c r="C66" s="119"/>
      <c r="D66" s="119"/>
      <c r="E66" s="119"/>
      <c r="F66" s="119"/>
      <c r="G66" s="119"/>
      <c r="H66" s="119"/>
      <c r="I66" s="119"/>
      <c r="J66" s="119"/>
      <c r="L66" s="119"/>
      <c r="M66" s="119"/>
      <c r="N66" s="119"/>
      <c r="O66" s="119"/>
      <c r="P66" s="119"/>
      <c r="Q66" s="119"/>
    </row>
    <row r="67" spans="1:17" x14ac:dyDescent="0.3">
      <c r="A67" s="119"/>
      <c r="B67" s="119"/>
      <c r="C67" s="119"/>
      <c r="D67" s="119"/>
      <c r="E67" s="119"/>
      <c r="F67" s="119"/>
      <c r="G67" s="119"/>
      <c r="H67" s="119"/>
      <c r="I67" s="119"/>
      <c r="J67" s="119"/>
      <c r="L67" s="119"/>
      <c r="M67" s="119"/>
      <c r="N67" s="119"/>
      <c r="O67" s="119"/>
      <c r="P67" s="119"/>
      <c r="Q67" s="119"/>
    </row>
    <row r="68" spans="1:17" x14ac:dyDescent="0.3">
      <c r="A68" s="119"/>
      <c r="B68" s="119"/>
      <c r="C68" s="119"/>
      <c r="D68" s="119"/>
      <c r="E68" s="119"/>
      <c r="F68" s="119"/>
      <c r="G68" s="119"/>
      <c r="H68" s="119"/>
      <c r="I68" s="119"/>
      <c r="J68" s="119"/>
      <c r="L68" s="119"/>
      <c r="M68" s="119"/>
      <c r="N68" s="119"/>
      <c r="O68" s="119"/>
      <c r="P68" s="119"/>
      <c r="Q68" s="119"/>
    </row>
    <row r="69" spans="1:17" x14ac:dyDescent="0.3">
      <c r="A69" s="119"/>
      <c r="B69" s="119"/>
      <c r="C69" s="119"/>
      <c r="D69" s="119"/>
      <c r="E69" s="119"/>
      <c r="F69" s="119"/>
      <c r="G69" s="119"/>
      <c r="H69" s="119"/>
      <c r="I69" s="119"/>
      <c r="J69" s="119"/>
      <c r="L69" s="119"/>
      <c r="M69" s="119"/>
      <c r="N69" s="119"/>
      <c r="O69" s="119"/>
      <c r="P69" s="119"/>
      <c r="Q69" s="119"/>
    </row>
    <row r="70" spans="1:17" x14ac:dyDescent="0.3">
      <c r="A70" s="119"/>
      <c r="B70" s="119"/>
      <c r="C70" s="119"/>
      <c r="D70" s="119"/>
      <c r="E70" s="119"/>
      <c r="F70" s="119"/>
      <c r="G70" s="119"/>
      <c r="H70" s="119"/>
      <c r="I70" s="119"/>
      <c r="J70" s="119"/>
      <c r="L70" s="119"/>
      <c r="M70" s="119"/>
      <c r="N70" s="119"/>
      <c r="O70" s="119"/>
      <c r="P70" s="119"/>
      <c r="Q70" s="119"/>
    </row>
    <row r="71" spans="1:17" x14ac:dyDescent="0.3">
      <c r="A71" s="119"/>
      <c r="B71" s="119"/>
      <c r="C71" s="119"/>
      <c r="D71" s="119"/>
      <c r="E71" s="119"/>
      <c r="F71" s="119"/>
      <c r="G71" s="119"/>
      <c r="H71" s="119"/>
      <c r="I71" s="119"/>
      <c r="J71" s="119"/>
      <c r="L71" s="119"/>
      <c r="M71" s="119"/>
      <c r="N71" s="119"/>
      <c r="O71" s="119"/>
      <c r="P71" s="119"/>
      <c r="Q71" s="119"/>
    </row>
    <row r="72" spans="1:17" x14ac:dyDescent="0.3">
      <c r="A72" s="119"/>
      <c r="B72" s="119"/>
      <c r="C72" s="119"/>
      <c r="D72" s="119"/>
      <c r="E72" s="119"/>
      <c r="F72" s="119"/>
      <c r="G72" s="119"/>
      <c r="H72" s="119"/>
      <c r="I72" s="119"/>
      <c r="J72" s="119"/>
      <c r="L72" s="119"/>
      <c r="M72" s="119"/>
      <c r="N72" s="119"/>
      <c r="O72" s="119"/>
      <c r="P72" s="119"/>
      <c r="Q72" s="119"/>
    </row>
    <row r="73" spans="1:17" x14ac:dyDescent="0.3">
      <c r="J73" s="119"/>
      <c r="L73" s="119"/>
      <c r="M73" s="119"/>
      <c r="N73" s="119"/>
      <c r="O73" s="119"/>
      <c r="P73" s="119"/>
      <c r="Q73" s="119"/>
    </row>
    <row r="74" spans="1:17" x14ac:dyDescent="0.3">
      <c r="J74" s="119"/>
      <c r="L74" s="119"/>
      <c r="M74" s="119"/>
      <c r="N74" s="119"/>
      <c r="O74" s="119"/>
      <c r="P74" s="119"/>
      <c r="Q74" s="119"/>
    </row>
    <row r="75" spans="1:17" x14ac:dyDescent="0.3">
      <c r="J75" s="119"/>
    </row>
    <row r="76" spans="1:17" x14ac:dyDescent="0.3">
      <c r="J76" s="119"/>
    </row>
    <row r="77" spans="1:17" x14ac:dyDescent="0.3">
      <c r="J77" s="119"/>
    </row>
    <row r="78" spans="1:17" x14ac:dyDescent="0.3">
      <c r="J78" s="119"/>
    </row>
    <row r="79" spans="1:17" x14ac:dyDescent="0.3">
      <c r="J79" s="119"/>
    </row>
    <row r="80" spans="1:17" x14ac:dyDescent="0.3">
      <c r="J80" s="119"/>
    </row>
  </sheetData>
  <mergeCells count="58">
    <mergeCell ref="T12:T14"/>
    <mergeCell ref="S12:S14"/>
    <mergeCell ref="L12:Q12"/>
    <mergeCell ref="O13:O14"/>
    <mergeCell ref="P13:P14"/>
    <mergeCell ref="Q13:Q14"/>
    <mergeCell ref="B1:C1"/>
    <mergeCell ref="C5:H5"/>
    <mergeCell ref="C7:H7"/>
    <mergeCell ref="C8:H8"/>
    <mergeCell ref="C11:K11"/>
    <mergeCell ref="C6:H6"/>
    <mergeCell ref="S52:S53"/>
    <mergeCell ref="S56:S57"/>
    <mergeCell ref="K30:K31"/>
    <mergeCell ref="A29:B29"/>
    <mergeCell ref="A21:B21"/>
    <mergeCell ref="A33:B33"/>
    <mergeCell ref="A25:B25"/>
    <mergeCell ref="K26:K27"/>
    <mergeCell ref="A47:B47"/>
    <mergeCell ref="K48:K49"/>
    <mergeCell ref="S48:S49"/>
    <mergeCell ref="A39:B39"/>
    <mergeCell ref="K40:K41"/>
    <mergeCell ref="S40:S41"/>
    <mergeCell ref="K44:K45"/>
    <mergeCell ref="S44:S45"/>
    <mergeCell ref="A59:B59"/>
    <mergeCell ref="R13:R14"/>
    <mergeCell ref="J13:J14"/>
    <mergeCell ref="A12:A14"/>
    <mergeCell ref="A37:B37"/>
    <mergeCell ref="A43:B43"/>
    <mergeCell ref="K52:K53"/>
    <mergeCell ref="A51:B51"/>
    <mergeCell ref="A55:B55"/>
    <mergeCell ref="N13:N14"/>
    <mergeCell ref="B12:B14"/>
    <mergeCell ref="K13:K14"/>
    <mergeCell ref="M13:M14"/>
    <mergeCell ref="A38:C38"/>
    <mergeCell ref="K34:K35"/>
    <mergeCell ref="K56:K57"/>
    <mergeCell ref="A17:B17"/>
    <mergeCell ref="K18:K19"/>
    <mergeCell ref="S18:S19"/>
    <mergeCell ref="C12:K12"/>
    <mergeCell ref="S34:S35"/>
    <mergeCell ref="S30:S31"/>
    <mergeCell ref="S22:S23"/>
    <mergeCell ref="K22:K23"/>
    <mergeCell ref="L13:L14"/>
    <mergeCell ref="A16:B16"/>
    <mergeCell ref="C13:D13"/>
    <mergeCell ref="G13:H13"/>
    <mergeCell ref="E13:F13"/>
    <mergeCell ref="S26:S27"/>
  </mergeCells>
  <phoneticPr fontId="12" type="noConversion"/>
  <printOptions horizontalCentered="1"/>
  <pageMargins left="0.19685039370078741" right="0" top="0.39370078740157483" bottom="0.23622047244094491" header="0.31496062992125984" footer="0.51181102362204722"/>
  <pageSetup paperSize="9" scale="53" orientation="landscape" r:id="rId1"/>
  <headerFooter alignWithMargins="0">
    <oddHeader>&amp;L&amp;"Arial,Bold"Risk-Based Capital Framework</oddHeader>
    <oddFooter>&amp;C&amp;A&amp;R&amp;P of &amp;N</oddFooter>
  </headerFooter>
  <colBreaks count="2" manualBreakCount="2">
    <brk id="13" max="59" man="1"/>
    <brk id="20" max="1048575" man="1"/>
  </colBreaks>
  <ignoredErrors>
    <ignoredError sqref="S55 S51 S33 S29 S21 S43 S38" 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80"/>
  <sheetViews>
    <sheetView showGridLines="0" topLeftCell="A4" zoomScale="85" zoomScaleNormal="85" zoomScaleSheetLayoutView="75" workbookViewId="0">
      <selection activeCell="E18" sqref="E18"/>
    </sheetView>
  </sheetViews>
  <sheetFormatPr defaultColWidth="9.140625" defaultRowHeight="15" x14ac:dyDescent="0.3"/>
  <cols>
    <col min="1" max="1" width="5.7109375" style="329" customWidth="1"/>
    <col min="2" max="2" width="37.42578125" style="329" customWidth="1"/>
    <col min="3" max="3" width="19.7109375" style="329" customWidth="1"/>
    <col min="4" max="4" width="12.85546875" style="329" hidden="1" customWidth="1"/>
    <col min="5" max="5" width="19.7109375" style="329" customWidth="1"/>
    <col min="6" max="6" width="13" style="329" hidden="1" customWidth="1"/>
    <col min="7" max="7" width="19.7109375" style="329" customWidth="1"/>
    <col min="8" max="8" width="13" style="329" hidden="1" customWidth="1"/>
    <col min="9" max="9" width="19.7109375" style="329" customWidth="1"/>
    <col min="10" max="10" width="4.85546875" style="329" hidden="1" customWidth="1"/>
    <col min="11" max="11" width="19.7109375" style="329" customWidth="1"/>
    <col min="12" max="12" width="12.85546875" style="329" hidden="1" customWidth="1"/>
    <col min="13" max="13" width="19.7109375" style="329" customWidth="1"/>
    <col min="14" max="14" width="12.5703125" style="329" hidden="1" customWidth="1"/>
    <col min="15" max="15" width="11.85546875" style="329" hidden="1" customWidth="1"/>
    <col min="16" max="16" width="19.7109375" style="329" customWidth="1"/>
    <col min="17" max="17" width="12.7109375" style="329" hidden="1" customWidth="1"/>
    <col min="18" max="18" width="19.7109375" style="329" customWidth="1"/>
    <col min="19" max="19" width="12.140625" style="329" hidden="1" customWidth="1"/>
    <col min="20" max="20" width="19.7109375" style="329" customWidth="1"/>
    <col min="21" max="21" width="12.5703125" style="329" hidden="1" customWidth="1"/>
    <col min="22" max="22" width="19.7109375" style="329" customWidth="1"/>
    <col min="23" max="23" width="13.42578125" style="329" hidden="1" customWidth="1"/>
    <col min="24" max="24" width="19.7109375" style="329" customWidth="1"/>
    <col min="25" max="25" width="13.42578125" style="329" hidden="1" customWidth="1"/>
    <col min="26" max="26" width="19.7109375" style="329" customWidth="1"/>
    <col min="27" max="27" width="13.42578125" style="329" hidden="1" customWidth="1"/>
    <col min="28" max="28" width="19.7109375" style="329" customWidth="1"/>
    <col min="29" max="29" width="12.5703125" style="329" hidden="1" customWidth="1"/>
    <col min="30" max="30" width="19.7109375" style="329" customWidth="1"/>
    <col min="31" max="31" width="12.5703125" style="329" hidden="1" customWidth="1"/>
    <col min="32" max="33" width="14" style="329" hidden="1" customWidth="1"/>
    <col min="34" max="34" width="19.7109375" style="329" customWidth="1"/>
    <col min="35" max="36" width="14" style="329" hidden="1" customWidth="1"/>
    <col min="37" max="37" width="19.7109375" style="329" customWidth="1"/>
    <col min="38" max="38" width="14" style="329" hidden="1" customWidth="1"/>
    <col min="39" max="39" width="19.7109375" style="329" customWidth="1"/>
    <col min="40" max="16384" width="9.140625" style="329"/>
  </cols>
  <sheetData>
    <row r="1" spans="1:39" x14ac:dyDescent="0.3">
      <c r="A1" s="625" t="s">
        <v>371</v>
      </c>
      <c r="B1" s="1062" t="s">
        <v>464</v>
      </c>
      <c r="C1" s="1191"/>
      <c r="D1" s="623"/>
      <c r="AD1" s="198"/>
      <c r="AE1" s="198"/>
      <c r="AF1" s="198"/>
      <c r="AG1" s="198"/>
      <c r="AH1" s="198"/>
      <c r="AI1" s="198"/>
      <c r="AJ1" s="198"/>
      <c r="AK1" s="198"/>
      <c r="AL1" s="198"/>
      <c r="AM1" s="793"/>
    </row>
    <row r="2" spans="1:39" x14ac:dyDescent="0.3">
      <c r="B2" s="39"/>
      <c r="C2" s="623"/>
      <c r="D2" s="623"/>
      <c r="AD2" s="198"/>
      <c r="AE2" s="198"/>
      <c r="AF2" s="198"/>
      <c r="AG2" s="198"/>
      <c r="AH2" s="198"/>
      <c r="AI2" s="198"/>
      <c r="AJ2" s="198"/>
      <c r="AK2" s="198"/>
      <c r="AL2" s="198"/>
      <c r="AM2" s="793"/>
    </row>
    <row r="3" spans="1:39" x14ac:dyDescent="0.3">
      <c r="B3" s="39"/>
      <c r="C3" s="623"/>
      <c r="D3" s="623"/>
      <c r="AD3" s="198"/>
      <c r="AE3" s="198"/>
      <c r="AF3" s="198"/>
      <c r="AG3" s="198"/>
      <c r="AH3" s="198"/>
      <c r="AI3" s="198"/>
      <c r="AJ3" s="198"/>
      <c r="AK3" s="198"/>
      <c r="AL3" s="198"/>
      <c r="AM3" s="793"/>
    </row>
    <row r="4" spans="1:39" x14ac:dyDescent="0.3">
      <c r="B4" s="39"/>
      <c r="C4" s="623"/>
      <c r="D4" s="623"/>
      <c r="AD4" s="198"/>
      <c r="AE4" s="198"/>
      <c r="AF4" s="198"/>
      <c r="AG4" s="198"/>
      <c r="AH4" s="198"/>
      <c r="AI4" s="198"/>
      <c r="AJ4" s="198"/>
      <c r="AK4" s="198"/>
      <c r="AL4" s="198"/>
      <c r="AM4" s="793"/>
    </row>
    <row r="5" spans="1:39" x14ac:dyDescent="0.3">
      <c r="A5" s="2"/>
      <c r="B5" s="119" t="s">
        <v>433</v>
      </c>
      <c r="C5" s="1192" t="str">
        <f>IF('Form A'!D5=0,"",'Form A'!D5)</f>
        <v/>
      </c>
      <c r="D5" s="1193"/>
      <c r="E5" s="1193"/>
      <c r="F5" s="1193"/>
      <c r="G5" s="1193"/>
      <c r="H5" s="1193"/>
      <c r="I5" s="1193"/>
      <c r="J5" s="1193"/>
      <c r="K5" s="1193"/>
      <c r="L5" s="1193"/>
      <c r="M5" s="1194"/>
      <c r="N5" s="812"/>
      <c r="O5" s="411"/>
      <c r="P5" s="411"/>
      <c r="Q5" s="411"/>
      <c r="R5" s="5"/>
      <c r="S5" s="5"/>
      <c r="T5" s="5"/>
      <c r="U5" s="5"/>
      <c r="V5" s="2"/>
      <c r="W5" s="2"/>
      <c r="X5" s="2"/>
      <c r="Y5" s="2"/>
      <c r="Z5" s="2"/>
      <c r="AA5" s="2"/>
      <c r="AB5" s="2"/>
      <c r="AC5" s="2"/>
      <c r="AD5" s="50"/>
      <c r="AE5" s="50"/>
      <c r="AF5" s="50"/>
      <c r="AG5" s="50"/>
      <c r="AH5" s="50"/>
      <c r="AI5" s="50"/>
      <c r="AJ5" s="50"/>
      <c r="AK5" s="50"/>
      <c r="AL5" s="50"/>
    </row>
    <row r="6" spans="1:39" x14ac:dyDescent="0.3">
      <c r="A6" s="2"/>
      <c r="B6" s="27" t="s">
        <v>435</v>
      </c>
      <c r="C6" s="1192" t="str">
        <f>IF('Form A'!D6=0,"",'Form A'!D6)</f>
        <v/>
      </c>
      <c r="D6" s="1193"/>
      <c r="E6" s="1193"/>
      <c r="F6" s="1193"/>
      <c r="G6" s="1193"/>
      <c r="H6" s="1193"/>
      <c r="I6" s="1193"/>
      <c r="J6" s="1193"/>
      <c r="K6" s="1193"/>
      <c r="L6" s="1193"/>
      <c r="M6" s="1194"/>
      <c r="N6" s="812"/>
      <c r="O6" s="411"/>
      <c r="P6" s="411"/>
      <c r="Q6" s="411"/>
      <c r="R6" s="5"/>
      <c r="S6" s="5"/>
      <c r="T6" s="5"/>
      <c r="U6" s="5"/>
      <c r="V6" s="2"/>
      <c r="W6" s="2"/>
      <c r="X6" s="2"/>
      <c r="Y6" s="2"/>
      <c r="Z6" s="2"/>
      <c r="AA6" s="2"/>
      <c r="AB6" s="2"/>
      <c r="AC6" s="2"/>
      <c r="AD6" s="50"/>
      <c r="AE6" s="50"/>
      <c r="AF6" s="50"/>
      <c r="AG6" s="50"/>
      <c r="AH6" s="50"/>
      <c r="AI6" s="50"/>
      <c r="AJ6" s="50"/>
      <c r="AK6" s="50"/>
      <c r="AL6" s="50"/>
    </row>
    <row r="7" spans="1:39" x14ac:dyDescent="0.3">
      <c r="A7" s="2"/>
      <c r="B7" s="4" t="s">
        <v>297</v>
      </c>
      <c r="C7" s="1192" t="str">
        <f>IF('Form A'!D7=0,"",'Form A'!D7)</f>
        <v/>
      </c>
      <c r="D7" s="1193"/>
      <c r="E7" s="1193"/>
      <c r="F7" s="1193"/>
      <c r="G7" s="1193"/>
      <c r="H7" s="1193"/>
      <c r="I7" s="1193"/>
      <c r="J7" s="1193"/>
      <c r="K7" s="1193"/>
      <c r="L7" s="1193"/>
      <c r="M7" s="1194"/>
      <c r="N7" s="812"/>
      <c r="O7" s="411"/>
      <c r="P7" s="411"/>
      <c r="Q7" s="411"/>
      <c r="R7" s="5"/>
      <c r="S7" s="5"/>
      <c r="T7" s="5"/>
      <c r="U7" s="5"/>
      <c r="V7" s="2"/>
      <c r="W7" s="2"/>
      <c r="X7" s="2"/>
      <c r="Y7" s="2"/>
      <c r="Z7" s="2"/>
      <c r="AA7" s="2"/>
      <c r="AB7" s="2"/>
      <c r="AC7" s="2"/>
      <c r="AD7" s="2"/>
      <c r="AE7" s="2"/>
      <c r="AF7" s="2"/>
      <c r="AG7" s="2"/>
      <c r="AH7" s="2"/>
      <c r="AI7" s="2"/>
      <c r="AJ7" s="2"/>
      <c r="AK7" s="2"/>
      <c r="AL7" s="2"/>
    </row>
    <row r="8" spans="1:39" x14ac:dyDescent="0.3">
      <c r="A8" s="2"/>
      <c r="B8" s="82" t="s">
        <v>259</v>
      </c>
      <c r="C8" s="1195">
        <f>'Form A'!D8</f>
        <v>0</v>
      </c>
      <c r="D8" s="1196"/>
      <c r="E8" s="1196"/>
      <c r="F8" s="1196"/>
      <c r="G8" s="1196"/>
      <c r="H8" s="1196"/>
      <c r="I8" s="1196"/>
      <c r="J8" s="1196"/>
      <c r="K8" s="1196"/>
      <c r="L8" s="1196"/>
      <c r="M8" s="1197"/>
      <c r="N8" s="813"/>
      <c r="O8" s="285"/>
      <c r="P8" s="285"/>
      <c r="Q8" s="285"/>
      <c r="R8" s="5"/>
      <c r="S8" s="5"/>
      <c r="T8" s="5"/>
      <c r="U8" s="5"/>
      <c r="V8" s="2"/>
      <c r="W8" s="2"/>
      <c r="X8" s="2"/>
      <c r="Y8" s="2"/>
      <c r="Z8" s="2"/>
      <c r="AA8" s="2"/>
      <c r="AB8" s="2"/>
      <c r="AC8" s="2"/>
      <c r="AD8" s="2"/>
      <c r="AE8" s="2"/>
      <c r="AF8" s="2"/>
      <c r="AG8" s="2"/>
      <c r="AH8" s="2"/>
      <c r="AI8" s="2"/>
      <c r="AJ8" s="2"/>
      <c r="AK8" s="2"/>
      <c r="AL8" s="2"/>
    </row>
    <row r="9" spans="1:39" x14ac:dyDescent="0.3">
      <c r="A9" s="2"/>
      <c r="C9" s="819"/>
      <c r="D9" s="819"/>
      <c r="E9" s="819"/>
      <c r="F9" s="819"/>
      <c r="G9" s="819"/>
      <c r="H9" s="819"/>
      <c r="I9" s="819"/>
      <c r="J9" s="819"/>
      <c r="K9" s="819"/>
      <c r="L9" s="819"/>
      <c r="M9" s="819"/>
      <c r="N9" s="819"/>
      <c r="O9" s="2"/>
      <c r="P9" s="2"/>
      <c r="Q9" s="2"/>
      <c r="R9" s="2"/>
      <c r="S9" s="2"/>
      <c r="T9" s="2"/>
      <c r="U9" s="2"/>
      <c r="V9" s="2"/>
      <c r="W9" s="2"/>
      <c r="X9" s="2"/>
      <c r="Y9" s="2"/>
      <c r="Z9" s="2"/>
      <c r="AA9" s="2"/>
      <c r="AB9" s="2"/>
      <c r="AC9" s="2"/>
      <c r="AD9" s="2"/>
      <c r="AE9" s="2"/>
      <c r="AF9" s="2"/>
      <c r="AG9" s="2"/>
      <c r="AH9" s="2"/>
      <c r="AI9" s="2"/>
      <c r="AJ9" s="2"/>
      <c r="AK9" s="2"/>
      <c r="AL9" s="2"/>
      <c r="AM9" s="793"/>
    </row>
    <row r="10" spans="1:39" x14ac:dyDescent="0.3">
      <c r="A10" s="2"/>
      <c r="B10" s="82"/>
      <c r="C10" s="819"/>
      <c r="D10" s="819"/>
      <c r="E10" s="819"/>
      <c r="F10" s="819"/>
      <c r="G10" s="819"/>
      <c r="H10" s="819"/>
      <c r="I10" s="819"/>
      <c r="J10" s="819"/>
      <c r="K10" s="819"/>
      <c r="L10" s="819"/>
      <c r="M10" s="819"/>
      <c r="N10" s="819"/>
      <c r="O10" s="2"/>
      <c r="P10" s="2"/>
      <c r="Q10" s="2"/>
      <c r="R10" s="2"/>
      <c r="S10" s="2"/>
      <c r="T10" s="2"/>
      <c r="U10" s="2"/>
      <c r="V10" s="2"/>
      <c r="W10" s="2"/>
      <c r="X10" s="2"/>
      <c r="Y10" s="2"/>
      <c r="Z10" s="2"/>
      <c r="AA10" s="2"/>
      <c r="AB10" s="2"/>
      <c r="AC10" s="2"/>
      <c r="AD10" s="2"/>
      <c r="AE10" s="2"/>
      <c r="AF10" s="2"/>
      <c r="AG10" s="2"/>
      <c r="AH10" s="2"/>
      <c r="AI10" s="2"/>
      <c r="AJ10" s="2"/>
      <c r="AK10" s="2"/>
      <c r="AL10" s="2"/>
      <c r="AM10" s="793"/>
    </row>
    <row r="11" spans="1:39" x14ac:dyDescent="0.3">
      <c r="B11" s="814"/>
      <c r="C11" s="1198" t="s">
        <v>128</v>
      </c>
      <c r="D11" s="1198"/>
      <c r="E11" s="1198"/>
      <c r="F11" s="1198"/>
      <c r="G11" s="1198"/>
      <c r="H11" s="1198"/>
      <c r="I11" s="1198"/>
      <c r="J11" s="1198"/>
      <c r="K11" s="1198"/>
      <c r="L11" s="1198"/>
      <c r="M11" s="1198"/>
      <c r="N11" s="1198"/>
      <c r="O11" s="1198"/>
      <c r="P11" s="1198"/>
      <c r="Q11" s="1198"/>
      <c r="R11" s="1198"/>
      <c r="S11" s="814"/>
      <c r="T11" s="814"/>
      <c r="U11" s="814"/>
      <c r="V11" s="814"/>
      <c r="W11" s="814"/>
      <c r="X11" s="814"/>
      <c r="Y11" s="814"/>
      <c r="Z11" s="814"/>
      <c r="AA11" s="814"/>
      <c r="AB11" s="814"/>
      <c r="AC11" s="814"/>
      <c r="AD11" s="814"/>
      <c r="AE11" s="814"/>
      <c r="AF11" s="814"/>
      <c r="AG11" s="814"/>
      <c r="AH11" s="814"/>
      <c r="AI11" s="814"/>
      <c r="AJ11" s="814"/>
      <c r="AK11" s="814"/>
      <c r="AL11" s="814"/>
      <c r="AM11" s="814"/>
    </row>
    <row r="12" spans="1:39" x14ac:dyDescent="0.3">
      <c r="A12" s="1181" t="s">
        <v>247</v>
      </c>
      <c r="B12" s="1186" t="s">
        <v>248</v>
      </c>
      <c r="C12" s="1168" t="s">
        <v>249</v>
      </c>
      <c r="D12" s="1169"/>
      <c r="E12" s="1169"/>
      <c r="F12" s="1169"/>
      <c r="G12" s="1169"/>
      <c r="H12" s="1169"/>
      <c r="I12" s="1169"/>
      <c r="J12" s="1169"/>
      <c r="K12" s="1169"/>
      <c r="L12" s="1169"/>
      <c r="M12" s="1169"/>
      <c r="N12" s="1169"/>
      <c r="O12" s="1169"/>
      <c r="P12" s="1169"/>
      <c r="Q12" s="1169"/>
      <c r="R12" s="1170"/>
      <c r="S12" s="816"/>
      <c r="T12" s="1204" t="s">
        <v>250</v>
      </c>
      <c r="U12" s="1205"/>
      <c r="V12" s="1205"/>
      <c r="W12" s="1205"/>
      <c r="X12" s="1205"/>
      <c r="Y12" s="1205"/>
      <c r="Z12" s="1205"/>
      <c r="AA12" s="1205"/>
      <c r="AB12" s="1205"/>
      <c r="AC12" s="1205"/>
      <c r="AD12" s="1205"/>
      <c r="AE12" s="1205"/>
      <c r="AF12" s="816"/>
      <c r="AG12" s="816"/>
      <c r="AH12" s="1209" t="s">
        <v>266</v>
      </c>
      <c r="AI12" s="1210"/>
      <c r="AJ12" s="811"/>
      <c r="AK12" s="1179" t="s">
        <v>350</v>
      </c>
      <c r="AL12" s="811"/>
      <c r="AM12" s="1199" t="s">
        <v>3</v>
      </c>
    </row>
    <row r="13" spans="1:39" x14ac:dyDescent="0.3">
      <c r="A13" s="1182"/>
      <c r="B13" s="1187"/>
      <c r="C13" s="1168" t="s">
        <v>251</v>
      </c>
      <c r="D13" s="1169"/>
      <c r="E13" s="1170"/>
      <c r="F13" s="816"/>
      <c r="G13" s="1175" t="s">
        <v>134</v>
      </c>
      <c r="H13" s="1208"/>
      <c r="I13" s="1176"/>
      <c r="J13" s="409"/>
      <c r="K13" s="1168" t="s">
        <v>252</v>
      </c>
      <c r="L13" s="1169"/>
      <c r="M13" s="1170"/>
      <c r="N13" s="410"/>
      <c r="O13" s="806"/>
      <c r="P13" s="1179" t="s">
        <v>169</v>
      </c>
      <c r="Q13" s="806"/>
      <c r="R13" s="1179" t="s">
        <v>253</v>
      </c>
      <c r="S13" s="806"/>
      <c r="T13" s="1171" t="s">
        <v>263</v>
      </c>
      <c r="U13" s="808"/>
      <c r="V13" s="1171" t="s">
        <v>264</v>
      </c>
      <c r="W13" s="808"/>
      <c r="X13" s="1171" t="s">
        <v>265</v>
      </c>
      <c r="Y13" s="808"/>
      <c r="Z13" s="1171" t="s">
        <v>575</v>
      </c>
      <c r="AA13" s="808"/>
      <c r="AB13" s="1171" t="s">
        <v>576</v>
      </c>
      <c r="AC13" s="808"/>
      <c r="AD13" s="1171" t="s">
        <v>580</v>
      </c>
      <c r="AE13" s="808"/>
      <c r="AF13" s="808"/>
      <c r="AG13" s="808"/>
      <c r="AH13" s="1179" t="s">
        <v>581</v>
      </c>
      <c r="AI13" s="806"/>
      <c r="AJ13" s="294"/>
      <c r="AK13" s="1202"/>
      <c r="AL13" s="405"/>
      <c r="AM13" s="1200"/>
    </row>
    <row r="14" spans="1:39" x14ac:dyDescent="0.3">
      <c r="A14" s="1183"/>
      <c r="B14" s="1188"/>
      <c r="C14" s="68" t="s">
        <v>139</v>
      </c>
      <c r="D14" s="68"/>
      <c r="E14" s="68" t="s">
        <v>140</v>
      </c>
      <c r="F14" s="68"/>
      <c r="G14" s="428" t="s">
        <v>139</v>
      </c>
      <c r="H14" s="428"/>
      <c r="I14" s="428" t="s">
        <v>140</v>
      </c>
      <c r="J14" s="402"/>
      <c r="K14" s="68" t="s">
        <v>139</v>
      </c>
      <c r="L14" s="68"/>
      <c r="M14" s="68" t="s">
        <v>140</v>
      </c>
      <c r="N14" s="809"/>
      <c r="O14" s="807"/>
      <c r="P14" s="1180"/>
      <c r="Q14" s="807"/>
      <c r="R14" s="1180"/>
      <c r="S14" s="807"/>
      <c r="T14" s="1172"/>
      <c r="U14" s="809"/>
      <c r="V14" s="1172"/>
      <c r="W14" s="809"/>
      <c r="X14" s="1172"/>
      <c r="Y14" s="809"/>
      <c r="Z14" s="1172"/>
      <c r="AA14" s="809"/>
      <c r="AB14" s="1172"/>
      <c r="AC14" s="809"/>
      <c r="AD14" s="1172"/>
      <c r="AE14" s="809"/>
      <c r="AF14" s="809"/>
      <c r="AG14" s="809"/>
      <c r="AH14" s="1180"/>
      <c r="AI14" s="807"/>
      <c r="AJ14" s="807"/>
      <c r="AK14" s="1203"/>
      <c r="AL14" s="404"/>
      <c r="AM14" s="1201"/>
    </row>
    <row r="15" spans="1:39" x14ac:dyDescent="0.3">
      <c r="A15" s="330"/>
      <c r="B15" s="330"/>
      <c r="C15" s="330"/>
      <c r="D15" s="330"/>
      <c r="E15" s="96"/>
      <c r="F15" s="96"/>
      <c r="G15" s="401"/>
      <c r="H15" s="401"/>
      <c r="I15" s="401"/>
      <c r="J15" s="401"/>
      <c r="K15" s="96"/>
      <c r="L15" s="96"/>
      <c r="M15" s="96"/>
      <c r="N15" s="96"/>
      <c r="O15" s="97"/>
      <c r="P15" s="97"/>
      <c r="Q15" s="97"/>
      <c r="R15" s="97"/>
      <c r="S15" s="97"/>
      <c r="T15" s="92" t="s">
        <v>227</v>
      </c>
      <c r="U15" s="92"/>
      <c r="V15" s="92" t="s">
        <v>228</v>
      </c>
      <c r="W15" s="92"/>
      <c r="X15" s="92" t="s">
        <v>185</v>
      </c>
      <c r="Y15" s="92"/>
      <c r="Z15" s="92" t="s">
        <v>186</v>
      </c>
      <c r="AA15" s="92"/>
      <c r="AB15" s="92" t="s">
        <v>232</v>
      </c>
      <c r="AC15" s="92"/>
      <c r="AD15" s="92" t="s">
        <v>110</v>
      </c>
      <c r="AE15" s="92"/>
      <c r="AF15" s="92"/>
      <c r="AG15" s="92"/>
      <c r="AH15" s="92" t="s">
        <v>262</v>
      </c>
      <c r="AI15" s="92"/>
      <c r="AJ15" s="92"/>
      <c r="AK15" s="92" t="s">
        <v>582</v>
      </c>
      <c r="AL15" s="295"/>
      <c r="AM15" s="422" t="s">
        <v>177</v>
      </c>
    </row>
    <row r="16" spans="1:39" x14ac:dyDescent="0.3">
      <c r="A16" s="1173" t="s">
        <v>569</v>
      </c>
      <c r="B16" s="1174"/>
      <c r="C16" s="400"/>
      <c r="D16" s="400"/>
      <c r="E16" s="90"/>
      <c r="F16" s="90"/>
      <c r="G16" s="90"/>
      <c r="H16" s="90"/>
      <c r="I16" s="90"/>
      <c r="J16" s="90"/>
      <c r="K16" s="90"/>
      <c r="L16" s="90"/>
      <c r="M16" s="90"/>
      <c r="N16" s="90"/>
      <c r="O16" s="91"/>
      <c r="P16" s="91"/>
      <c r="Q16" s="91"/>
      <c r="R16" s="91"/>
      <c r="S16" s="91"/>
      <c r="T16" s="98"/>
      <c r="U16" s="98"/>
      <c r="V16" s="98"/>
      <c r="W16" s="98"/>
      <c r="X16" s="98"/>
      <c r="Y16" s="98"/>
      <c r="Z16" s="98"/>
      <c r="AA16" s="98"/>
      <c r="AB16" s="98"/>
      <c r="AC16" s="98"/>
      <c r="AD16" s="98"/>
      <c r="AE16" s="98"/>
      <c r="AF16" s="98"/>
      <c r="AG16" s="98"/>
      <c r="AH16" s="98"/>
      <c r="AI16" s="98"/>
      <c r="AJ16" s="98"/>
      <c r="AK16" s="98"/>
      <c r="AL16" s="98"/>
      <c r="AM16" s="332"/>
    </row>
    <row r="17" spans="1:39" x14ac:dyDescent="0.3">
      <c r="A17" s="1164" t="s">
        <v>518</v>
      </c>
      <c r="B17" s="1165"/>
      <c r="C17" s="170"/>
      <c r="D17" s="170"/>
      <c r="E17" s="170"/>
      <c r="F17" s="170"/>
      <c r="G17" s="170"/>
      <c r="H17" s="170"/>
      <c r="I17" s="170"/>
      <c r="J17" s="170"/>
      <c r="K17" s="170"/>
      <c r="L17" s="170"/>
      <c r="M17" s="170"/>
      <c r="N17" s="170"/>
      <c r="O17" s="170"/>
      <c r="P17" s="170"/>
      <c r="Q17" s="170"/>
      <c r="R17" s="108"/>
      <c r="S17" s="108"/>
      <c r="T17" s="170"/>
      <c r="U17" s="170"/>
      <c r="V17" s="170"/>
      <c r="W17" s="170"/>
      <c r="X17" s="170"/>
      <c r="Y17" s="170"/>
      <c r="Z17" s="170"/>
      <c r="AA17" s="170"/>
      <c r="AB17" s="170"/>
      <c r="AC17" s="170"/>
      <c r="AD17" s="170"/>
      <c r="AE17" s="170"/>
      <c r="AF17" s="108"/>
      <c r="AG17" s="111"/>
      <c r="AH17" s="171"/>
      <c r="AI17" s="171"/>
      <c r="AJ17" s="171"/>
      <c r="AK17" s="111"/>
      <c r="AL17" s="111"/>
      <c r="AM17" s="334"/>
    </row>
    <row r="18" spans="1:39" x14ac:dyDescent="0.3">
      <c r="A18" s="406" t="s">
        <v>230</v>
      </c>
      <c r="B18" s="155" t="s">
        <v>315</v>
      </c>
      <c r="C18" s="108">
        <f>'Form E2 '!D37</f>
        <v>0</v>
      </c>
      <c r="D18" s="108">
        <f>'Form E2 '!E37</f>
        <v>0</v>
      </c>
      <c r="E18" s="108">
        <f>'Form E2 '!F37</f>
        <v>0</v>
      </c>
      <c r="F18" s="108">
        <f>'Form E2 '!G37</f>
        <v>0</v>
      </c>
      <c r="G18" s="108">
        <f>'Form E2 '!H37</f>
        <v>0</v>
      </c>
      <c r="H18" s="108">
        <f>'Form E2 '!I37</f>
        <v>0</v>
      </c>
      <c r="I18" s="108">
        <f>'Form E2 '!K37</f>
        <v>0</v>
      </c>
      <c r="J18" s="108">
        <f>'Form E2 '!L37</f>
        <v>0</v>
      </c>
      <c r="K18" s="108">
        <f>'Form E2 '!M37</f>
        <v>0</v>
      </c>
      <c r="L18" s="108">
        <f>'Form E2 '!N37</f>
        <v>0</v>
      </c>
      <c r="M18" s="108">
        <f>'Form E2 '!O37</f>
        <v>0</v>
      </c>
      <c r="N18" s="108">
        <f>'Form E2 '!P37</f>
        <v>0</v>
      </c>
      <c r="O18" s="108">
        <f>'Form E2 '!Q37</f>
        <v>0</v>
      </c>
      <c r="P18" s="108">
        <f>'Form E2 '!R37</f>
        <v>0</v>
      </c>
      <c r="Q18" s="170"/>
      <c r="R18" s="1166"/>
      <c r="S18" s="165"/>
      <c r="T18" s="108">
        <f>'Form E2 '!M77</f>
        <v>0</v>
      </c>
      <c r="U18" s="487" t="e">
        <f>'Form E2 '!M77+'Form E2 '!#REF!</f>
        <v>#REF!</v>
      </c>
      <c r="V18" s="108">
        <f>'Form E2 '!N77</f>
        <v>0</v>
      </c>
      <c r="W18" s="108" t="e">
        <f>'Form E2 '!N77+'Form E2 '!#REF!</f>
        <v>#REF!</v>
      </c>
      <c r="X18" s="108">
        <f>'Form E2 '!O77</f>
        <v>0</v>
      </c>
      <c r="Y18" s="108" t="e">
        <f>'Form E2 '!O77+'Form E2 '!#REF!</f>
        <v>#REF!</v>
      </c>
      <c r="Z18" s="108">
        <f>'Form E2 '!P77</f>
        <v>0</v>
      </c>
      <c r="AA18" s="108" t="e">
        <f>'Form E2 '!P77+'Form E2 '!#REF!</f>
        <v>#REF!</v>
      </c>
      <c r="AB18" s="108">
        <f>'Form E2 '!Q77</f>
        <v>0</v>
      </c>
      <c r="AC18" s="108" t="e">
        <f>'Form E2 '!Q77+'Form E2 '!#REF!</f>
        <v>#REF!</v>
      </c>
      <c r="AD18" s="108">
        <f>'Form E2 '!R77</f>
        <v>0</v>
      </c>
      <c r="AE18" s="170"/>
      <c r="AF18" s="1206"/>
      <c r="AG18" s="166"/>
      <c r="AH18" s="108">
        <f>'Form E2 '!S77</f>
        <v>0</v>
      </c>
      <c r="AI18" s="108" t="e">
        <f>'Form E2 '!S77+'Form E2 '!#REF!</f>
        <v>#REF!</v>
      </c>
      <c r="AJ18" s="171"/>
      <c r="AK18" s="1166"/>
      <c r="AL18" s="166"/>
      <c r="AM18" s="108">
        <f>'Form E2 '!U77</f>
        <v>0</v>
      </c>
    </row>
    <row r="19" spans="1:39" x14ac:dyDescent="0.3">
      <c r="A19" s="406" t="s">
        <v>234</v>
      </c>
      <c r="B19" s="155" t="s">
        <v>316</v>
      </c>
      <c r="C19" s="108">
        <f>'Form E2 '!D98</f>
        <v>0</v>
      </c>
      <c r="D19" s="108"/>
      <c r="E19" s="108">
        <f>'Form E2 '!E98</f>
        <v>0</v>
      </c>
      <c r="F19" s="108" t="e">
        <f>'Form E2 '!E98+'Form E2 '!#REF!</f>
        <v>#REF!</v>
      </c>
      <c r="G19" s="108">
        <f>'Form E2 '!F98</f>
        <v>0</v>
      </c>
      <c r="H19" s="108" t="e">
        <f>'Form E2 '!F98+'Form E2 '!#REF!</f>
        <v>#REF!</v>
      </c>
      <c r="I19" s="108">
        <f>'Form E2 '!G98</f>
        <v>0</v>
      </c>
      <c r="J19" s="108" t="e">
        <f>'Form E2 '!G98+'Form E2 '!#REF!</f>
        <v>#REF!</v>
      </c>
      <c r="K19" s="108">
        <f>'Form E2 '!H98</f>
        <v>0</v>
      </c>
      <c r="L19" s="108" t="e">
        <f>'Form E2 '!H98+'Form E2 '!#REF!</f>
        <v>#REF!</v>
      </c>
      <c r="M19" s="108">
        <f>'Form E2 '!I98</f>
        <v>0</v>
      </c>
      <c r="N19" s="108" t="e">
        <f>'Form E2 '!I98+'Form E2 '!#REF!</f>
        <v>#REF!</v>
      </c>
      <c r="O19" s="487" t="e">
        <f>'Form E2 '!#REF!+'Form E2 '!#REF!</f>
        <v>#REF!</v>
      </c>
      <c r="P19" s="108">
        <f>'Form E2 '!K98</f>
        <v>0</v>
      </c>
      <c r="Q19" s="170"/>
      <c r="R19" s="1167"/>
      <c r="S19" s="165"/>
      <c r="T19" s="108">
        <f>'Form E2 '!M98</f>
        <v>0</v>
      </c>
      <c r="U19" s="487" t="e">
        <f>'Form E2 '!M98+'Form E2 '!#REF!</f>
        <v>#REF!</v>
      </c>
      <c r="V19" s="108">
        <f>'Form E2 '!N98</f>
        <v>0</v>
      </c>
      <c r="W19" s="108" t="e">
        <f>'Form E2 '!N98+'Form E2 '!#REF!</f>
        <v>#REF!</v>
      </c>
      <c r="X19" s="108">
        <f>'Form E2 '!O98</f>
        <v>0</v>
      </c>
      <c r="Y19" s="108" t="e">
        <f>'Form E2 '!O98+'Form E2 '!#REF!</f>
        <v>#REF!</v>
      </c>
      <c r="Z19" s="108">
        <f>'Form E2 '!P98</f>
        <v>0</v>
      </c>
      <c r="AA19" s="108" t="e">
        <f>'Form E2 '!P98+'Form E2 '!#REF!</f>
        <v>#REF!</v>
      </c>
      <c r="AB19" s="108">
        <f>'Form E2 '!Q98</f>
        <v>0</v>
      </c>
      <c r="AC19" s="108" t="e">
        <f>'Form E2 '!Q98+'Form E2 '!#REF!</f>
        <v>#REF!</v>
      </c>
      <c r="AD19" s="108">
        <f>'Form E2 '!R98</f>
        <v>0</v>
      </c>
      <c r="AE19" s="170"/>
      <c r="AF19" s="1207"/>
      <c r="AG19" s="166"/>
      <c r="AH19" s="108">
        <f>'Form E2 '!S98</f>
        <v>0</v>
      </c>
      <c r="AI19" s="108" t="e">
        <f>'Form E2 '!S98+'Form E2 '!#REF!</f>
        <v>#REF!</v>
      </c>
      <c r="AJ19" s="171"/>
      <c r="AK19" s="1167"/>
      <c r="AL19" s="166"/>
      <c r="AM19" s="108">
        <f>'Form E2 '!U98</f>
        <v>0</v>
      </c>
    </row>
    <row r="20" spans="1:39" s="119" customFormat="1" ht="15.75" thickBot="1" x14ac:dyDescent="0.35">
      <c r="A20" s="145"/>
      <c r="B20" s="146" t="s">
        <v>175</v>
      </c>
      <c r="C20" s="109">
        <f>SUM(C18:C19)</f>
        <v>0</v>
      </c>
      <c r="D20" s="109"/>
      <c r="E20" s="109">
        <f>SUM(E18:E19)</f>
        <v>0</v>
      </c>
      <c r="F20" s="109"/>
      <c r="G20" s="109">
        <f>SUM(G18:G19)</f>
        <v>0</v>
      </c>
      <c r="H20" s="109"/>
      <c r="I20" s="109">
        <f>SUM(I18:I19)</f>
        <v>0</v>
      </c>
      <c r="J20" s="109"/>
      <c r="K20" s="109">
        <f>SUM(K18:K19)</f>
        <v>0</v>
      </c>
      <c r="L20" s="109"/>
      <c r="M20" s="109">
        <f>SUM(M18:M19)</f>
        <v>0</v>
      </c>
      <c r="N20" s="109"/>
      <c r="O20" s="109"/>
      <c r="P20" s="109">
        <f>SUM(P18:P19)</f>
        <v>0</v>
      </c>
      <c r="Q20" s="109"/>
      <c r="R20" s="109">
        <f>'Form E2 '!L99</f>
        <v>0</v>
      </c>
      <c r="S20" s="109"/>
      <c r="T20" s="109">
        <f>SUM(T18:T19)</f>
        <v>0</v>
      </c>
      <c r="U20" s="109"/>
      <c r="V20" s="109">
        <f>SUM(V18:V19)</f>
        <v>0</v>
      </c>
      <c r="W20" s="109"/>
      <c r="X20" s="109">
        <f>SUM(X18:X19)</f>
        <v>0</v>
      </c>
      <c r="Y20" s="109"/>
      <c r="Z20" s="109">
        <f>SUM(Z18:Z19)</f>
        <v>0</v>
      </c>
      <c r="AA20" s="109"/>
      <c r="AB20" s="109">
        <f>SUM(AB18:AB19)</f>
        <v>0</v>
      </c>
      <c r="AC20" s="109"/>
      <c r="AD20" s="109">
        <f>SUM(AD18:AD19)</f>
        <v>0</v>
      </c>
      <c r="AE20" s="109"/>
      <c r="AF20" s="109"/>
      <c r="AG20" s="109"/>
      <c r="AH20" s="109">
        <f>SUM(AH18:AH19)</f>
        <v>0</v>
      </c>
      <c r="AI20" s="109"/>
      <c r="AJ20" s="109"/>
      <c r="AK20" s="151">
        <f>AD20-AH20</f>
        <v>0</v>
      </c>
      <c r="AL20" s="412"/>
      <c r="AM20" s="147">
        <f>SUM(AM18:AM19)</f>
        <v>0</v>
      </c>
    </row>
    <row r="21" spans="1:39" ht="15.75" thickTop="1" x14ac:dyDescent="0.3">
      <c r="A21" s="1164" t="s">
        <v>519</v>
      </c>
      <c r="B21" s="1165"/>
      <c r="C21" s="170"/>
      <c r="D21" s="170"/>
      <c r="E21" s="170"/>
      <c r="F21" s="170"/>
      <c r="G21" s="170"/>
      <c r="H21" s="170"/>
      <c r="I21" s="170"/>
      <c r="J21" s="170"/>
      <c r="K21" s="170"/>
      <c r="L21" s="170"/>
      <c r="M21" s="170"/>
      <c r="N21" s="170"/>
      <c r="O21" s="170"/>
      <c r="P21" s="170"/>
      <c r="Q21" s="170"/>
      <c r="R21" s="108"/>
      <c r="S21" s="108"/>
      <c r="T21" s="170"/>
      <c r="U21" s="170"/>
      <c r="V21" s="170"/>
      <c r="W21" s="170"/>
      <c r="X21" s="170"/>
      <c r="Y21" s="170"/>
      <c r="Z21" s="170"/>
      <c r="AA21" s="170"/>
      <c r="AB21" s="170"/>
      <c r="AC21" s="170"/>
      <c r="AD21" s="170"/>
      <c r="AE21" s="170"/>
      <c r="AF21" s="108"/>
      <c r="AG21" s="111"/>
      <c r="AH21" s="171"/>
      <c r="AI21" s="171"/>
      <c r="AJ21" s="171"/>
      <c r="AK21" s="111"/>
      <c r="AL21" s="111"/>
      <c r="AM21" s="334"/>
    </row>
    <row r="22" spans="1:39" x14ac:dyDescent="0.3">
      <c r="A22" s="406" t="s">
        <v>235</v>
      </c>
      <c r="B22" s="155" t="s">
        <v>315</v>
      </c>
      <c r="C22" s="108">
        <f>'Form E2 '!D81</f>
        <v>0</v>
      </c>
      <c r="D22" s="108" t="e">
        <f>'Form E2 '!D81+'Form E2 '!#REF!</f>
        <v>#REF!</v>
      </c>
      <c r="E22" s="108">
        <f>'Form E2 '!E81</f>
        <v>0</v>
      </c>
      <c r="F22" s="108" t="e">
        <f>'Form E2 '!E81+'Form E2 '!#REF!</f>
        <v>#REF!</v>
      </c>
      <c r="G22" s="108">
        <f>'Form E2 '!F81</f>
        <v>0</v>
      </c>
      <c r="H22" s="108" t="e">
        <f>'Form E2 '!F81+'Form E2 '!#REF!</f>
        <v>#REF!</v>
      </c>
      <c r="I22" s="108">
        <f>'Form E2 '!G81</f>
        <v>0</v>
      </c>
      <c r="J22" s="108" t="e">
        <f>'Form E2 '!G81+'Form E2 '!#REF!</f>
        <v>#REF!</v>
      </c>
      <c r="K22" s="108">
        <f>'Form E2 '!H81</f>
        <v>0</v>
      </c>
      <c r="L22" s="108" t="e">
        <f>'Form E2 '!H81+'Form E2 '!#REF!</f>
        <v>#REF!</v>
      </c>
      <c r="M22" s="108">
        <f>'Form E2 '!I81</f>
        <v>0</v>
      </c>
      <c r="N22" s="108" t="e">
        <f>'Form E2 '!I81+'Form E2 '!#REF!</f>
        <v>#REF!</v>
      </c>
      <c r="O22" s="487" t="e">
        <f>'Form E2 '!#REF!+'Form E2 '!#REF!</f>
        <v>#REF!</v>
      </c>
      <c r="P22" s="108">
        <f>'Form E2 '!K81</f>
        <v>0</v>
      </c>
      <c r="Q22" s="170"/>
      <c r="R22" s="1166"/>
      <c r="S22" s="165"/>
      <c r="T22" s="108">
        <f>'Form E2 '!M81</f>
        <v>0</v>
      </c>
      <c r="U22" s="487" t="e">
        <f>'Form E2 '!M81+'Form E2 '!#REF!</f>
        <v>#REF!</v>
      </c>
      <c r="V22" s="108">
        <f>'Form E2 '!N81</f>
        <v>0</v>
      </c>
      <c r="W22" s="108" t="e">
        <f>'Form E2 '!N81+'Form E2 '!#REF!</f>
        <v>#REF!</v>
      </c>
      <c r="X22" s="108">
        <f>'Form E2 '!O81</f>
        <v>0</v>
      </c>
      <c r="Y22" s="108" t="e">
        <f>'Form E2 '!O81+'Form E2 '!#REF!</f>
        <v>#REF!</v>
      </c>
      <c r="Z22" s="108">
        <f>'Form E2 '!P81</f>
        <v>0</v>
      </c>
      <c r="AA22" s="108" t="e">
        <f>'Form E2 '!P81+'Form E2 '!#REF!</f>
        <v>#REF!</v>
      </c>
      <c r="AB22" s="108">
        <f>'Form E2 '!Q81</f>
        <v>0</v>
      </c>
      <c r="AC22" s="108" t="e">
        <f>'Form E2 '!Q81+'Form E2 '!#REF!</f>
        <v>#REF!</v>
      </c>
      <c r="AD22" s="108">
        <f>'Form E2 '!R81</f>
        <v>0</v>
      </c>
      <c r="AE22" s="170"/>
      <c r="AF22" s="1206"/>
      <c r="AG22" s="166"/>
      <c r="AH22" s="108">
        <f>'Form E2 '!S81</f>
        <v>0</v>
      </c>
      <c r="AI22" s="108" t="e">
        <f>'Form E2 '!S81+'Form E2 '!#REF!</f>
        <v>#REF!</v>
      </c>
      <c r="AJ22" s="171"/>
      <c r="AK22" s="1166"/>
      <c r="AL22" s="166"/>
      <c r="AM22" s="108">
        <f>'Form E2 '!U81</f>
        <v>0</v>
      </c>
    </row>
    <row r="23" spans="1:39" x14ac:dyDescent="0.3">
      <c r="A23" s="406" t="s">
        <v>236</v>
      </c>
      <c r="B23" s="155" t="s">
        <v>316</v>
      </c>
      <c r="C23" s="108">
        <f>'Form E2 '!D102</f>
        <v>0</v>
      </c>
      <c r="D23" s="108"/>
      <c r="E23" s="108">
        <f>'Form E2 '!E102</f>
        <v>0</v>
      </c>
      <c r="F23" s="108" t="e">
        <f>'Form E2 '!E102+'Form E2 '!#REF!</f>
        <v>#REF!</v>
      </c>
      <c r="G23" s="108">
        <f>'Form E2 '!F102</f>
        <v>0</v>
      </c>
      <c r="H23" s="108" t="e">
        <f>'Form E2 '!F102+'Form E2 '!#REF!</f>
        <v>#REF!</v>
      </c>
      <c r="I23" s="108">
        <f>'Form E2 '!G102</f>
        <v>0</v>
      </c>
      <c r="J23" s="108" t="e">
        <f>'Form E2 '!G102+'Form E2 '!#REF!</f>
        <v>#REF!</v>
      </c>
      <c r="K23" s="108">
        <f>'Form E2 '!H102</f>
        <v>0</v>
      </c>
      <c r="L23" s="108" t="e">
        <f>'Form E2 '!H102+'Form E2 '!#REF!</f>
        <v>#REF!</v>
      </c>
      <c r="M23" s="108">
        <f>'Form E2 '!I102</f>
        <v>0</v>
      </c>
      <c r="N23" s="108" t="e">
        <f>'Form E2 '!I102+'Form E2 '!#REF!</f>
        <v>#REF!</v>
      </c>
      <c r="O23" s="487" t="e">
        <f>'Form E2 '!#REF!+'Form E2 '!#REF!</f>
        <v>#REF!</v>
      </c>
      <c r="P23" s="108">
        <f>'Form E2 '!K102</f>
        <v>0</v>
      </c>
      <c r="Q23" s="170"/>
      <c r="R23" s="1167"/>
      <c r="S23" s="165"/>
      <c r="T23" s="108">
        <f>'Form E2 '!M102</f>
        <v>0</v>
      </c>
      <c r="U23" s="487" t="e">
        <f>'Form E2 '!M102+'Form E2 '!#REF!</f>
        <v>#REF!</v>
      </c>
      <c r="V23" s="108">
        <f>'Form E2 '!N102</f>
        <v>0</v>
      </c>
      <c r="W23" s="108" t="e">
        <f>'Form E2 '!N102+'Form E2 '!#REF!</f>
        <v>#REF!</v>
      </c>
      <c r="X23" s="108">
        <f>'Form E2 '!O102</f>
        <v>0</v>
      </c>
      <c r="Y23" s="108" t="e">
        <f>'Form E2 '!O102+'Form E2 '!#REF!</f>
        <v>#REF!</v>
      </c>
      <c r="Z23" s="108">
        <f>'Form E2 '!P102</f>
        <v>0</v>
      </c>
      <c r="AA23" s="108" t="e">
        <f>'Form E2 '!P102+'Form E2 '!#REF!</f>
        <v>#REF!</v>
      </c>
      <c r="AB23" s="108">
        <f>'Form E2 '!Q102</f>
        <v>0</v>
      </c>
      <c r="AC23" s="108" t="e">
        <f>'Form E2 '!Q102+'Form E2 '!#REF!</f>
        <v>#REF!</v>
      </c>
      <c r="AD23" s="108">
        <f>'Form E2 '!R102</f>
        <v>0</v>
      </c>
      <c r="AE23" s="170"/>
      <c r="AF23" s="1207"/>
      <c r="AG23" s="166"/>
      <c r="AH23" s="108">
        <f>'Form E2 '!S102</f>
        <v>0</v>
      </c>
      <c r="AI23" s="108" t="e">
        <f>'Form E2 '!S102+'Form E2 '!#REF!</f>
        <v>#REF!</v>
      </c>
      <c r="AJ23" s="171"/>
      <c r="AK23" s="1167"/>
      <c r="AL23" s="166"/>
      <c r="AM23" s="108">
        <f>'Form E2 '!U102</f>
        <v>0</v>
      </c>
    </row>
    <row r="24" spans="1:39" s="119" customFormat="1" ht="15.75" thickBot="1" x14ac:dyDescent="0.35">
      <c r="A24" s="145"/>
      <c r="B24" s="146" t="s">
        <v>175</v>
      </c>
      <c r="C24" s="109">
        <f>SUM(C22:C23)</f>
        <v>0</v>
      </c>
      <c r="D24" s="109"/>
      <c r="E24" s="109">
        <f>SUM(E22:E23)</f>
        <v>0</v>
      </c>
      <c r="F24" s="109"/>
      <c r="G24" s="109">
        <f>SUM(G22:G23)</f>
        <v>0</v>
      </c>
      <c r="H24" s="109"/>
      <c r="I24" s="109">
        <f>SUM(I22:I23)</f>
        <v>0</v>
      </c>
      <c r="J24" s="109"/>
      <c r="K24" s="109">
        <f>SUM(K22:K23)</f>
        <v>0</v>
      </c>
      <c r="L24" s="109"/>
      <c r="M24" s="109">
        <f>SUM(M22:M23)</f>
        <v>0</v>
      </c>
      <c r="N24" s="109"/>
      <c r="O24" s="109"/>
      <c r="P24" s="109">
        <f>SUM(P22:P23)</f>
        <v>0</v>
      </c>
      <c r="Q24" s="109"/>
      <c r="R24" s="109">
        <f>'Form E2 '!L103</f>
        <v>0</v>
      </c>
      <c r="S24" s="109"/>
      <c r="T24" s="109">
        <f>SUM(T22:T23)</f>
        <v>0</v>
      </c>
      <c r="U24" s="109"/>
      <c r="V24" s="109">
        <f>SUM(V22:V23)</f>
        <v>0</v>
      </c>
      <c r="W24" s="109"/>
      <c r="X24" s="109">
        <f>SUM(X22:X23)</f>
        <v>0</v>
      </c>
      <c r="Y24" s="109"/>
      <c r="Z24" s="109">
        <f>SUM(Z22:Z23)</f>
        <v>0</v>
      </c>
      <c r="AA24" s="109"/>
      <c r="AB24" s="109">
        <f>SUM(AB22:AB23)</f>
        <v>0</v>
      </c>
      <c r="AC24" s="109"/>
      <c r="AD24" s="109">
        <f>SUM(AD22:AD23)</f>
        <v>0</v>
      </c>
      <c r="AE24" s="109"/>
      <c r="AF24" s="109"/>
      <c r="AG24" s="109"/>
      <c r="AH24" s="109">
        <f>SUM(AH22:AH23)</f>
        <v>0</v>
      </c>
      <c r="AI24" s="109"/>
      <c r="AJ24" s="109"/>
      <c r="AK24" s="151">
        <f>AD24-AH24</f>
        <v>0</v>
      </c>
      <c r="AL24" s="412"/>
      <c r="AM24" s="147">
        <f>SUM(AM22:AM23)</f>
        <v>0</v>
      </c>
    </row>
    <row r="25" spans="1:39" ht="15.75" thickTop="1" x14ac:dyDescent="0.3">
      <c r="A25" s="1164" t="s">
        <v>518</v>
      </c>
      <c r="B25" s="1165"/>
      <c r="C25" s="170"/>
      <c r="D25" s="170"/>
      <c r="E25" s="170"/>
      <c r="F25" s="170"/>
      <c r="G25" s="170"/>
      <c r="H25" s="170"/>
      <c r="I25" s="170"/>
      <c r="J25" s="170"/>
      <c r="K25" s="170"/>
      <c r="L25" s="170"/>
      <c r="M25" s="170"/>
      <c r="N25" s="170"/>
      <c r="O25" s="170"/>
      <c r="P25" s="170"/>
      <c r="Q25" s="170"/>
      <c r="R25" s="108"/>
      <c r="S25" s="108"/>
      <c r="T25" s="170"/>
      <c r="U25" s="170"/>
      <c r="V25" s="170"/>
      <c r="W25" s="170"/>
      <c r="X25" s="170"/>
      <c r="Y25" s="170"/>
      <c r="Z25" s="170"/>
      <c r="AA25" s="170"/>
      <c r="AB25" s="170"/>
      <c r="AC25" s="170"/>
      <c r="AD25" s="170"/>
      <c r="AE25" s="170"/>
      <c r="AF25" s="108"/>
      <c r="AG25" s="111"/>
      <c r="AH25" s="171"/>
      <c r="AI25" s="171"/>
      <c r="AJ25" s="171"/>
      <c r="AK25" s="111"/>
      <c r="AL25" s="111"/>
      <c r="AM25" s="334"/>
    </row>
    <row r="26" spans="1:39" x14ac:dyDescent="0.3">
      <c r="A26" s="406" t="s">
        <v>237</v>
      </c>
      <c r="B26" s="155" t="s">
        <v>317</v>
      </c>
      <c r="C26" s="108">
        <f>'Form E2 '!D117</f>
        <v>0</v>
      </c>
      <c r="D26" s="108"/>
      <c r="E26" s="108">
        <f>'Form E2 '!E117</f>
        <v>0</v>
      </c>
      <c r="F26" s="108" t="e">
        <f>'Form E2 '!E117+'Form E2 '!#REF!</f>
        <v>#REF!</v>
      </c>
      <c r="G26" s="108">
        <f>'Form E2 '!F117</f>
        <v>0</v>
      </c>
      <c r="H26" s="108" t="e">
        <f>'Form E2 '!F117+'Form E2 '!#REF!</f>
        <v>#REF!</v>
      </c>
      <c r="I26" s="108">
        <f>'Form E2 '!G117</f>
        <v>0</v>
      </c>
      <c r="J26" s="108" t="e">
        <f>'Form E2 '!G117+'Form E2 '!#REF!</f>
        <v>#REF!</v>
      </c>
      <c r="K26" s="108">
        <f>'Form E2 '!H117</f>
        <v>0</v>
      </c>
      <c r="L26" s="108" t="e">
        <f>'Form E2 '!H117+'Form E2 '!#REF!</f>
        <v>#REF!</v>
      </c>
      <c r="M26" s="108">
        <f>'Form E2 '!I117</f>
        <v>0</v>
      </c>
      <c r="N26" s="108" t="e">
        <f>'Form E2 '!I117+'Form E2 '!#REF!</f>
        <v>#REF!</v>
      </c>
      <c r="O26" s="108" t="e">
        <f>'Form E2 '!#REF!+'Form E2 '!#REF!</f>
        <v>#REF!</v>
      </c>
      <c r="P26" s="108">
        <f>'Form E2 '!K117</f>
        <v>0</v>
      </c>
      <c r="Q26" s="170"/>
      <c r="R26" s="1166"/>
      <c r="S26" s="165"/>
      <c r="T26" s="108">
        <f>'Form E2 '!M117</f>
        <v>0</v>
      </c>
      <c r="U26" s="108" t="e">
        <f>'Form E2 '!M117+'Form E2 '!#REF!</f>
        <v>#REF!</v>
      </c>
      <c r="V26" s="108">
        <f>'Form E2 '!N117</f>
        <v>0</v>
      </c>
      <c r="W26" s="108" t="e">
        <f>'Form E2 '!N117+'Form E2 '!#REF!</f>
        <v>#REF!</v>
      </c>
      <c r="X26" s="108">
        <f>'Form E2 '!O117</f>
        <v>0</v>
      </c>
      <c r="Y26" s="108" t="e">
        <f>'Form E2 '!O117+'Form E2 '!#REF!</f>
        <v>#REF!</v>
      </c>
      <c r="Z26" s="108">
        <f>'Form E2 '!P117</f>
        <v>0</v>
      </c>
      <c r="AA26" s="108" t="e">
        <f>'Form E2 '!P117+'Form E2 '!#REF!</f>
        <v>#REF!</v>
      </c>
      <c r="AB26" s="108">
        <f>'Form E2 '!Q117</f>
        <v>0</v>
      </c>
      <c r="AC26" s="108" t="e">
        <f>'Form E2 '!Q117+'Form E2 '!#REF!</f>
        <v>#REF!</v>
      </c>
      <c r="AD26" s="108">
        <f>'Form E2 '!R117</f>
        <v>0</v>
      </c>
      <c r="AE26" s="170"/>
      <c r="AF26" s="1206"/>
      <c r="AG26" s="166"/>
      <c r="AH26" s="108">
        <f>'Form E2 '!S117</f>
        <v>0</v>
      </c>
      <c r="AI26" s="108" t="e">
        <f>'Form E2 '!S117+'Form E2 '!#REF!</f>
        <v>#REF!</v>
      </c>
      <c r="AJ26" s="171"/>
      <c r="AK26" s="1166"/>
      <c r="AL26" s="166"/>
      <c r="AM26" s="108">
        <f>'Form E2 '!U117</f>
        <v>0</v>
      </c>
    </row>
    <row r="27" spans="1:39" x14ac:dyDescent="0.3">
      <c r="A27" s="406" t="s">
        <v>238</v>
      </c>
      <c r="B27" s="155" t="s">
        <v>318</v>
      </c>
      <c r="C27" s="108">
        <f>'Form E2 '!D122</f>
        <v>0</v>
      </c>
      <c r="D27" s="108"/>
      <c r="E27" s="108">
        <f>'Form E2 '!E122</f>
        <v>0</v>
      </c>
      <c r="F27" s="108" t="e">
        <f>'Form E2 '!E122+'Form E2 '!#REF!</f>
        <v>#REF!</v>
      </c>
      <c r="G27" s="108">
        <f>'Form E2 '!F122</f>
        <v>0</v>
      </c>
      <c r="H27" s="108" t="e">
        <f>'Form E2 '!F122+'Form E2 '!#REF!</f>
        <v>#REF!</v>
      </c>
      <c r="I27" s="108">
        <f>'Form E2 '!G122</f>
        <v>0</v>
      </c>
      <c r="J27" s="108" t="e">
        <f>'Form E2 '!G122+'Form E2 '!#REF!</f>
        <v>#REF!</v>
      </c>
      <c r="K27" s="108">
        <f>'Form E2 '!H122</f>
        <v>0</v>
      </c>
      <c r="L27" s="108" t="e">
        <f>'Form E2 '!H122+'Form E2 '!#REF!</f>
        <v>#REF!</v>
      </c>
      <c r="M27" s="108">
        <f>'Form E2 '!I122</f>
        <v>0</v>
      </c>
      <c r="N27" s="108" t="e">
        <f>'Form E2 '!I122+'Form E2 '!#REF!</f>
        <v>#REF!</v>
      </c>
      <c r="O27" s="108" t="e">
        <f>'Form E2 '!#REF!+'Form E2 '!#REF!</f>
        <v>#REF!</v>
      </c>
      <c r="P27" s="108">
        <f>'Form E2 '!K122</f>
        <v>0</v>
      </c>
      <c r="Q27" s="170"/>
      <c r="R27" s="1167"/>
      <c r="S27" s="165"/>
      <c r="T27" s="108">
        <f>'Form E2 '!M122</f>
        <v>0</v>
      </c>
      <c r="U27" s="108" t="e">
        <f>'Form E2 '!M122+'Form E2 '!#REF!</f>
        <v>#REF!</v>
      </c>
      <c r="V27" s="108">
        <f>'Form E2 '!N122</f>
        <v>0</v>
      </c>
      <c r="W27" s="108" t="e">
        <f>'Form E2 '!N122+'Form E2 '!#REF!</f>
        <v>#REF!</v>
      </c>
      <c r="X27" s="108">
        <f>'Form E2 '!O122</f>
        <v>0</v>
      </c>
      <c r="Y27" s="108" t="e">
        <f>'Form E2 '!O122+'Form E2 '!#REF!</f>
        <v>#REF!</v>
      </c>
      <c r="Z27" s="108">
        <f>'Form E2 '!P122</f>
        <v>0</v>
      </c>
      <c r="AA27" s="108" t="e">
        <f>'Form E2 '!P122+'Form E2 '!#REF!</f>
        <v>#REF!</v>
      </c>
      <c r="AB27" s="108">
        <f>'Form E2 '!Q122</f>
        <v>0</v>
      </c>
      <c r="AC27" s="108" t="e">
        <f>'Form E2 '!Q122+'Form E2 '!#REF!</f>
        <v>#REF!</v>
      </c>
      <c r="AD27" s="108">
        <f>'Form E2 '!R122</f>
        <v>0</v>
      </c>
      <c r="AE27" s="170"/>
      <c r="AF27" s="1207"/>
      <c r="AG27" s="166"/>
      <c r="AH27" s="108">
        <f>'Form E2 '!S122</f>
        <v>0</v>
      </c>
      <c r="AI27" s="108" t="e">
        <f>'Form E2 '!S122+'Form E2 '!#REF!</f>
        <v>#REF!</v>
      </c>
      <c r="AJ27" s="171"/>
      <c r="AK27" s="1167"/>
      <c r="AL27" s="166"/>
      <c r="AM27" s="108">
        <f>'Form E2 '!U122</f>
        <v>0</v>
      </c>
    </row>
    <row r="28" spans="1:39" s="119" customFormat="1" ht="15.75" thickBot="1" x14ac:dyDescent="0.35">
      <c r="A28" s="145"/>
      <c r="B28" s="146" t="s">
        <v>175</v>
      </c>
      <c r="C28" s="109">
        <f>SUM(C26:C27)</f>
        <v>0</v>
      </c>
      <c r="D28" s="109"/>
      <c r="E28" s="109">
        <f>SUM(E26:E27)</f>
        <v>0</v>
      </c>
      <c r="F28" s="109"/>
      <c r="G28" s="109">
        <f>SUM(G26:G27)</f>
        <v>0</v>
      </c>
      <c r="H28" s="109"/>
      <c r="I28" s="109">
        <f>SUM(I26:I27)</f>
        <v>0</v>
      </c>
      <c r="J28" s="109"/>
      <c r="K28" s="109">
        <f>SUM(K26:K27)</f>
        <v>0</v>
      </c>
      <c r="L28" s="109"/>
      <c r="M28" s="109">
        <f>SUM(M26:M27)</f>
        <v>0</v>
      </c>
      <c r="N28" s="109"/>
      <c r="O28" s="109"/>
      <c r="P28" s="109">
        <f>SUM(P26:P27)</f>
        <v>0</v>
      </c>
      <c r="Q28" s="109"/>
      <c r="R28" s="109">
        <f>'Form E2 '!L123</f>
        <v>0</v>
      </c>
      <c r="S28" s="109"/>
      <c r="T28" s="109">
        <f>SUM(T26:T27)</f>
        <v>0</v>
      </c>
      <c r="U28" s="109"/>
      <c r="V28" s="109">
        <f>SUM(V26:V27)</f>
        <v>0</v>
      </c>
      <c r="W28" s="109"/>
      <c r="X28" s="109">
        <f>SUM(X26:X27)</f>
        <v>0</v>
      </c>
      <c r="Y28" s="109"/>
      <c r="Z28" s="109">
        <f>SUM(Z26:Z27)</f>
        <v>0</v>
      </c>
      <c r="AA28" s="109"/>
      <c r="AB28" s="109">
        <f>SUM(AB26:AB27)</f>
        <v>0</v>
      </c>
      <c r="AC28" s="109"/>
      <c r="AD28" s="109">
        <f>SUM(AD26:AD27)</f>
        <v>0</v>
      </c>
      <c r="AE28" s="109"/>
      <c r="AF28" s="109"/>
      <c r="AG28" s="109"/>
      <c r="AH28" s="109">
        <f>SUM(AH26:AH27)</f>
        <v>0</v>
      </c>
      <c r="AI28" s="109"/>
      <c r="AJ28" s="109"/>
      <c r="AK28" s="151">
        <f>AD28-AH28</f>
        <v>0</v>
      </c>
      <c r="AL28" s="412"/>
      <c r="AM28" s="147">
        <f>SUM(AM26:AM27)</f>
        <v>0</v>
      </c>
    </row>
    <row r="29" spans="1:39" ht="15.75" thickTop="1" x14ac:dyDescent="0.3">
      <c r="A29" s="1164" t="s">
        <v>519</v>
      </c>
      <c r="B29" s="1165"/>
      <c r="C29" s="170"/>
      <c r="D29" s="170"/>
      <c r="E29" s="170"/>
      <c r="F29" s="170"/>
      <c r="G29" s="170"/>
      <c r="H29" s="170"/>
      <c r="I29" s="170"/>
      <c r="J29" s="170"/>
      <c r="K29" s="170"/>
      <c r="L29" s="170"/>
      <c r="M29" s="170"/>
      <c r="N29" s="170"/>
      <c r="O29" s="170"/>
      <c r="P29" s="170"/>
      <c r="Q29" s="170"/>
      <c r="R29" s="108"/>
      <c r="S29" s="108"/>
      <c r="T29" s="170"/>
      <c r="U29" s="170"/>
      <c r="V29" s="170"/>
      <c r="W29" s="170"/>
      <c r="X29" s="170"/>
      <c r="Y29" s="170"/>
      <c r="Z29" s="170"/>
      <c r="AA29" s="170"/>
      <c r="AB29" s="170"/>
      <c r="AC29" s="170"/>
      <c r="AD29" s="170"/>
      <c r="AE29" s="170"/>
      <c r="AF29" s="108"/>
      <c r="AG29" s="111"/>
      <c r="AH29" s="171"/>
      <c r="AI29" s="171"/>
      <c r="AJ29" s="171"/>
      <c r="AK29" s="111"/>
      <c r="AL29" s="111"/>
      <c r="AM29" s="334"/>
    </row>
    <row r="30" spans="1:39" x14ac:dyDescent="0.3">
      <c r="A30" s="406" t="s">
        <v>557</v>
      </c>
      <c r="B30" s="155" t="s">
        <v>317</v>
      </c>
      <c r="C30" s="108">
        <f>'Form E2 '!D121</f>
        <v>0</v>
      </c>
      <c r="D30" s="108"/>
      <c r="E30" s="108">
        <f>'Form E2 '!E121</f>
        <v>0</v>
      </c>
      <c r="F30" s="108" t="e">
        <f>'Form E2 '!E121+'Form E2 '!#REF!</f>
        <v>#REF!</v>
      </c>
      <c r="G30" s="108">
        <f>'Form E2 '!F121</f>
        <v>0</v>
      </c>
      <c r="H30" s="108" t="e">
        <f>'Form E2 '!F121+'Form E2 '!#REF!</f>
        <v>#REF!</v>
      </c>
      <c r="I30" s="108">
        <f>'Form E2 '!G121</f>
        <v>0</v>
      </c>
      <c r="J30" s="108" t="e">
        <f>'Form E2 '!G121+'Form E2 '!#REF!</f>
        <v>#REF!</v>
      </c>
      <c r="K30" s="108">
        <f>'Form E2 '!H121</f>
        <v>0</v>
      </c>
      <c r="L30" s="108" t="e">
        <f>'Form E2 '!H121+'Form E2 '!#REF!</f>
        <v>#REF!</v>
      </c>
      <c r="M30" s="108">
        <f>'Form E2 '!I121</f>
        <v>0</v>
      </c>
      <c r="N30" s="108" t="e">
        <f>'Form E2 '!I121+'Form E2 '!#REF!</f>
        <v>#REF!</v>
      </c>
      <c r="O30" s="108" t="e">
        <f>'Form E2 '!#REF!+'Form E2 '!#REF!</f>
        <v>#REF!</v>
      </c>
      <c r="P30" s="108">
        <f>'Form E2 '!K121</f>
        <v>0</v>
      </c>
      <c r="Q30" s="170"/>
      <c r="R30" s="1166"/>
      <c r="S30" s="165"/>
      <c r="T30" s="108">
        <f>'Form E2 '!M121</f>
        <v>0</v>
      </c>
      <c r="U30" s="108" t="e">
        <f>'Form E2 '!M121+'Form E2 '!#REF!</f>
        <v>#REF!</v>
      </c>
      <c r="V30" s="108">
        <f>'Form E2 '!N121</f>
        <v>0</v>
      </c>
      <c r="W30" s="108" t="e">
        <f>'Form E2 '!N121+'Form E2 '!#REF!</f>
        <v>#REF!</v>
      </c>
      <c r="X30" s="108">
        <f>'Form E2 '!O121</f>
        <v>0</v>
      </c>
      <c r="Y30" s="108" t="e">
        <f>'Form E2 '!O121+'Form E2 '!#REF!</f>
        <v>#REF!</v>
      </c>
      <c r="Z30" s="108">
        <f>'Form E2 '!P121</f>
        <v>0</v>
      </c>
      <c r="AA30" s="108" t="e">
        <f>'Form E2 '!P121+'Form E2 '!#REF!</f>
        <v>#REF!</v>
      </c>
      <c r="AB30" s="108">
        <f>'Form E2 '!Q121</f>
        <v>0</v>
      </c>
      <c r="AC30" s="108" t="e">
        <f>'Form E2 '!Q121+'Form E2 '!#REF!</f>
        <v>#REF!</v>
      </c>
      <c r="AD30" s="108">
        <f>'Form E2 '!R121</f>
        <v>0</v>
      </c>
      <c r="AE30" s="170"/>
      <c r="AF30" s="1206"/>
      <c r="AG30" s="166"/>
      <c r="AH30" s="108">
        <f>'Form E2 '!S121</f>
        <v>0</v>
      </c>
      <c r="AI30" s="108" t="e">
        <f>'Form E2 '!S121+'Form E2 '!#REF!</f>
        <v>#REF!</v>
      </c>
      <c r="AJ30" s="171"/>
      <c r="AK30" s="1166"/>
      <c r="AL30" s="166"/>
      <c r="AM30" s="108">
        <f>'Form E2 '!U121</f>
        <v>0</v>
      </c>
    </row>
    <row r="31" spans="1:39" x14ac:dyDescent="0.3">
      <c r="A31" s="406" t="s">
        <v>565</v>
      </c>
      <c r="B31" s="155" t="s">
        <v>318</v>
      </c>
      <c r="C31" s="108">
        <f>'Form E2 '!D126</f>
        <v>0</v>
      </c>
      <c r="D31" s="108"/>
      <c r="E31" s="108">
        <f>'Form E2 '!E126</f>
        <v>0</v>
      </c>
      <c r="F31" s="108" t="e">
        <f>'Form E2 '!E126+'Form E2 '!#REF!</f>
        <v>#REF!</v>
      </c>
      <c r="G31" s="108">
        <f>'Form E2 '!F126</f>
        <v>0</v>
      </c>
      <c r="H31" s="108" t="e">
        <f>'Form E2 '!F126+'Form E2 '!#REF!</f>
        <v>#REF!</v>
      </c>
      <c r="I31" s="108">
        <f>'Form E2 '!G126</f>
        <v>0</v>
      </c>
      <c r="J31" s="108" t="e">
        <f>'Form E2 '!G126+'Form E2 '!#REF!</f>
        <v>#REF!</v>
      </c>
      <c r="K31" s="108">
        <f>'Form E2 '!H126</f>
        <v>0</v>
      </c>
      <c r="L31" s="108" t="e">
        <f>'Form E2 '!H126+'Form E2 '!#REF!</f>
        <v>#REF!</v>
      </c>
      <c r="M31" s="108">
        <f>'Form E2 '!I126</f>
        <v>0</v>
      </c>
      <c r="N31" s="108" t="e">
        <f>'Form E2 '!I126+'Form E2 '!#REF!</f>
        <v>#REF!</v>
      </c>
      <c r="O31" s="108" t="e">
        <f>'Form E2 '!#REF!+'Form E2 '!#REF!</f>
        <v>#REF!</v>
      </c>
      <c r="P31" s="108">
        <f>'Form E2 '!K126</f>
        <v>0</v>
      </c>
      <c r="Q31" s="170"/>
      <c r="R31" s="1167"/>
      <c r="S31" s="165"/>
      <c r="T31" s="108">
        <f>'Form E2 '!M126</f>
        <v>0</v>
      </c>
      <c r="U31" s="108" t="e">
        <f>'Form E2 '!M126+'Form E2 '!#REF!</f>
        <v>#REF!</v>
      </c>
      <c r="V31" s="108">
        <f>'Form E2 '!N126</f>
        <v>0</v>
      </c>
      <c r="W31" s="108" t="e">
        <f>'Form E2 '!N126+'Form E2 '!#REF!</f>
        <v>#REF!</v>
      </c>
      <c r="X31" s="108">
        <f>'Form E2 '!O126</f>
        <v>0</v>
      </c>
      <c r="Y31" s="108" t="e">
        <f>'Form E2 '!O126+'Form E2 '!#REF!</f>
        <v>#REF!</v>
      </c>
      <c r="Z31" s="108">
        <f>'Form E2 '!P126</f>
        <v>0</v>
      </c>
      <c r="AA31" s="108" t="e">
        <f>'Form E2 '!P126+'Form E2 '!#REF!</f>
        <v>#REF!</v>
      </c>
      <c r="AB31" s="108">
        <f>'Form E2 '!Q126</f>
        <v>0</v>
      </c>
      <c r="AC31" s="108" t="e">
        <f>'Form E2 '!Q126+'Form E2 '!#REF!</f>
        <v>#REF!</v>
      </c>
      <c r="AD31" s="108">
        <f>'Form E2 '!R126</f>
        <v>0</v>
      </c>
      <c r="AE31" s="170"/>
      <c r="AF31" s="1207"/>
      <c r="AG31" s="166"/>
      <c r="AH31" s="108">
        <f>'Form E2 '!S126</f>
        <v>0</v>
      </c>
      <c r="AI31" s="108" t="e">
        <f>'Form E2 '!S126+'Form E2 '!#REF!</f>
        <v>#REF!</v>
      </c>
      <c r="AJ31" s="171"/>
      <c r="AK31" s="1167"/>
      <c r="AL31" s="166"/>
      <c r="AM31" s="108">
        <f>'Form E2 '!U126</f>
        <v>0</v>
      </c>
    </row>
    <row r="32" spans="1:39" s="119" customFormat="1" ht="15.75" thickBot="1" x14ac:dyDescent="0.35">
      <c r="A32" s="145"/>
      <c r="B32" s="146" t="s">
        <v>175</v>
      </c>
      <c r="C32" s="109">
        <f>SUM(C30:C31)</f>
        <v>0</v>
      </c>
      <c r="D32" s="109"/>
      <c r="E32" s="109">
        <f>SUM(E30:E31)</f>
        <v>0</v>
      </c>
      <c r="F32" s="109"/>
      <c r="G32" s="109">
        <f>SUM(G30:G31)</f>
        <v>0</v>
      </c>
      <c r="H32" s="109"/>
      <c r="I32" s="109">
        <f>SUM(I30:I31)</f>
        <v>0</v>
      </c>
      <c r="J32" s="109"/>
      <c r="K32" s="109">
        <f>SUM(K30:K31)</f>
        <v>0</v>
      </c>
      <c r="L32" s="109"/>
      <c r="M32" s="109">
        <f>SUM(M30:M31)</f>
        <v>0</v>
      </c>
      <c r="N32" s="109"/>
      <c r="O32" s="109"/>
      <c r="P32" s="109">
        <f>SUM(P30:P31)</f>
        <v>0</v>
      </c>
      <c r="Q32" s="109"/>
      <c r="R32" s="109">
        <f>'Form E2 '!L127</f>
        <v>0</v>
      </c>
      <c r="S32" s="109"/>
      <c r="T32" s="109">
        <f>SUM(T30:T31)</f>
        <v>0</v>
      </c>
      <c r="U32" s="109"/>
      <c r="V32" s="109">
        <f>SUM(V30:V31)</f>
        <v>0</v>
      </c>
      <c r="W32" s="109"/>
      <c r="X32" s="109">
        <f>SUM(X30:X31)</f>
        <v>0</v>
      </c>
      <c r="Y32" s="109"/>
      <c r="Z32" s="109">
        <f>SUM(Z30:Z31)</f>
        <v>0</v>
      </c>
      <c r="AA32" s="109"/>
      <c r="AB32" s="109">
        <f>SUM(AB30:AB31)</f>
        <v>0</v>
      </c>
      <c r="AC32" s="109"/>
      <c r="AD32" s="109">
        <f>SUM(AD30:AD31)</f>
        <v>0</v>
      </c>
      <c r="AE32" s="109"/>
      <c r="AF32" s="109"/>
      <c r="AG32" s="109"/>
      <c r="AH32" s="109">
        <f>SUM(AH30:AH31)</f>
        <v>0</v>
      </c>
      <c r="AI32" s="109"/>
      <c r="AJ32" s="109"/>
      <c r="AK32" s="151">
        <f>AD32-AH32</f>
        <v>0</v>
      </c>
      <c r="AL32" s="412"/>
      <c r="AM32" s="147">
        <f>SUM(AM30:AM31)</f>
        <v>0</v>
      </c>
    </row>
    <row r="33" spans="1:39" s="198" customFormat="1" ht="15.75" thickTop="1" x14ac:dyDescent="0.3">
      <c r="A33" s="1184" t="s">
        <v>319</v>
      </c>
      <c r="B33" s="1185"/>
      <c r="C33" s="170"/>
      <c r="D33" s="170"/>
      <c r="E33" s="170"/>
      <c r="F33" s="170"/>
      <c r="G33" s="170"/>
      <c r="H33" s="170"/>
      <c r="I33" s="170"/>
      <c r="J33" s="170"/>
      <c r="K33" s="170"/>
      <c r="L33" s="170"/>
      <c r="M33" s="170"/>
      <c r="N33" s="170"/>
      <c r="O33" s="170"/>
      <c r="P33" s="170"/>
      <c r="Q33" s="170"/>
      <c r="R33" s="108"/>
      <c r="S33" s="108"/>
      <c r="T33" s="170"/>
      <c r="U33" s="170"/>
      <c r="V33" s="170"/>
      <c r="W33" s="170"/>
      <c r="X33" s="170"/>
      <c r="Y33" s="170"/>
      <c r="Z33" s="170"/>
      <c r="AA33" s="170"/>
      <c r="AB33" s="170"/>
      <c r="AC33" s="170"/>
      <c r="AD33" s="170"/>
      <c r="AE33" s="170"/>
      <c r="AF33" s="108"/>
      <c r="AG33" s="111"/>
      <c r="AH33" s="171"/>
      <c r="AI33" s="171"/>
      <c r="AJ33" s="171"/>
      <c r="AK33" s="111"/>
      <c r="AL33" s="111"/>
      <c r="AM33" s="334"/>
    </row>
    <row r="34" spans="1:39" ht="16.5" x14ac:dyDescent="0.3">
      <c r="A34" s="406" t="s">
        <v>567</v>
      </c>
      <c r="B34" s="423" t="s">
        <v>143</v>
      </c>
      <c r="C34" s="108">
        <f>'Form E2 '!D149</f>
        <v>0</v>
      </c>
      <c r="D34" s="108" t="e">
        <f>'Form E2 '!D149+'Form E2 '!#REF!</f>
        <v>#REF!</v>
      </c>
      <c r="E34" s="108">
        <f>'Form E2 '!E149</f>
        <v>0</v>
      </c>
      <c r="F34" s="108" t="e">
        <f>'Form E2 '!E149+'Form E2 '!#REF!</f>
        <v>#REF!</v>
      </c>
      <c r="G34" s="108">
        <f>'Form E2 '!F149</f>
        <v>0</v>
      </c>
      <c r="H34" s="108" t="e">
        <f>'Form E2 '!F149+'Form E2 '!#REF!</f>
        <v>#REF!</v>
      </c>
      <c r="I34" s="108">
        <f>'Form E2 '!G149</f>
        <v>0</v>
      </c>
      <c r="J34" s="108" t="e">
        <f>'Form E2 '!G149+'Form E2 '!#REF!</f>
        <v>#REF!</v>
      </c>
      <c r="K34" s="108">
        <f>'Form E2 '!H149</f>
        <v>0</v>
      </c>
      <c r="L34" s="108" t="e">
        <f>'Form E2 '!H149+'Form E2 '!#REF!</f>
        <v>#REF!</v>
      </c>
      <c r="M34" s="108">
        <f>'Form E2 '!I149</f>
        <v>0</v>
      </c>
      <c r="N34" s="108" t="e">
        <f>'Form E2 '!I149+'Form E2 '!#REF!</f>
        <v>#REF!</v>
      </c>
      <c r="O34" s="108" t="e">
        <f>'Form E2 '!#REF!+'Form E2 '!#REF!</f>
        <v>#REF!</v>
      </c>
      <c r="P34" s="108">
        <f>'Form E2 '!K149</f>
        <v>0</v>
      </c>
      <c r="Q34" s="170"/>
      <c r="R34" s="1166"/>
      <c r="S34" s="165"/>
      <c r="T34" s="108">
        <f>'Form E2 '!M149</f>
        <v>0</v>
      </c>
      <c r="U34" s="108" t="e">
        <f>'Form E2 '!M149+'Form E2 '!#REF!</f>
        <v>#REF!</v>
      </c>
      <c r="V34" s="108">
        <f>'Form E2 '!N149</f>
        <v>0</v>
      </c>
      <c r="W34" s="108" t="e">
        <f>'Form E2 '!N149+'Form E2 '!#REF!</f>
        <v>#REF!</v>
      </c>
      <c r="X34" s="108">
        <f>'Form E2 '!O149</f>
        <v>0</v>
      </c>
      <c r="Y34" s="108" t="e">
        <f>'Form E2 '!O149+'Form E2 '!#REF!</f>
        <v>#REF!</v>
      </c>
      <c r="Z34" s="108">
        <f>'Form E2 '!P149</f>
        <v>0</v>
      </c>
      <c r="AA34" s="108" t="e">
        <f>'Form E2 '!P149+'Form E2 '!#REF!</f>
        <v>#REF!</v>
      </c>
      <c r="AB34" s="108">
        <f>'Form E2 '!Q149</f>
        <v>0</v>
      </c>
      <c r="AC34" s="108" t="e">
        <f>'Form E2 '!Q149+'Form E2 '!#REF!</f>
        <v>#REF!</v>
      </c>
      <c r="AD34" s="108">
        <f>'Form E2 '!R149</f>
        <v>0</v>
      </c>
      <c r="AE34" s="170"/>
      <c r="AF34" s="1206"/>
      <c r="AG34" s="166"/>
      <c r="AH34" s="108">
        <f>'Form E2 '!S149</f>
        <v>0</v>
      </c>
      <c r="AI34" s="108" t="e">
        <f>'Form E2 '!S149+'Form E2 '!#REF!</f>
        <v>#REF!</v>
      </c>
      <c r="AJ34" s="171"/>
      <c r="AK34" s="1166"/>
      <c r="AL34" s="166"/>
      <c r="AM34" s="108">
        <f>'Form E2 '!U149</f>
        <v>0</v>
      </c>
    </row>
    <row r="35" spans="1:39" ht="16.5" x14ac:dyDescent="0.3">
      <c r="A35" s="150" t="s">
        <v>568</v>
      </c>
      <c r="B35" s="424" t="s">
        <v>286</v>
      </c>
      <c r="C35" s="108">
        <f>'Form E2 '!D170</f>
        <v>0</v>
      </c>
      <c r="D35" s="108" t="e">
        <f>'Form E2 '!D170+'Form E2 '!#REF!</f>
        <v>#REF!</v>
      </c>
      <c r="E35" s="108">
        <f>'Form E2 '!E170</f>
        <v>0</v>
      </c>
      <c r="F35" s="108" t="e">
        <f>'Form E2 '!E170+'Form E2 '!#REF!</f>
        <v>#REF!</v>
      </c>
      <c r="G35" s="108">
        <f>'Form E2 '!F170</f>
        <v>0</v>
      </c>
      <c r="H35" s="108" t="e">
        <f>'Form E2 '!F170+'Form E2 '!#REF!</f>
        <v>#REF!</v>
      </c>
      <c r="I35" s="108">
        <f>'Form E2 '!G170</f>
        <v>0</v>
      </c>
      <c r="J35" s="108" t="e">
        <f>'Form E2 '!G170+'Form E2 '!#REF!</f>
        <v>#REF!</v>
      </c>
      <c r="K35" s="108">
        <f>'Form E2 '!H170</f>
        <v>0</v>
      </c>
      <c r="L35" s="108" t="e">
        <f>'Form E2 '!H170+'Form E2 '!#REF!</f>
        <v>#REF!</v>
      </c>
      <c r="M35" s="108">
        <f>'Form E2 '!I170</f>
        <v>0</v>
      </c>
      <c r="N35" s="108" t="e">
        <f>'Form E2 '!I170+'Form E2 '!#REF!</f>
        <v>#REF!</v>
      </c>
      <c r="O35" s="108" t="e">
        <f>'Form E2 '!#REF!+'Form E2 '!#REF!</f>
        <v>#REF!</v>
      </c>
      <c r="P35" s="108">
        <f>'Form E2 '!K170</f>
        <v>0</v>
      </c>
      <c r="Q35" s="170"/>
      <c r="R35" s="1167"/>
      <c r="S35" s="165"/>
      <c r="T35" s="108">
        <f>'Form E2 '!M170</f>
        <v>0</v>
      </c>
      <c r="U35" s="108" t="e">
        <f>'Form E2 '!M170+'Form E2 '!#REF!</f>
        <v>#REF!</v>
      </c>
      <c r="V35" s="108">
        <f>'Form E2 '!N170</f>
        <v>0</v>
      </c>
      <c r="W35" s="108" t="e">
        <f>'Form E2 '!N170+'Form E2 '!#REF!</f>
        <v>#REF!</v>
      </c>
      <c r="X35" s="108">
        <f>'Form E2 '!O170</f>
        <v>0</v>
      </c>
      <c r="Y35" s="108" t="e">
        <f>'Form E2 '!O170+'Form E2 '!#REF!</f>
        <v>#REF!</v>
      </c>
      <c r="Z35" s="108">
        <f>'Form E2 '!P170</f>
        <v>0</v>
      </c>
      <c r="AA35" s="108" t="e">
        <f>'Form E2 '!P170+'Form E2 '!#REF!</f>
        <v>#REF!</v>
      </c>
      <c r="AB35" s="108">
        <f>'Form E2 '!Q170</f>
        <v>0</v>
      </c>
      <c r="AC35" s="108" t="e">
        <f>'Form E2 '!Q170+'Form E2 '!#REF!</f>
        <v>#REF!</v>
      </c>
      <c r="AD35" s="108">
        <f>'Form E2 '!R170</f>
        <v>0</v>
      </c>
      <c r="AE35" s="170"/>
      <c r="AF35" s="1207"/>
      <c r="AG35" s="166"/>
      <c r="AH35" s="108">
        <f>'Form E2 '!S170</f>
        <v>0</v>
      </c>
      <c r="AI35" s="108" t="e">
        <f>'Form E2 '!S170+'Form E2 '!#REF!</f>
        <v>#REF!</v>
      </c>
      <c r="AJ35" s="171"/>
      <c r="AK35" s="1167"/>
      <c r="AL35" s="166"/>
      <c r="AM35" s="108">
        <f>'Form E2 '!U170</f>
        <v>0</v>
      </c>
    </row>
    <row r="36" spans="1:39" s="119" customFormat="1" ht="15.75" thickBot="1" x14ac:dyDescent="0.35">
      <c r="A36" s="145"/>
      <c r="B36" s="146" t="s">
        <v>175</v>
      </c>
      <c r="C36" s="109">
        <f>SUM(C34:C35)</f>
        <v>0</v>
      </c>
      <c r="D36" s="109"/>
      <c r="E36" s="109">
        <f>SUM(E34:E35)</f>
        <v>0</v>
      </c>
      <c r="F36" s="109"/>
      <c r="G36" s="109">
        <f>SUM(G34:G35)</f>
        <v>0</v>
      </c>
      <c r="H36" s="109"/>
      <c r="I36" s="109">
        <f>SUM(I34:I35)</f>
        <v>0</v>
      </c>
      <c r="J36" s="109"/>
      <c r="K36" s="109">
        <f>SUM(K34:K35)</f>
        <v>0</v>
      </c>
      <c r="L36" s="109"/>
      <c r="M36" s="109">
        <f>SUM(M34:M35)</f>
        <v>0</v>
      </c>
      <c r="N36" s="109"/>
      <c r="O36" s="109"/>
      <c r="P36" s="109">
        <f>SUM(P34:P35)</f>
        <v>0</v>
      </c>
      <c r="Q36" s="109"/>
      <c r="R36" s="109">
        <f>'Form E2 '!L171</f>
        <v>0</v>
      </c>
      <c r="S36" s="109"/>
      <c r="T36" s="109">
        <f>SUM(T34:T35)</f>
        <v>0</v>
      </c>
      <c r="U36" s="109"/>
      <c r="V36" s="109">
        <f>SUM(V34:V35)</f>
        <v>0</v>
      </c>
      <c r="W36" s="109"/>
      <c r="X36" s="109">
        <f>SUM(X34:X35)</f>
        <v>0</v>
      </c>
      <c r="Y36" s="109"/>
      <c r="Z36" s="109">
        <f>SUM(Z34:Z35)</f>
        <v>0</v>
      </c>
      <c r="AA36" s="109"/>
      <c r="AB36" s="109">
        <f>SUM(AB34:AB35)</f>
        <v>0</v>
      </c>
      <c r="AC36" s="109"/>
      <c r="AD36" s="109">
        <f>SUM(AD34:AD35)</f>
        <v>0</v>
      </c>
      <c r="AE36" s="109"/>
      <c r="AF36" s="109"/>
      <c r="AG36" s="109"/>
      <c r="AH36" s="109">
        <f>SUM(AH34:AH35)</f>
        <v>0</v>
      </c>
      <c r="AI36" s="109"/>
      <c r="AJ36" s="109"/>
      <c r="AK36" s="151">
        <f>AD36-AH36</f>
        <v>0</v>
      </c>
      <c r="AL36" s="412"/>
      <c r="AM36" s="147">
        <f>SUM(AM34:AM35)</f>
        <v>0</v>
      </c>
    </row>
    <row r="37" spans="1:39" ht="16.5" thickTop="1" thickBot="1" x14ac:dyDescent="0.35">
      <c r="A37" s="1177" t="s">
        <v>215</v>
      </c>
      <c r="B37" s="1178"/>
      <c r="C37" s="158">
        <f>SUM(C24,C32,C36)</f>
        <v>0</v>
      </c>
      <c r="D37" s="158"/>
      <c r="E37" s="158">
        <f t="shared" ref="E37:AM37" si="0">SUM(E24,E32,E36)</f>
        <v>0</v>
      </c>
      <c r="F37" s="158">
        <f t="shared" si="0"/>
        <v>0</v>
      </c>
      <c r="G37" s="158">
        <f t="shared" si="0"/>
        <v>0</v>
      </c>
      <c r="H37" s="158">
        <f t="shared" si="0"/>
        <v>0</v>
      </c>
      <c r="I37" s="158">
        <f t="shared" si="0"/>
        <v>0</v>
      </c>
      <c r="J37" s="158">
        <f t="shared" si="0"/>
        <v>0</v>
      </c>
      <c r="K37" s="158">
        <f t="shared" si="0"/>
        <v>0</v>
      </c>
      <c r="L37" s="158">
        <f t="shared" si="0"/>
        <v>0</v>
      </c>
      <c r="M37" s="158">
        <f t="shared" si="0"/>
        <v>0</v>
      </c>
      <c r="N37" s="158">
        <f t="shared" si="0"/>
        <v>0</v>
      </c>
      <c r="O37" s="158">
        <f t="shared" si="0"/>
        <v>0</v>
      </c>
      <c r="P37" s="158">
        <f t="shared" si="0"/>
        <v>0</v>
      </c>
      <c r="Q37" s="158">
        <f t="shared" si="0"/>
        <v>0</v>
      </c>
      <c r="R37" s="158">
        <f t="shared" si="0"/>
        <v>0</v>
      </c>
      <c r="S37" s="158">
        <f t="shared" si="0"/>
        <v>0</v>
      </c>
      <c r="T37" s="158">
        <f t="shared" si="0"/>
        <v>0</v>
      </c>
      <c r="U37" s="158">
        <f t="shared" si="0"/>
        <v>0</v>
      </c>
      <c r="V37" s="158">
        <f t="shared" si="0"/>
        <v>0</v>
      </c>
      <c r="W37" s="158">
        <f t="shared" si="0"/>
        <v>0</v>
      </c>
      <c r="X37" s="158">
        <f t="shared" si="0"/>
        <v>0</v>
      </c>
      <c r="Y37" s="158">
        <f t="shared" si="0"/>
        <v>0</v>
      </c>
      <c r="Z37" s="158">
        <f t="shared" si="0"/>
        <v>0</v>
      </c>
      <c r="AA37" s="158">
        <f t="shared" si="0"/>
        <v>0</v>
      </c>
      <c r="AB37" s="158">
        <f t="shared" si="0"/>
        <v>0</v>
      </c>
      <c r="AC37" s="158">
        <f t="shared" si="0"/>
        <v>0</v>
      </c>
      <c r="AD37" s="158">
        <f t="shared" si="0"/>
        <v>0</v>
      </c>
      <c r="AE37" s="158">
        <f t="shared" si="0"/>
        <v>0</v>
      </c>
      <c r="AF37" s="158">
        <f t="shared" si="0"/>
        <v>0</v>
      </c>
      <c r="AG37" s="158">
        <f t="shared" si="0"/>
        <v>0</v>
      </c>
      <c r="AH37" s="158">
        <f t="shared" si="0"/>
        <v>0</v>
      </c>
      <c r="AI37" s="158">
        <f t="shared" si="0"/>
        <v>0</v>
      </c>
      <c r="AJ37" s="158">
        <f t="shared" si="0"/>
        <v>0</v>
      </c>
      <c r="AK37" s="859">
        <f t="shared" si="0"/>
        <v>0</v>
      </c>
      <c r="AL37" s="413">
        <f t="shared" si="0"/>
        <v>0</v>
      </c>
      <c r="AM37" s="159">
        <f t="shared" si="0"/>
        <v>0</v>
      </c>
    </row>
    <row r="38" spans="1:39" ht="15.75" thickTop="1" x14ac:dyDescent="0.3">
      <c r="A38" s="1189" t="s">
        <v>571</v>
      </c>
      <c r="B38" s="1190"/>
      <c r="C38" s="1190"/>
      <c r="D38" s="810"/>
      <c r="E38" s="122"/>
      <c r="F38" s="122"/>
      <c r="G38" s="122"/>
      <c r="H38" s="122"/>
      <c r="I38" s="122"/>
      <c r="J38" s="122"/>
      <c r="K38" s="122"/>
      <c r="L38" s="122"/>
      <c r="M38" s="122"/>
      <c r="N38" s="122"/>
      <c r="O38" s="407"/>
      <c r="P38" s="407"/>
      <c r="Q38" s="407"/>
      <c r="R38" s="123"/>
      <c r="S38" s="123"/>
      <c r="T38" s="124"/>
      <c r="U38" s="124"/>
      <c r="V38" s="124"/>
      <c r="W38" s="124"/>
      <c r="X38" s="124"/>
      <c r="Y38" s="124"/>
      <c r="Z38" s="124"/>
      <c r="AA38" s="124"/>
      <c r="AB38" s="124"/>
      <c r="AC38" s="124"/>
      <c r="AD38" s="124"/>
      <c r="AE38" s="124"/>
      <c r="AF38" s="123"/>
      <c r="AG38" s="124"/>
      <c r="AH38" s="124"/>
      <c r="AI38" s="124"/>
      <c r="AJ38" s="124"/>
      <c r="AK38" s="152"/>
      <c r="AL38" s="152"/>
      <c r="AM38" s="408"/>
    </row>
    <row r="39" spans="1:39" x14ac:dyDescent="0.3">
      <c r="A39" s="1164" t="s">
        <v>518</v>
      </c>
      <c r="B39" s="1165"/>
      <c r="C39" s="170"/>
      <c r="D39" s="170"/>
      <c r="E39" s="170"/>
      <c r="F39" s="170"/>
      <c r="G39" s="170"/>
      <c r="H39" s="170"/>
      <c r="I39" s="170"/>
      <c r="J39" s="170"/>
      <c r="K39" s="170"/>
      <c r="L39" s="170"/>
      <c r="M39" s="170"/>
      <c r="N39" s="170"/>
      <c r="O39" s="170"/>
      <c r="P39" s="170"/>
      <c r="Q39" s="170"/>
      <c r="R39" s="108"/>
      <c r="S39" s="108"/>
      <c r="T39" s="170"/>
      <c r="U39" s="170"/>
      <c r="V39" s="170"/>
      <c r="W39" s="170"/>
      <c r="X39" s="170"/>
      <c r="Y39" s="170"/>
      <c r="Z39" s="170"/>
      <c r="AA39" s="170"/>
      <c r="AB39" s="170"/>
      <c r="AC39" s="170"/>
      <c r="AD39" s="170"/>
      <c r="AE39" s="170"/>
      <c r="AF39" s="108"/>
      <c r="AG39" s="111"/>
      <c r="AH39" s="171"/>
      <c r="AI39" s="171"/>
      <c r="AJ39" s="171"/>
      <c r="AK39" s="111"/>
      <c r="AL39" s="111"/>
      <c r="AM39" s="334"/>
    </row>
    <row r="40" spans="1:39" x14ac:dyDescent="0.3">
      <c r="A40" s="406" t="s">
        <v>230</v>
      </c>
      <c r="B40" s="155" t="s">
        <v>315</v>
      </c>
      <c r="C40" s="108">
        <f>'Form E2 '!D235</f>
        <v>0</v>
      </c>
      <c r="D40" s="108" t="e">
        <f>'Form E2 '!D235+'Form E2 '!#REF!</f>
        <v>#REF!</v>
      </c>
      <c r="E40" s="108">
        <f>'Form E2 '!E235</f>
        <v>0</v>
      </c>
      <c r="F40" s="108" t="e">
        <f>'Form E2 '!E235+'Form E2 '!#REF!</f>
        <v>#REF!</v>
      </c>
      <c r="G40" s="108">
        <f>'Form E2 '!F235</f>
        <v>0</v>
      </c>
      <c r="H40" s="108" t="e">
        <f>'Form E2 '!F235+'Form E2 '!#REF!</f>
        <v>#REF!</v>
      </c>
      <c r="I40" s="108">
        <f>'Form E2 '!G235</f>
        <v>0</v>
      </c>
      <c r="J40" s="108" t="e">
        <f>'Form E2 '!G235+'Form E2 '!#REF!</f>
        <v>#REF!</v>
      </c>
      <c r="K40" s="108">
        <f>'Form E2 '!H235</f>
        <v>0</v>
      </c>
      <c r="L40" s="108" t="e">
        <f>'Form E2 '!H235+'Form E2 '!#REF!</f>
        <v>#REF!</v>
      </c>
      <c r="M40" s="108">
        <f>'Form E2 '!I235</f>
        <v>0</v>
      </c>
      <c r="N40" s="108" t="e">
        <f>'Form E2 '!I235+'Form E2 '!#REF!</f>
        <v>#REF!</v>
      </c>
      <c r="O40" s="108" t="e">
        <f>'Form E2 '!#REF!+'Form E2 '!#REF!</f>
        <v>#REF!</v>
      </c>
      <c r="P40" s="108">
        <f>'Form E2 '!K235</f>
        <v>0</v>
      </c>
      <c r="Q40" s="170"/>
      <c r="R40" s="1166"/>
      <c r="S40" s="165"/>
      <c r="T40" s="108">
        <f>'Form E2 '!M235</f>
        <v>0</v>
      </c>
      <c r="U40" s="108" t="e">
        <f>'Form E2 '!M235+'Form E2 '!#REF!</f>
        <v>#REF!</v>
      </c>
      <c r="V40" s="108">
        <f>'Form E2 '!N235</f>
        <v>0</v>
      </c>
      <c r="W40" s="108" t="e">
        <f>'Form E2 '!N235+'Form E2 '!#REF!</f>
        <v>#REF!</v>
      </c>
      <c r="X40" s="108">
        <f>'Form E2 '!O235</f>
        <v>0</v>
      </c>
      <c r="Y40" s="108" t="e">
        <f>'Form E2 '!O235+'Form E2 '!#REF!</f>
        <v>#REF!</v>
      </c>
      <c r="Z40" s="108">
        <f>'Form E2 '!P235</f>
        <v>0</v>
      </c>
      <c r="AA40" s="108" t="e">
        <f>'Form E2 '!P235+'Form E2 '!#REF!</f>
        <v>#REF!</v>
      </c>
      <c r="AB40" s="108">
        <f>'Form E2 '!Q235</f>
        <v>0</v>
      </c>
      <c r="AC40" s="108" t="e">
        <f>'Form E2 '!Q235+'Form E2 '!#REF!</f>
        <v>#REF!</v>
      </c>
      <c r="AD40" s="108">
        <f>'Form E2 '!R235</f>
        <v>0</v>
      </c>
      <c r="AE40" s="170"/>
      <c r="AF40" s="1206"/>
      <c r="AG40" s="166"/>
      <c r="AH40" s="108">
        <f>'Form E2 '!S235</f>
        <v>0</v>
      </c>
      <c r="AI40" s="108" t="e">
        <f>'Form E2 '!S235+'Form E2 '!#REF!</f>
        <v>#REF!</v>
      </c>
      <c r="AJ40" s="171"/>
      <c r="AK40" s="1166"/>
      <c r="AL40" s="166"/>
      <c r="AM40" s="108">
        <f>'Form E2 '!U235</f>
        <v>0</v>
      </c>
    </row>
    <row r="41" spans="1:39" x14ac:dyDescent="0.3">
      <c r="A41" s="406" t="s">
        <v>234</v>
      </c>
      <c r="B41" s="155" t="s">
        <v>316</v>
      </c>
      <c r="C41" s="108">
        <f>'Form E2 '!D256</f>
        <v>0</v>
      </c>
      <c r="D41" s="108" t="e">
        <f>'Form E2 '!D256+'Form E2 '!#REF!</f>
        <v>#REF!</v>
      </c>
      <c r="E41" s="108">
        <f>'Form E2 '!E256</f>
        <v>0</v>
      </c>
      <c r="F41" s="108" t="e">
        <f>'Form E2 '!E256+'Form E2 '!#REF!</f>
        <v>#REF!</v>
      </c>
      <c r="G41" s="108">
        <f>'Form E2 '!F256</f>
        <v>0</v>
      </c>
      <c r="H41" s="108" t="e">
        <f>'Form E2 '!F256+'Form E2 '!#REF!</f>
        <v>#REF!</v>
      </c>
      <c r="I41" s="108">
        <f>'Form E2 '!G256</f>
        <v>0</v>
      </c>
      <c r="J41" s="108" t="e">
        <f>'Form E2 '!G256+'Form E2 '!#REF!</f>
        <v>#REF!</v>
      </c>
      <c r="K41" s="108">
        <f>'Form E2 '!H256</f>
        <v>0</v>
      </c>
      <c r="L41" s="108" t="e">
        <f>'Form E2 '!H256+'Form E2 '!#REF!</f>
        <v>#REF!</v>
      </c>
      <c r="M41" s="108">
        <f>'Form E2 '!I256</f>
        <v>0</v>
      </c>
      <c r="N41" s="108" t="e">
        <f>'Form E2 '!I256+'Form E2 '!#REF!</f>
        <v>#REF!</v>
      </c>
      <c r="O41" s="108" t="e">
        <f>'Form E2 '!#REF!+'Form E2 '!#REF!</f>
        <v>#REF!</v>
      </c>
      <c r="P41" s="108">
        <f>'Form E2 '!K256</f>
        <v>0</v>
      </c>
      <c r="Q41" s="170"/>
      <c r="R41" s="1167"/>
      <c r="S41" s="165"/>
      <c r="T41" s="108">
        <f>'Form E2 '!M256</f>
        <v>0</v>
      </c>
      <c r="U41" s="108" t="e">
        <f>'Form E2 '!M256+'Form E2 '!#REF!</f>
        <v>#REF!</v>
      </c>
      <c r="V41" s="108">
        <f>'Form E2 '!N256</f>
        <v>0</v>
      </c>
      <c r="W41" s="108" t="e">
        <f>'Form E2 '!N256+'Form E2 '!#REF!</f>
        <v>#REF!</v>
      </c>
      <c r="X41" s="108">
        <f>'Form E2 '!O256</f>
        <v>0</v>
      </c>
      <c r="Y41" s="108" t="e">
        <f>'Form E2 '!O256+'Form E2 '!#REF!</f>
        <v>#REF!</v>
      </c>
      <c r="Z41" s="108">
        <f>'Form E2 '!P256</f>
        <v>0</v>
      </c>
      <c r="AA41" s="108" t="e">
        <f>'Form E2 '!P256+'Form E2 '!#REF!</f>
        <v>#REF!</v>
      </c>
      <c r="AB41" s="108">
        <f>'Form E2 '!Q256</f>
        <v>0</v>
      </c>
      <c r="AC41" s="108" t="e">
        <f>'Form E2 '!Q256+'Form E2 '!#REF!</f>
        <v>#REF!</v>
      </c>
      <c r="AD41" s="108">
        <f>'Form E2 '!R256</f>
        <v>0</v>
      </c>
      <c r="AE41" s="170"/>
      <c r="AF41" s="1207"/>
      <c r="AG41" s="166"/>
      <c r="AH41" s="108">
        <f>'Form E2 '!S256</f>
        <v>0</v>
      </c>
      <c r="AI41" s="108" t="e">
        <f>'Form E2 '!S256+'Form E2 '!#REF!</f>
        <v>#REF!</v>
      </c>
      <c r="AJ41" s="171"/>
      <c r="AK41" s="1167"/>
      <c r="AL41" s="166"/>
      <c r="AM41" s="108">
        <f>'Form E2 '!U256</f>
        <v>0</v>
      </c>
    </row>
    <row r="42" spans="1:39" ht="15.75" thickBot="1" x14ac:dyDescent="0.35">
      <c r="A42" s="145"/>
      <c r="B42" s="146" t="s">
        <v>175</v>
      </c>
      <c r="C42" s="109">
        <f>SUM(C40:C41)</f>
        <v>0</v>
      </c>
      <c r="D42" s="109"/>
      <c r="E42" s="109">
        <f>SUM(E40:E41)</f>
        <v>0</v>
      </c>
      <c r="F42" s="109"/>
      <c r="G42" s="109">
        <f>SUM(G40:G41)</f>
        <v>0</v>
      </c>
      <c r="H42" s="109"/>
      <c r="I42" s="109">
        <f>SUM(I40:I41)</f>
        <v>0</v>
      </c>
      <c r="J42" s="109"/>
      <c r="K42" s="109">
        <f>SUM(K40:K41)</f>
        <v>0</v>
      </c>
      <c r="L42" s="109"/>
      <c r="M42" s="109">
        <f>SUM(M40:M41)</f>
        <v>0</v>
      </c>
      <c r="N42" s="109"/>
      <c r="O42" s="109"/>
      <c r="P42" s="109">
        <f>SUM(P40:P41)</f>
        <v>0</v>
      </c>
      <c r="Q42" s="109"/>
      <c r="R42" s="109">
        <f>'Form E2 '!L257</f>
        <v>0</v>
      </c>
      <c r="S42" s="109"/>
      <c r="T42" s="109">
        <f>SUM(T40:T41)</f>
        <v>0</v>
      </c>
      <c r="U42" s="109"/>
      <c r="V42" s="109">
        <f>SUM(V40:V41)</f>
        <v>0</v>
      </c>
      <c r="W42" s="109"/>
      <c r="X42" s="109">
        <f>SUM(X40:X41)</f>
        <v>0</v>
      </c>
      <c r="Y42" s="109"/>
      <c r="Z42" s="109">
        <f>SUM(Z40:Z41)</f>
        <v>0</v>
      </c>
      <c r="AA42" s="109"/>
      <c r="AB42" s="109">
        <f>SUM(AB40:AB41)</f>
        <v>0</v>
      </c>
      <c r="AC42" s="109"/>
      <c r="AD42" s="109">
        <f>SUM(AD40:AD41)</f>
        <v>0</v>
      </c>
      <c r="AE42" s="109"/>
      <c r="AF42" s="109"/>
      <c r="AG42" s="109"/>
      <c r="AH42" s="109">
        <f>SUM(AH40:AH41)</f>
        <v>0</v>
      </c>
      <c r="AI42" s="109"/>
      <c r="AJ42" s="109"/>
      <c r="AK42" s="151">
        <f>AD42-AH42</f>
        <v>0</v>
      </c>
      <c r="AL42" s="412"/>
      <c r="AM42" s="147">
        <f>SUM(AM40:AM41)</f>
        <v>0</v>
      </c>
    </row>
    <row r="43" spans="1:39" ht="15.75" thickTop="1" x14ac:dyDescent="0.3">
      <c r="A43" s="1164" t="s">
        <v>519</v>
      </c>
      <c r="B43" s="1165"/>
      <c r="C43" s="170"/>
      <c r="D43" s="170"/>
      <c r="E43" s="170"/>
      <c r="F43" s="170"/>
      <c r="G43" s="170"/>
      <c r="H43" s="170"/>
      <c r="I43" s="170"/>
      <c r="J43" s="170"/>
      <c r="K43" s="170"/>
      <c r="L43" s="170"/>
      <c r="M43" s="170"/>
      <c r="N43" s="170"/>
      <c r="O43" s="170"/>
      <c r="P43" s="170"/>
      <c r="Q43" s="170"/>
      <c r="R43" s="108"/>
      <c r="S43" s="108"/>
      <c r="T43" s="170"/>
      <c r="U43" s="170"/>
      <c r="V43" s="170"/>
      <c r="W43" s="170"/>
      <c r="X43" s="170"/>
      <c r="Y43" s="170"/>
      <c r="Z43" s="170"/>
      <c r="AA43" s="170"/>
      <c r="AB43" s="170"/>
      <c r="AC43" s="170"/>
      <c r="AD43" s="170"/>
      <c r="AE43" s="170"/>
      <c r="AF43" s="108"/>
      <c r="AG43" s="111"/>
      <c r="AH43" s="171"/>
      <c r="AI43" s="171"/>
      <c r="AJ43" s="171"/>
      <c r="AK43" s="111"/>
      <c r="AL43" s="111"/>
      <c r="AM43" s="334"/>
    </row>
    <row r="44" spans="1:39" x14ac:dyDescent="0.3">
      <c r="A44" s="406" t="s">
        <v>235</v>
      </c>
      <c r="B44" s="155" t="s">
        <v>315</v>
      </c>
      <c r="C44" s="108">
        <f>'Form E2 '!D239</f>
        <v>0</v>
      </c>
      <c r="D44" s="108" t="e">
        <f>'Form E2 '!D239+'Form E2 '!#REF!</f>
        <v>#REF!</v>
      </c>
      <c r="E44" s="108">
        <f>'Form E2 '!E239</f>
        <v>0</v>
      </c>
      <c r="F44" s="108" t="e">
        <f>'Form E2 '!E239+'Form E2 '!#REF!</f>
        <v>#REF!</v>
      </c>
      <c r="G44" s="108">
        <f>'Form E2 '!F239</f>
        <v>0</v>
      </c>
      <c r="H44" s="108" t="e">
        <f>'Form E2 '!F239+'Form E2 '!#REF!</f>
        <v>#REF!</v>
      </c>
      <c r="I44" s="108">
        <f>'Form E2 '!G239</f>
        <v>0</v>
      </c>
      <c r="J44" s="108" t="e">
        <f>'Form E2 '!G239+'Form E2 '!#REF!</f>
        <v>#REF!</v>
      </c>
      <c r="K44" s="108">
        <f>'Form E2 '!H239</f>
        <v>0</v>
      </c>
      <c r="L44" s="108" t="e">
        <f>'Form E2 '!H239+'Form E2 '!#REF!</f>
        <v>#REF!</v>
      </c>
      <c r="M44" s="108">
        <f>'Form E2 '!I239</f>
        <v>0</v>
      </c>
      <c r="N44" s="108" t="e">
        <f>'Form E2 '!I239+'Form E2 '!#REF!</f>
        <v>#REF!</v>
      </c>
      <c r="O44" s="108" t="e">
        <f>'Form E2 '!#REF!+'Form E2 '!#REF!</f>
        <v>#REF!</v>
      </c>
      <c r="P44" s="108">
        <f>'Form E2 '!K239</f>
        <v>0</v>
      </c>
      <c r="Q44" s="170"/>
      <c r="R44" s="1166"/>
      <c r="S44" s="165"/>
      <c r="T44" s="108">
        <f>'Form E2 '!M239</f>
        <v>0</v>
      </c>
      <c r="U44" s="108" t="e">
        <f>'Form E2 '!M239+'Form E2 '!#REF!</f>
        <v>#REF!</v>
      </c>
      <c r="V44" s="108">
        <f>'Form E2 '!N239</f>
        <v>0</v>
      </c>
      <c r="W44" s="108" t="e">
        <f>'Form E2 '!N239+'Form E2 '!#REF!</f>
        <v>#REF!</v>
      </c>
      <c r="X44" s="108">
        <f>'Form E2 '!O239</f>
        <v>0</v>
      </c>
      <c r="Y44" s="108" t="e">
        <f>'Form E2 '!O239+'Form E2 '!#REF!</f>
        <v>#REF!</v>
      </c>
      <c r="Z44" s="108">
        <f>'Form E2 '!P239</f>
        <v>0</v>
      </c>
      <c r="AA44" s="108" t="e">
        <f>'Form E2 '!P239+'Form E2 '!#REF!</f>
        <v>#REF!</v>
      </c>
      <c r="AB44" s="108">
        <f>'Form E2 '!Q239</f>
        <v>0</v>
      </c>
      <c r="AC44" s="108" t="e">
        <f>'Form E2 '!Q239+'Form E2 '!#REF!</f>
        <v>#REF!</v>
      </c>
      <c r="AD44" s="108">
        <f>'Form E2 '!R239</f>
        <v>0</v>
      </c>
      <c r="AE44" s="170"/>
      <c r="AF44" s="1206"/>
      <c r="AG44" s="166"/>
      <c r="AH44" s="108">
        <f>'Form E2 '!S239</f>
        <v>0</v>
      </c>
      <c r="AI44" s="108" t="e">
        <f>'Form E2 '!S239+'Form E2 '!#REF!</f>
        <v>#REF!</v>
      </c>
      <c r="AJ44" s="171"/>
      <c r="AK44" s="1166"/>
      <c r="AL44" s="166"/>
      <c r="AM44" s="108">
        <f>'Form E2 '!U239</f>
        <v>0</v>
      </c>
    </row>
    <row r="45" spans="1:39" x14ac:dyDescent="0.3">
      <c r="A45" s="406" t="s">
        <v>236</v>
      </c>
      <c r="B45" s="155" t="s">
        <v>316</v>
      </c>
      <c r="C45" s="108">
        <f>'Form E2 '!D260</f>
        <v>0</v>
      </c>
      <c r="D45" s="108" t="e">
        <f>'Form E2 '!D260+'Form E2 '!#REF!</f>
        <v>#REF!</v>
      </c>
      <c r="E45" s="108">
        <f>'Form E2 '!E260</f>
        <v>0</v>
      </c>
      <c r="F45" s="108" t="e">
        <f>'Form E2 '!E260+'Form E2 '!#REF!</f>
        <v>#REF!</v>
      </c>
      <c r="G45" s="108">
        <f>'Form E2 '!F260</f>
        <v>0</v>
      </c>
      <c r="H45" s="108" t="e">
        <f>'Form E2 '!F260+'Form E2 '!#REF!</f>
        <v>#REF!</v>
      </c>
      <c r="I45" s="108">
        <f>'Form E2 '!G260</f>
        <v>0</v>
      </c>
      <c r="J45" s="108" t="e">
        <f>'Form E2 '!G260+'Form E2 '!#REF!</f>
        <v>#REF!</v>
      </c>
      <c r="K45" s="108">
        <f>'Form E2 '!H260</f>
        <v>0</v>
      </c>
      <c r="L45" s="108" t="e">
        <f>'Form E2 '!H260+'Form E2 '!#REF!</f>
        <v>#REF!</v>
      </c>
      <c r="M45" s="108">
        <f>'Form E2 '!I260</f>
        <v>0</v>
      </c>
      <c r="N45" s="108" t="e">
        <f>'Form E2 '!I260+'Form E2 '!#REF!</f>
        <v>#REF!</v>
      </c>
      <c r="O45" s="108" t="e">
        <f>'Form E2 '!#REF!+'Form E2 '!#REF!</f>
        <v>#REF!</v>
      </c>
      <c r="P45" s="108">
        <f>'Form E2 '!K260</f>
        <v>0</v>
      </c>
      <c r="Q45" s="170"/>
      <c r="R45" s="1167"/>
      <c r="S45" s="165"/>
      <c r="T45" s="108">
        <f>'Form E2 '!M260</f>
        <v>0</v>
      </c>
      <c r="U45" s="108" t="e">
        <f>'Form E2 '!M260+'Form E2 '!#REF!</f>
        <v>#REF!</v>
      </c>
      <c r="V45" s="108">
        <f>'Form E2 '!N260</f>
        <v>0</v>
      </c>
      <c r="W45" s="108" t="e">
        <f>'Form E2 '!N260+'Form E2 '!#REF!</f>
        <v>#REF!</v>
      </c>
      <c r="X45" s="108">
        <f>'Form E2 '!O260</f>
        <v>0</v>
      </c>
      <c r="Y45" s="108" t="e">
        <f>'Form E2 '!O260+'Form E2 '!#REF!</f>
        <v>#REF!</v>
      </c>
      <c r="Z45" s="108">
        <f>'Form E2 '!P260</f>
        <v>0</v>
      </c>
      <c r="AA45" s="108" t="e">
        <f>'Form E2 '!P260+'Form E2 '!#REF!</f>
        <v>#REF!</v>
      </c>
      <c r="AB45" s="108">
        <f>'Form E2 '!Q260</f>
        <v>0</v>
      </c>
      <c r="AC45" s="108" t="e">
        <f>'Form E2 '!Q260+'Form E2 '!#REF!</f>
        <v>#REF!</v>
      </c>
      <c r="AD45" s="108">
        <f>'Form E2 '!R260</f>
        <v>0</v>
      </c>
      <c r="AE45" s="170"/>
      <c r="AF45" s="1207"/>
      <c r="AG45" s="166"/>
      <c r="AH45" s="108">
        <f>'Form E2 '!S260</f>
        <v>0</v>
      </c>
      <c r="AI45" s="108" t="e">
        <f>'Form E2 '!S260+'Form E2 '!#REF!</f>
        <v>#REF!</v>
      </c>
      <c r="AJ45" s="171"/>
      <c r="AK45" s="1167"/>
      <c r="AL45" s="166"/>
      <c r="AM45" s="108">
        <f>'Form E2 '!U260</f>
        <v>0</v>
      </c>
    </row>
    <row r="46" spans="1:39" ht="15.75" thickBot="1" x14ac:dyDescent="0.35">
      <c r="A46" s="145"/>
      <c r="B46" s="146" t="s">
        <v>175</v>
      </c>
      <c r="C46" s="109">
        <f>SUM(C44:C45)</f>
        <v>0</v>
      </c>
      <c r="D46" s="109"/>
      <c r="E46" s="109">
        <f>SUM(E44:E45)</f>
        <v>0</v>
      </c>
      <c r="F46" s="109"/>
      <c r="G46" s="109">
        <f>SUM(G44:G45)</f>
        <v>0</v>
      </c>
      <c r="H46" s="109"/>
      <c r="I46" s="109">
        <f>SUM(I44:I45)</f>
        <v>0</v>
      </c>
      <c r="J46" s="109"/>
      <c r="K46" s="109">
        <f>SUM(K44:K45)</f>
        <v>0</v>
      </c>
      <c r="L46" s="109"/>
      <c r="M46" s="109">
        <f>SUM(M44:M45)</f>
        <v>0</v>
      </c>
      <c r="N46" s="109"/>
      <c r="O46" s="109"/>
      <c r="P46" s="109">
        <f>SUM(P44:P45)</f>
        <v>0</v>
      </c>
      <c r="Q46" s="109"/>
      <c r="R46" s="109">
        <f>'Form E2 '!L261</f>
        <v>0</v>
      </c>
      <c r="S46" s="109"/>
      <c r="T46" s="109">
        <f>SUM(T44:T45)</f>
        <v>0</v>
      </c>
      <c r="U46" s="109"/>
      <c r="V46" s="109">
        <f>SUM(V44:V45)</f>
        <v>0</v>
      </c>
      <c r="W46" s="109"/>
      <c r="X46" s="109">
        <f>SUM(X44:X45)</f>
        <v>0</v>
      </c>
      <c r="Y46" s="109"/>
      <c r="Z46" s="109">
        <f>SUM(Z44:Z45)</f>
        <v>0</v>
      </c>
      <c r="AA46" s="109"/>
      <c r="AB46" s="109">
        <f>SUM(AB44:AB45)</f>
        <v>0</v>
      </c>
      <c r="AC46" s="109"/>
      <c r="AD46" s="109">
        <f>SUM(AD44:AD45)</f>
        <v>0</v>
      </c>
      <c r="AE46" s="109"/>
      <c r="AF46" s="109"/>
      <c r="AG46" s="109"/>
      <c r="AH46" s="109">
        <f>SUM(AH44:AH45)</f>
        <v>0</v>
      </c>
      <c r="AI46" s="109"/>
      <c r="AJ46" s="109"/>
      <c r="AK46" s="151">
        <f>AD46-AH46</f>
        <v>0</v>
      </c>
      <c r="AL46" s="412"/>
      <c r="AM46" s="147">
        <f>SUM(AM44:AM45)</f>
        <v>0</v>
      </c>
    </row>
    <row r="47" spans="1:39" ht="15.75" thickTop="1" x14ac:dyDescent="0.3">
      <c r="A47" s="1164" t="s">
        <v>518</v>
      </c>
      <c r="B47" s="1165"/>
      <c r="C47" s="170"/>
      <c r="D47" s="170"/>
      <c r="E47" s="170"/>
      <c r="F47" s="170"/>
      <c r="G47" s="170"/>
      <c r="H47" s="170"/>
      <c r="I47" s="170"/>
      <c r="J47" s="170"/>
      <c r="K47" s="170"/>
      <c r="L47" s="170"/>
      <c r="M47" s="170"/>
      <c r="N47" s="170"/>
      <c r="O47" s="170"/>
      <c r="P47" s="170"/>
      <c r="Q47" s="170"/>
      <c r="R47" s="108"/>
      <c r="S47" s="108"/>
      <c r="T47" s="170"/>
      <c r="U47" s="170"/>
      <c r="V47" s="170"/>
      <c r="W47" s="170"/>
      <c r="X47" s="170"/>
      <c r="Y47" s="170"/>
      <c r="Z47" s="170"/>
      <c r="AA47" s="170"/>
      <c r="AB47" s="170"/>
      <c r="AC47" s="170"/>
      <c r="AD47" s="170"/>
      <c r="AE47" s="170"/>
      <c r="AF47" s="108"/>
      <c r="AG47" s="111"/>
      <c r="AH47" s="171"/>
      <c r="AI47" s="171"/>
      <c r="AJ47" s="171"/>
      <c r="AK47" s="111"/>
      <c r="AL47" s="111"/>
      <c r="AM47" s="334"/>
    </row>
    <row r="48" spans="1:39" x14ac:dyDescent="0.3">
      <c r="A48" s="406" t="s">
        <v>237</v>
      </c>
      <c r="B48" s="155" t="s">
        <v>317</v>
      </c>
      <c r="C48" s="108">
        <f>'Form E2 '!D275</f>
        <v>0</v>
      </c>
      <c r="D48" s="108"/>
      <c r="E48" s="108">
        <f>'Form E2 '!E275</f>
        <v>0</v>
      </c>
      <c r="F48" s="108" t="e">
        <f>'Form E2 '!E275+'Form E2 '!#REF!</f>
        <v>#REF!</v>
      </c>
      <c r="G48" s="108">
        <f>'Form E2 '!F275</f>
        <v>0</v>
      </c>
      <c r="H48" s="108" t="e">
        <f>'Form E2 '!F275+'Form E2 '!#REF!</f>
        <v>#REF!</v>
      </c>
      <c r="I48" s="108">
        <f>'Form E2 '!G275</f>
        <v>0</v>
      </c>
      <c r="J48" s="108" t="e">
        <f>'Form E2 '!G275+'Form E2 '!#REF!</f>
        <v>#REF!</v>
      </c>
      <c r="K48" s="108">
        <f>'Form E2 '!H275</f>
        <v>0</v>
      </c>
      <c r="L48" s="108" t="e">
        <f>'Form E2 '!H275+'Form E2 '!#REF!</f>
        <v>#REF!</v>
      </c>
      <c r="M48" s="108">
        <f>'Form E2 '!I275</f>
        <v>0</v>
      </c>
      <c r="N48" s="108" t="e">
        <f>'Form E2 '!I275+'Form E2 '!#REF!</f>
        <v>#REF!</v>
      </c>
      <c r="O48" s="108" t="e">
        <f>'Form E2 '!#REF!+'Form E2 '!#REF!</f>
        <v>#REF!</v>
      </c>
      <c r="P48" s="108">
        <f>'Form E2 '!K275</f>
        <v>0</v>
      </c>
      <c r="Q48" s="170"/>
      <c r="R48" s="1166"/>
      <c r="S48" s="165"/>
      <c r="T48" s="108">
        <f>'Form E2 '!M275</f>
        <v>0</v>
      </c>
      <c r="U48" s="108" t="e">
        <f>'Form E2 '!M275+'Form E2 '!#REF!</f>
        <v>#REF!</v>
      </c>
      <c r="V48" s="108">
        <f>'Form E2 '!N275</f>
        <v>0</v>
      </c>
      <c r="W48" s="108" t="e">
        <f>'Form E2 '!N275+'Form E2 '!#REF!</f>
        <v>#REF!</v>
      </c>
      <c r="X48" s="108">
        <f>'Form E2 '!O275</f>
        <v>0</v>
      </c>
      <c r="Y48" s="108" t="e">
        <f>'Form E2 '!O275+'Form E2 '!#REF!</f>
        <v>#REF!</v>
      </c>
      <c r="Z48" s="108">
        <f>'Form E2 '!P275</f>
        <v>0</v>
      </c>
      <c r="AA48" s="108" t="e">
        <f>'Form E2 '!P275+'Form E2 '!#REF!</f>
        <v>#REF!</v>
      </c>
      <c r="AB48" s="108">
        <f>'Form E2 '!Q275</f>
        <v>0</v>
      </c>
      <c r="AC48" s="108" t="e">
        <f>'Form E2 '!Q275+'Form E2 '!#REF!</f>
        <v>#REF!</v>
      </c>
      <c r="AD48" s="108">
        <f>'Form E2 '!R275</f>
        <v>0</v>
      </c>
      <c r="AE48" s="170"/>
      <c r="AF48" s="1206"/>
      <c r="AG48" s="166"/>
      <c r="AH48" s="108">
        <f>'Form E2 '!S275</f>
        <v>0</v>
      </c>
      <c r="AI48" s="108" t="e">
        <f>'Form E2 '!S275+'Form E2 '!#REF!</f>
        <v>#REF!</v>
      </c>
      <c r="AJ48" s="171"/>
      <c r="AK48" s="1166"/>
      <c r="AL48" s="166"/>
      <c r="AM48" s="108">
        <f>'Form E2 '!U275</f>
        <v>0</v>
      </c>
    </row>
    <row r="49" spans="1:39" x14ac:dyDescent="0.3">
      <c r="A49" s="406" t="s">
        <v>238</v>
      </c>
      <c r="B49" s="155" t="s">
        <v>318</v>
      </c>
      <c r="C49" s="108">
        <f>'Form E2 '!D280</f>
        <v>0</v>
      </c>
      <c r="D49" s="108"/>
      <c r="E49" s="108">
        <f>'Form E2 '!E280</f>
        <v>0</v>
      </c>
      <c r="F49" s="108" t="e">
        <f>'Form E2 '!E280+'Form E2 '!#REF!</f>
        <v>#REF!</v>
      </c>
      <c r="G49" s="108">
        <f>'Form E2 '!F280</f>
        <v>0</v>
      </c>
      <c r="H49" s="108" t="e">
        <f>'Form E2 '!F280+'Form E2 '!#REF!</f>
        <v>#REF!</v>
      </c>
      <c r="I49" s="108">
        <f>'Form E2 '!G280</f>
        <v>0</v>
      </c>
      <c r="J49" s="108" t="e">
        <f>'Form E2 '!G280+'Form E2 '!#REF!</f>
        <v>#REF!</v>
      </c>
      <c r="K49" s="108">
        <f>'Form E2 '!H280</f>
        <v>0</v>
      </c>
      <c r="L49" s="108" t="e">
        <f>'Form E2 '!H280+'Form E2 '!#REF!</f>
        <v>#REF!</v>
      </c>
      <c r="M49" s="108">
        <f>'Form E2 '!I280</f>
        <v>0</v>
      </c>
      <c r="N49" s="108" t="e">
        <f>'Form E2 '!I280+'Form E2 '!#REF!</f>
        <v>#REF!</v>
      </c>
      <c r="O49" s="108" t="e">
        <f>'Form E2 '!#REF!+'Form E2 '!#REF!</f>
        <v>#REF!</v>
      </c>
      <c r="P49" s="108">
        <f>'Form E2 '!K280</f>
        <v>0</v>
      </c>
      <c r="Q49" s="170"/>
      <c r="R49" s="1167"/>
      <c r="S49" s="165"/>
      <c r="T49" s="108">
        <f>'Form E2 '!M280</f>
        <v>0</v>
      </c>
      <c r="U49" s="108" t="e">
        <f>'Form E2 '!M280+'Form E2 '!#REF!</f>
        <v>#REF!</v>
      </c>
      <c r="V49" s="108">
        <f>'Form E2 '!N280</f>
        <v>0</v>
      </c>
      <c r="W49" s="108" t="e">
        <f>'Form E2 '!N280+'Form E2 '!#REF!</f>
        <v>#REF!</v>
      </c>
      <c r="X49" s="108">
        <f>'Form E2 '!O280</f>
        <v>0</v>
      </c>
      <c r="Y49" s="108" t="e">
        <f>'Form E2 '!O280+'Form E2 '!#REF!</f>
        <v>#REF!</v>
      </c>
      <c r="Z49" s="108">
        <f>'Form E2 '!P280</f>
        <v>0</v>
      </c>
      <c r="AA49" s="108" t="e">
        <f>'Form E2 '!P280+'Form E2 '!#REF!</f>
        <v>#REF!</v>
      </c>
      <c r="AB49" s="108">
        <f>'Form E2 '!Q280</f>
        <v>0</v>
      </c>
      <c r="AC49" s="108" t="e">
        <f>'Form E2 '!Q280+'Form E2 '!#REF!</f>
        <v>#REF!</v>
      </c>
      <c r="AD49" s="108">
        <f>'Form E2 '!R280</f>
        <v>0</v>
      </c>
      <c r="AE49" s="170"/>
      <c r="AF49" s="1207"/>
      <c r="AG49" s="166"/>
      <c r="AH49" s="108">
        <f>'Form E2 '!S280</f>
        <v>0</v>
      </c>
      <c r="AI49" s="108" t="e">
        <f>'Form E2 '!S280+'Form E2 '!#REF!</f>
        <v>#REF!</v>
      </c>
      <c r="AJ49" s="171"/>
      <c r="AK49" s="1167"/>
      <c r="AL49" s="166"/>
      <c r="AM49" s="108">
        <f>'Form E2 '!U280</f>
        <v>0</v>
      </c>
    </row>
    <row r="50" spans="1:39" ht="15.75" thickBot="1" x14ac:dyDescent="0.35">
      <c r="A50" s="145"/>
      <c r="B50" s="146" t="s">
        <v>175</v>
      </c>
      <c r="C50" s="109">
        <f>SUM(C48:C49)</f>
        <v>0</v>
      </c>
      <c r="D50" s="109"/>
      <c r="E50" s="109">
        <f>SUM(E48:E49)</f>
        <v>0</v>
      </c>
      <c r="F50" s="109"/>
      <c r="G50" s="109">
        <f>SUM(G48:G49)</f>
        <v>0</v>
      </c>
      <c r="H50" s="109"/>
      <c r="I50" s="109">
        <f>SUM(I48:I49)</f>
        <v>0</v>
      </c>
      <c r="J50" s="109"/>
      <c r="K50" s="109">
        <f>SUM(K48:K49)</f>
        <v>0</v>
      </c>
      <c r="L50" s="109"/>
      <c r="M50" s="109">
        <f>SUM(M48:M49)</f>
        <v>0</v>
      </c>
      <c r="N50" s="109"/>
      <c r="O50" s="109"/>
      <c r="P50" s="109">
        <f>SUM(P48:P49)</f>
        <v>0</v>
      </c>
      <c r="Q50" s="109"/>
      <c r="R50" s="109">
        <f>'Form E2 '!L281</f>
        <v>0</v>
      </c>
      <c r="S50" s="109"/>
      <c r="T50" s="109">
        <f>SUM(T48:T49)</f>
        <v>0</v>
      </c>
      <c r="U50" s="109"/>
      <c r="V50" s="109">
        <f>SUM(V48:V49)</f>
        <v>0</v>
      </c>
      <c r="W50" s="109"/>
      <c r="X50" s="109">
        <f>SUM(X48:X49)</f>
        <v>0</v>
      </c>
      <c r="Y50" s="109"/>
      <c r="Z50" s="109">
        <f>SUM(Z48:Z49)</f>
        <v>0</v>
      </c>
      <c r="AA50" s="109"/>
      <c r="AB50" s="109">
        <f>SUM(AB48:AB49)</f>
        <v>0</v>
      </c>
      <c r="AC50" s="109"/>
      <c r="AD50" s="109">
        <f>SUM(AD48:AD49)</f>
        <v>0</v>
      </c>
      <c r="AE50" s="109"/>
      <c r="AF50" s="109"/>
      <c r="AG50" s="109"/>
      <c r="AH50" s="109">
        <f>SUM(AH48:AH49)</f>
        <v>0</v>
      </c>
      <c r="AI50" s="109"/>
      <c r="AJ50" s="109"/>
      <c r="AK50" s="151">
        <f>AD50-AH50</f>
        <v>0</v>
      </c>
      <c r="AL50" s="412"/>
      <c r="AM50" s="147">
        <f>SUM(AM48:AM49)</f>
        <v>0</v>
      </c>
    </row>
    <row r="51" spans="1:39" ht="15.75" thickTop="1" x14ac:dyDescent="0.3">
      <c r="A51" s="1164" t="s">
        <v>519</v>
      </c>
      <c r="B51" s="1165"/>
      <c r="C51" s="170"/>
      <c r="D51" s="170"/>
      <c r="E51" s="170"/>
      <c r="F51" s="170"/>
      <c r="G51" s="170"/>
      <c r="H51" s="170"/>
      <c r="I51" s="170"/>
      <c r="J51" s="170"/>
      <c r="K51" s="170"/>
      <c r="L51" s="170"/>
      <c r="M51" s="170"/>
      <c r="N51" s="170"/>
      <c r="O51" s="170"/>
      <c r="P51" s="170"/>
      <c r="Q51" s="170"/>
      <c r="R51" s="108"/>
      <c r="S51" s="108"/>
      <c r="T51" s="170"/>
      <c r="U51" s="170"/>
      <c r="V51" s="170"/>
      <c r="W51" s="170"/>
      <c r="X51" s="170"/>
      <c r="Y51" s="170"/>
      <c r="Z51" s="170"/>
      <c r="AA51" s="170"/>
      <c r="AB51" s="170"/>
      <c r="AC51" s="170"/>
      <c r="AD51" s="170"/>
      <c r="AE51" s="170"/>
      <c r="AF51" s="108"/>
      <c r="AG51" s="111"/>
      <c r="AH51" s="171"/>
      <c r="AI51" s="171"/>
      <c r="AJ51" s="171"/>
      <c r="AK51" s="111"/>
      <c r="AL51" s="111"/>
      <c r="AM51" s="334"/>
    </row>
    <row r="52" spans="1:39" x14ac:dyDescent="0.3">
      <c r="A52" s="406" t="s">
        <v>557</v>
      </c>
      <c r="B52" s="155" t="s">
        <v>317</v>
      </c>
      <c r="C52" s="108">
        <f>'Form E2 '!D279</f>
        <v>0</v>
      </c>
      <c r="D52" s="108"/>
      <c r="E52" s="108">
        <f>'Form E2 '!E279</f>
        <v>0</v>
      </c>
      <c r="F52" s="108" t="e">
        <f>'Form E2 '!E279+'Form E2 '!#REF!</f>
        <v>#REF!</v>
      </c>
      <c r="G52" s="108">
        <f>'Form E2 '!F279</f>
        <v>0</v>
      </c>
      <c r="H52" s="108" t="e">
        <f>'Form E2 '!F279+'Form E2 '!#REF!</f>
        <v>#REF!</v>
      </c>
      <c r="I52" s="108">
        <f>'Form E2 '!G279</f>
        <v>0</v>
      </c>
      <c r="J52" s="108" t="e">
        <f>'Form E2 '!G279+'Form E2 '!#REF!</f>
        <v>#REF!</v>
      </c>
      <c r="K52" s="108">
        <f>'Form E2 '!H279</f>
        <v>0</v>
      </c>
      <c r="L52" s="108" t="e">
        <f>'Form E2 '!H279+'Form E2 '!#REF!</f>
        <v>#REF!</v>
      </c>
      <c r="M52" s="108">
        <f>'Form E2 '!I279</f>
        <v>0</v>
      </c>
      <c r="N52" s="108" t="e">
        <f>'Form E2 '!I279+'Form E2 '!#REF!</f>
        <v>#REF!</v>
      </c>
      <c r="O52" s="108" t="e">
        <f>'Form E2 '!#REF!+'Form E2 '!#REF!</f>
        <v>#REF!</v>
      </c>
      <c r="P52" s="108">
        <f>'Form E2 '!K279</f>
        <v>0</v>
      </c>
      <c r="Q52" s="170"/>
      <c r="R52" s="1166"/>
      <c r="S52" s="165"/>
      <c r="T52" s="108">
        <f>'Form E2 '!M279</f>
        <v>0</v>
      </c>
      <c r="U52" s="108" t="e">
        <f>'Form E2 '!M279+'Form E2 '!#REF!</f>
        <v>#REF!</v>
      </c>
      <c r="V52" s="108">
        <f>'Form E2 '!N279</f>
        <v>0</v>
      </c>
      <c r="W52" s="108" t="e">
        <f>'Form E2 '!N279+'Form E2 '!#REF!</f>
        <v>#REF!</v>
      </c>
      <c r="X52" s="108">
        <f>'Form E2 '!O279</f>
        <v>0</v>
      </c>
      <c r="Y52" s="108" t="e">
        <f>'Form E2 '!O279+'Form E2 '!#REF!</f>
        <v>#REF!</v>
      </c>
      <c r="Z52" s="108">
        <f>'Form E2 '!P279</f>
        <v>0</v>
      </c>
      <c r="AA52" s="108" t="e">
        <f>'Form E2 '!P279+'Form E2 '!#REF!</f>
        <v>#REF!</v>
      </c>
      <c r="AB52" s="108">
        <f>'Form E2 '!Q279</f>
        <v>0</v>
      </c>
      <c r="AC52" s="108" t="e">
        <f>'Form E2 '!Q279+'Form E2 '!#REF!</f>
        <v>#REF!</v>
      </c>
      <c r="AD52" s="108">
        <f>'Form E2 '!R279</f>
        <v>0</v>
      </c>
      <c r="AE52" s="170"/>
      <c r="AF52" s="1206"/>
      <c r="AG52" s="166"/>
      <c r="AH52" s="108">
        <f>'Form E2 '!S279</f>
        <v>0</v>
      </c>
      <c r="AI52" s="108" t="e">
        <f>'Form E2 '!S279+'Form E2 '!#REF!</f>
        <v>#REF!</v>
      </c>
      <c r="AJ52" s="171"/>
      <c r="AK52" s="1166"/>
      <c r="AL52" s="166"/>
      <c r="AM52" s="108">
        <f>'Form E2 '!U279</f>
        <v>0</v>
      </c>
    </row>
    <row r="53" spans="1:39" x14ac:dyDescent="0.3">
      <c r="A53" s="406" t="s">
        <v>565</v>
      </c>
      <c r="B53" s="155" t="s">
        <v>318</v>
      </c>
      <c r="C53" s="108">
        <f>'Form E2 '!D284</f>
        <v>0</v>
      </c>
      <c r="D53" s="108"/>
      <c r="E53" s="108">
        <f>'Form E2 '!E284</f>
        <v>0</v>
      </c>
      <c r="F53" s="108" t="e">
        <f>'Form E2 '!E284+'Form E2 '!#REF!</f>
        <v>#REF!</v>
      </c>
      <c r="G53" s="108">
        <f>'Form E2 '!F284</f>
        <v>0</v>
      </c>
      <c r="H53" s="108" t="e">
        <f>'Form E2 '!F284+'Form E2 '!#REF!</f>
        <v>#REF!</v>
      </c>
      <c r="I53" s="108">
        <f>'Form E2 '!G284</f>
        <v>0</v>
      </c>
      <c r="J53" s="108" t="e">
        <f>'Form E2 '!G284+'Form E2 '!#REF!</f>
        <v>#REF!</v>
      </c>
      <c r="K53" s="108">
        <f>'Form E2 '!H284</f>
        <v>0</v>
      </c>
      <c r="L53" s="108" t="e">
        <f>'Form E2 '!H284+'Form E2 '!#REF!</f>
        <v>#REF!</v>
      </c>
      <c r="M53" s="108">
        <f>'Form E2 '!I284</f>
        <v>0</v>
      </c>
      <c r="N53" s="108" t="e">
        <f>'Form E2 '!I284+'Form E2 '!#REF!</f>
        <v>#REF!</v>
      </c>
      <c r="O53" s="108" t="e">
        <f>'Form E2 '!#REF!+'Form E2 '!#REF!</f>
        <v>#REF!</v>
      </c>
      <c r="P53" s="108">
        <f>'Form E2 '!K284</f>
        <v>0</v>
      </c>
      <c r="Q53" s="170"/>
      <c r="R53" s="1167"/>
      <c r="S53" s="165"/>
      <c r="T53" s="108">
        <f>'Form E2 '!M284</f>
        <v>0</v>
      </c>
      <c r="U53" s="108" t="e">
        <f>'Form E2 '!M284+'Form E2 '!#REF!</f>
        <v>#REF!</v>
      </c>
      <c r="V53" s="108">
        <f>'Form E2 '!N284</f>
        <v>0</v>
      </c>
      <c r="W53" s="108" t="e">
        <f>'Form E2 '!N284+'Form E2 '!#REF!</f>
        <v>#REF!</v>
      </c>
      <c r="X53" s="108">
        <f>'Form E2 '!O284</f>
        <v>0</v>
      </c>
      <c r="Y53" s="108" t="e">
        <f>'Form E2 '!O284+'Form E2 '!#REF!</f>
        <v>#REF!</v>
      </c>
      <c r="Z53" s="108">
        <f>'Form E2 '!P284</f>
        <v>0</v>
      </c>
      <c r="AA53" s="108" t="e">
        <f>'Form E2 '!P284+'Form E2 '!#REF!</f>
        <v>#REF!</v>
      </c>
      <c r="AB53" s="108">
        <f>'Form E2 '!Q284</f>
        <v>0</v>
      </c>
      <c r="AC53" s="108" t="e">
        <f>'Form E2 '!Q284+'Form E2 '!#REF!</f>
        <v>#REF!</v>
      </c>
      <c r="AD53" s="108">
        <f>'Form E2 '!R284</f>
        <v>0</v>
      </c>
      <c r="AE53" s="170"/>
      <c r="AF53" s="1207"/>
      <c r="AG53" s="166"/>
      <c r="AH53" s="108">
        <f>'Form E2 '!S284</f>
        <v>0</v>
      </c>
      <c r="AI53" s="108" t="e">
        <f>'Form E2 '!S284+'Form E2 '!#REF!</f>
        <v>#REF!</v>
      </c>
      <c r="AJ53" s="171"/>
      <c r="AK53" s="1167"/>
      <c r="AL53" s="166"/>
      <c r="AM53" s="108">
        <f>'Form E2 '!U284</f>
        <v>0</v>
      </c>
    </row>
    <row r="54" spans="1:39" ht="15.75" thickBot="1" x14ac:dyDescent="0.35">
      <c r="A54" s="145"/>
      <c r="B54" s="146" t="s">
        <v>175</v>
      </c>
      <c r="C54" s="109">
        <f>SUM(C52:C53)</f>
        <v>0</v>
      </c>
      <c r="D54" s="109"/>
      <c r="E54" s="109">
        <f>SUM(E52:E53)</f>
        <v>0</v>
      </c>
      <c r="F54" s="109"/>
      <c r="G54" s="109">
        <f>SUM(G52:G53)</f>
        <v>0</v>
      </c>
      <c r="H54" s="109"/>
      <c r="I54" s="109">
        <f>SUM(I52:I53)</f>
        <v>0</v>
      </c>
      <c r="J54" s="109"/>
      <c r="K54" s="109">
        <f>SUM(K52:K53)</f>
        <v>0</v>
      </c>
      <c r="L54" s="109"/>
      <c r="M54" s="109">
        <f>SUM(M52:M53)</f>
        <v>0</v>
      </c>
      <c r="N54" s="109"/>
      <c r="O54" s="109"/>
      <c r="P54" s="109">
        <f>SUM(P52:P53)</f>
        <v>0</v>
      </c>
      <c r="Q54" s="109"/>
      <c r="R54" s="109">
        <f>'Form E2 '!L285</f>
        <v>0</v>
      </c>
      <c r="S54" s="109"/>
      <c r="T54" s="109">
        <f>SUM(T52:T53)</f>
        <v>0</v>
      </c>
      <c r="U54" s="109"/>
      <c r="V54" s="109">
        <f>SUM(V52:V53)</f>
        <v>0</v>
      </c>
      <c r="W54" s="109"/>
      <c r="X54" s="109">
        <f>SUM(X52:X53)</f>
        <v>0</v>
      </c>
      <c r="Y54" s="109"/>
      <c r="Z54" s="109">
        <f>SUM(Z52:Z53)</f>
        <v>0</v>
      </c>
      <c r="AA54" s="109"/>
      <c r="AB54" s="109">
        <f>SUM(AB52:AB53)</f>
        <v>0</v>
      </c>
      <c r="AC54" s="109"/>
      <c r="AD54" s="109">
        <f>SUM(AD52:AD53)</f>
        <v>0</v>
      </c>
      <c r="AE54" s="109"/>
      <c r="AF54" s="109"/>
      <c r="AG54" s="109"/>
      <c r="AH54" s="109">
        <f>SUM(AH52:AH53)</f>
        <v>0</v>
      </c>
      <c r="AI54" s="109"/>
      <c r="AJ54" s="109"/>
      <c r="AK54" s="151">
        <f>AD54-AH54</f>
        <v>0</v>
      </c>
      <c r="AL54" s="412"/>
      <c r="AM54" s="147">
        <f>SUM(AM52:AM53)</f>
        <v>0</v>
      </c>
    </row>
    <row r="55" spans="1:39" ht="15.75" customHeight="1" thickTop="1" x14ac:dyDescent="0.3">
      <c r="A55" s="1184" t="s">
        <v>319</v>
      </c>
      <c r="B55" s="1185"/>
      <c r="C55" s="170"/>
      <c r="D55" s="170"/>
      <c r="E55" s="170"/>
      <c r="F55" s="170"/>
      <c r="G55" s="170"/>
      <c r="H55" s="170"/>
      <c r="I55" s="170"/>
      <c r="J55" s="170"/>
      <c r="K55" s="170"/>
      <c r="L55" s="170"/>
      <c r="M55" s="170"/>
      <c r="N55" s="170"/>
      <c r="O55" s="170"/>
      <c r="P55" s="170"/>
      <c r="Q55" s="170"/>
      <c r="R55" s="108"/>
      <c r="S55" s="108"/>
      <c r="T55" s="170"/>
      <c r="U55" s="170"/>
      <c r="V55" s="170"/>
      <c r="W55" s="170"/>
      <c r="X55" s="170"/>
      <c r="Y55" s="170"/>
      <c r="Z55" s="170"/>
      <c r="AA55" s="170"/>
      <c r="AB55" s="170"/>
      <c r="AC55" s="170"/>
      <c r="AD55" s="170"/>
      <c r="AE55" s="170"/>
      <c r="AF55" s="108"/>
      <c r="AG55" s="111"/>
      <c r="AH55" s="171"/>
      <c r="AI55" s="171"/>
      <c r="AJ55" s="171"/>
      <c r="AK55" s="111"/>
      <c r="AL55" s="111"/>
      <c r="AM55" s="334"/>
    </row>
    <row r="56" spans="1:39" ht="16.5" x14ac:dyDescent="0.3">
      <c r="A56" s="406" t="s">
        <v>567</v>
      </c>
      <c r="B56" s="423" t="s">
        <v>143</v>
      </c>
      <c r="C56" s="108">
        <f>'Form E2 '!D307</f>
        <v>0</v>
      </c>
      <c r="D56" s="108"/>
      <c r="E56" s="108">
        <f>'Form E2 '!E307</f>
        <v>0</v>
      </c>
      <c r="F56" s="108" t="e">
        <f>'Form E2 '!E307+'Form E2 '!#REF!</f>
        <v>#REF!</v>
      </c>
      <c r="G56" s="108">
        <f>'Form E2 '!F307</f>
        <v>0</v>
      </c>
      <c r="H56" s="108" t="e">
        <f>'Form E2 '!F307+'Form E2 '!#REF!</f>
        <v>#REF!</v>
      </c>
      <c r="I56" s="108">
        <f>'Form E2 '!G307</f>
        <v>0</v>
      </c>
      <c r="J56" s="108" t="e">
        <f>'Form E2 '!G307+'Form E2 '!#REF!</f>
        <v>#REF!</v>
      </c>
      <c r="K56" s="108">
        <f>'Form E2 '!H307</f>
        <v>0</v>
      </c>
      <c r="L56" s="108" t="e">
        <f>'Form E2 '!H307+'Form E2 '!#REF!</f>
        <v>#REF!</v>
      </c>
      <c r="M56" s="108">
        <f>'Form E2 '!I307</f>
        <v>0</v>
      </c>
      <c r="N56" s="108" t="e">
        <f>'Form E2 '!I307+'Form E2 '!#REF!</f>
        <v>#REF!</v>
      </c>
      <c r="O56" s="108" t="e">
        <f>'Form E2 '!#REF!+'Form E2 '!#REF!</f>
        <v>#REF!</v>
      </c>
      <c r="P56" s="108">
        <f>'Form E2 '!K307</f>
        <v>0</v>
      </c>
      <c r="Q56" s="170"/>
      <c r="R56" s="1166"/>
      <c r="S56" s="165"/>
      <c r="T56" s="108">
        <f>'Form E2 '!M307</f>
        <v>0</v>
      </c>
      <c r="U56" s="108" t="e">
        <f>'Form E2 '!M307+'Form E2 '!#REF!</f>
        <v>#REF!</v>
      </c>
      <c r="V56" s="108">
        <f>'Form E2 '!N307</f>
        <v>0</v>
      </c>
      <c r="W56" s="108" t="e">
        <f>'Form E2 '!N307+'Form E2 '!#REF!</f>
        <v>#REF!</v>
      </c>
      <c r="X56" s="108">
        <f>'Form E2 '!O307</f>
        <v>0</v>
      </c>
      <c r="Y56" s="108" t="e">
        <f>'Form E2 '!O307+'Form E2 '!#REF!</f>
        <v>#REF!</v>
      </c>
      <c r="Z56" s="108">
        <f>'Form E2 '!P307</f>
        <v>0</v>
      </c>
      <c r="AA56" s="108" t="e">
        <f>'Form E2 '!P307+'Form E2 '!#REF!</f>
        <v>#REF!</v>
      </c>
      <c r="AB56" s="108">
        <f>'Form E2 '!Q307</f>
        <v>0</v>
      </c>
      <c r="AC56" s="108" t="e">
        <f>'Form E2 '!Q307+'Form E2 '!#REF!</f>
        <v>#REF!</v>
      </c>
      <c r="AD56" s="108">
        <f>'Form E2 '!R307</f>
        <v>0</v>
      </c>
      <c r="AE56" s="170"/>
      <c r="AF56" s="1206"/>
      <c r="AG56" s="166"/>
      <c r="AH56" s="108">
        <f>'Form E2 '!S307</f>
        <v>0</v>
      </c>
      <c r="AI56" s="108" t="e">
        <f>'Form E2 '!S307+'Form E2 '!#REF!</f>
        <v>#REF!</v>
      </c>
      <c r="AJ56" s="171"/>
      <c r="AK56" s="1166"/>
      <c r="AL56" s="166"/>
      <c r="AM56" s="108">
        <f>'Form E2 '!U307</f>
        <v>0</v>
      </c>
    </row>
    <row r="57" spans="1:39" ht="16.5" x14ac:dyDescent="0.3">
      <c r="A57" s="150" t="s">
        <v>568</v>
      </c>
      <c r="B57" s="424" t="s">
        <v>286</v>
      </c>
      <c r="C57" s="108">
        <f>'Form E2 '!D328</f>
        <v>0</v>
      </c>
      <c r="D57" s="108"/>
      <c r="E57" s="108">
        <f>'Form E2 '!E328</f>
        <v>0</v>
      </c>
      <c r="F57" s="108" t="e">
        <f>'Form E2 '!E328+'Form E2 '!#REF!</f>
        <v>#REF!</v>
      </c>
      <c r="G57" s="108">
        <f>'Form E2 '!F328</f>
        <v>0</v>
      </c>
      <c r="H57" s="108" t="e">
        <f>'Form E2 '!F328+'Form E2 '!#REF!</f>
        <v>#REF!</v>
      </c>
      <c r="I57" s="108">
        <f>'Form E2 '!G328</f>
        <v>0</v>
      </c>
      <c r="J57" s="108" t="e">
        <f>'Form E2 '!G328+'Form E2 '!#REF!</f>
        <v>#REF!</v>
      </c>
      <c r="K57" s="108">
        <f>'Form E2 '!H328</f>
        <v>0</v>
      </c>
      <c r="L57" s="108" t="e">
        <f>'Form E2 '!H328+'Form E2 '!#REF!</f>
        <v>#REF!</v>
      </c>
      <c r="M57" s="108">
        <f>'Form E2 '!I328</f>
        <v>0</v>
      </c>
      <c r="N57" s="108" t="e">
        <f>'Form E2 '!I328+'Form E2 '!#REF!</f>
        <v>#REF!</v>
      </c>
      <c r="O57" s="108" t="e">
        <f>'Form E2 '!#REF!+'Form E2 '!#REF!</f>
        <v>#REF!</v>
      </c>
      <c r="P57" s="108">
        <f>'Form E2 '!K328</f>
        <v>0</v>
      </c>
      <c r="Q57" s="170"/>
      <c r="R57" s="1167"/>
      <c r="S57" s="165"/>
      <c r="T57" s="108">
        <f>'Form E2 '!M328</f>
        <v>0</v>
      </c>
      <c r="U57" s="108" t="e">
        <f>'Form E2 '!M328+'Form E2 '!#REF!</f>
        <v>#REF!</v>
      </c>
      <c r="V57" s="108">
        <f>'Form E2 '!N328</f>
        <v>0</v>
      </c>
      <c r="W57" s="108" t="e">
        <f>'Form E2 '!N328+'Form E2 '!#REF!</f>
        <v>#REF!</v>
      </c>
      <c r="X57" s="108">
        <f>'Form E2 '!O328</f>
        <v>0</v>
      </c>
      <c r="Y57" s="108" t="e">
        <f>'Form E2 '!O328+'Form E2 '!#REF!</f>
        <v>#REF!</v>
      </c>
      <c r="Z57" s="108">
        <f>'Form E2 '!P328</f>
        <v>0</v>
      </c>
      <c r="AA57" s="108" t="e">
        <f>'Form E2 '!P328+'Form E2 '!#REF!</f>
        <v>#REF!</v>
      </c>
      <c r="AB57" s="108">
        <f>'Form E2 '!Q328</f>
        <v>0</v>
      </c>
      <c r="AC57" s="108" t="e">
        <f>'Form E2 '!Q328+'Form E2 '!#REF!</f>
        <v>#REF!</v>
      </c>
      <c r="AD57" s="108">
        <f>'Form E2 '!R328</f>
        <v>0</v>
      </c>
      <c r="AE57" s="170"/>
      <c r="AF57" s="1207"/>
      <c r="AG57" s="166"/>
      <c r="AH57" s="108">
        <f>'Form E2 '!S328</f>
        <v>0</v>
      </c>
      <c r="AI57" s="108" t="e">
        <f>'Form E2 '!S328+'Form E2 '!#REF!</f>
        <v>#REF!</v>
      </c>
      <c r="AJ57" s="171"/>
      <c r="AK57" s="1167"/>
      <c r="AL57" s="166"/>
      <c r="AM57" s="108">
        <f>'Form E2 '!U328</f>
        <v>0</v>
      </c>
    </row>
    <row r="58" spans="1:39" ht="15.75" thickBot="1" x14ac:dyDescent="0.35">
      <c r="A58" s="145"/>
      <c r="B58" s="146" t="s">
        <v>175</v>
      </c>
      <c r="C58" s="109">
        <f>SUM(C56:C57)</f>
        <v>0</v>
      </c>
      <c r="D58" s="109"/>
      <c r="E58" s="109">
        <f>SUM(E56:E57)</f>
        <v>0</v>
      </c>
      <c r="F58" s="109"/>
      <c r="G58" s="109">
        <f>SUM(G56:G57)</f>
        <v>0</v>
      </c>
      <c r="H58" s="109"/>
      <c r="I58" s="109">
        <f>SUM(I56:I57)</f>
        <v>0</v>
      </c>
      <c r="J58" s="109"/>
      <c r="K58" s="109">
        <f>SUM(K56:K57)</f>
        <v>0</v>
      </c>
      <c r="L58" s="109"/>
      <c r="M58" s="109">
        <f>SUM(M56:M57)</f>
        <v>0</v>
      </c>
      <c r="N58" s="109"/>
      <c r="O58" s="109"/>
      <c r="P58" s="109">
        <f>SUM(P56:P57)</f>
        <v>0</v>
      </c>
      <c r="Q58" s="109"/>
      <c r="R58" s="109">
        <f>'Form E2 '!L329</f>
        <v>0</v>
      </c>
      <c r="S58" s="109"/>
      <c r="T58" s="109">
        <f>SUM(T56:T57)</f>
        <v>0</v>
      </c>
      <c r="U58" s="109"/>
      <c r="V58" s="109">
        <f>SUM(V56:V57)</f>
        <v>0</v>
      </c>
      <c r="W58" s="109"/>
      <c r="X58" s="109">
        <f>SUM(X56:X57)</f>
        <v>0</v>
      </c>
      <c r="Y58" s="109"/>
      <c r="Z58" s="109">
        <f>SUM(Z56:Z57)</f>
        <v>0</v>
      </c>
      <c r="AA58" s="109"/>
      <c r="AB58" s="109">
        <f>SUM(AB56:AB57)</f>
        <v>0</v>
      </c>
      <c r="AC58" s="109"/>
      <c r="AD58" s="109">
        <f>SUM(AD56:AD57)</f>
        <v>0</v>
      </c>
      <c r="AE58" s="109"/>
      <c r="AF58" s="109"/>
      <c r="AG58" s="109"/>
      <c r="AH58" s="109">
        <f>SUM(AH56:AH57)</f>
        <v>0</v>
      </c>
      <c r="AI58" s="109"/>
      <c r="AJ58" s="109"/>
      <c r="AK58" s="151">
        <f>AD58-AH58</f>
        <v>0</v>
      </c>
      <c r="AL58" s="412"/>
      <c r="AM58" s="147">
        <f>SUM(AM56:AM57)</f>
        <v>0</v>
      </c>
    </row>
    <row r="59" spans="1:39" ht="16.5" thickTop="1" thickBot="1" x14ac:dyDescent="0.35">
      <c r="A59" s="1177" t="s">
        <v>215</v>
      </c>
      <c r="B59" s="1178"/>
      <c r="C59" s="110">
        <f t="shared" ref="C59:AM59" si="1">SUM(C46,C54,C58)</f>
        <v>0</v>
      </c>
      <c r="D59" s="110">
        <f t="shared" si="1"/>
        <v>0</v>
      </c>
      <c r="E59" s="110">
        <f t="shared" si="1"/>
        <v>0</v>
      </c>
      <c r="F59" s="110">
        <f t="shared" si="1"/>
        <v>0</v>
      </c>
      <c r="G59" s="110">
        <f t="shared" si="1"/>
        <v>0</v>
      </c>
      <c r="H59" s="110">
        <f t="shared" si="1"/>
        <v>0</v>
      </c>
      <c r="I59" s="110">
        <f t="shared" si="1"/>
        <v>0</v>
      </c>
      <c r="J59" s="110">
        <f t="shared" si="1"/>
        <v>0</v>
      </c>
      <c r="K59" s="110">
        <f t="shared" si="1"/>
        <v>0</v>
      </c>
      <c r="L59" s="110">
        <f t="shared" si="1"/>
        <v>0</v>
      </c>
      <c r="M59" s="110">
        <f t="shared" si="1"/>
        <v>0</v>
      </c>
      <c r="N59" s="110">
        <f t="shared" si="1"/>
        <v>0</v>
      </c>
      <c r="O59" s="110">
        <f t="shared" si="1"/>
        <v>0</v>
      </c>
      <c r="P59" s="110">
        <f t="shared" si="1"/>
        <v>0</v>
      </c>
      <c r="Q59" s="110">
        <f t="shared" si="1"/>
        <v>0</v>
      </c>
      <c r="R59" s="110">
        <f t="shared" si="1"/>
        <v>0</v>
      </c>
      <c r="S59" s="110">
        <f t="shared" si="1"/>
        <v>0</v>
      </c>
      <c r="T59" s="110">
        <f t="shared" si="1"/>
        <v>0</v>
      </c>
      <c r="U59" s="110">
        <f t="shared" si="1"/>
        <v>0</v>
      </c>
      <c r="V59" s="110">
        <f t="shared" si="1"/>
        <v>0</v>
      </c>
      <c r="W59" s="110">
        <f t="shared" si="1"/>
        <v>0</v>
      </c>
      <c r="X59" s="110">
        <f t="shared" si="1"/>
        <v>0</v>
      </c>
      <c r="Y59" s="110">
        <f t="shared" si="1"/>
        <v>0</v>
      </c>
      <c r="Z59" s="110">
        <f t="shared" si="1"/>
        <v>0</v>
      </c>
      <c r="AA59" s="110">
        <f t="shared" si="1"/>
        <v>0</v>
      </c>
      <c r="AB59" s="110">
        <f t="shared" si="1"/>
        <v>0</v>
      </c>
      <c r="AC59" s="110">
        <f t="shared" si="1"/>
        <v>0</v>
      </c>
      <c r="AD59" s="110">
        <f t="shared" si="1"/>
        <v>0</v>
      </c>
      <c r="AE59" s="110">
        <f t="shared" si="1"/>
        <v>0</v>
      </c>
      <c r="AF59" s="110">
        <f t="shared" si="1"/>
        <v>0</v>
      </c>
      <c r="AG59" s="110">
        <f t="shared" si="1"/>
        <v>0</v>
      </c>
      <c r="AH59" s="110">
        <f t="shared" si="1"/>
        <v>0</v>
      </c>
      <c r="AI59" s="110">
        <f t="shared" si="1"/>
        <v>0</v>
      </c>
      <c r="AJ59" s="110">
        <f t="shared" si="1"/>
        <v>0</v>
      </c>
      <c r="AK59" s="860">
        <f t="shared" si="1"/>
        <v>0</v>
      </c>
      <c r="AL59" s="414">
        <f t="shared" si="1"/>
        <v>0</v>
      </c>
      <c r="AM59" s="137">
        <f t="shared" si="1"/>
        <v>0</v>
      </c>
    </row>
    <row r="60" spans="1:39" ht="15.75" thickTop="1" x14ac:dyDescent="0.3">
      <c r="A60" s="61"/>
      <c r="B60" s="61"/>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785"/>
    </row>
    <row r="61" spans="1:39" ht="26.25" customHeight="1" x14ac:dyDescent="0.3">
      <c r="A61" s="44" t="s">
        <v>583</v>
      </c>
      <c r="B61" s="692"/>
      <c r="C61" s="624"/>
      <c r="D61" s="119"/>
      <c r="E61" s="119"/>
      <c r="F61" s="119"/>
      <c r="G61" s="119"/>
      <c r="H61" s="119"/>
      <c r="I61" s="119"/>
      <c r="J61" s="119"/>
      <c r="K61" s="119"/>
      <c r="L61" s="119"/>
      <c r="M61" s="119"/>
      <c r="N61" s="119"/>
      <c r="O61" s="119"/>
      <c r="P61" s="119"/>
      <c r="Q61" s="119"/>
      <c r="T61" s="119"/>
      <c r="U61" s="119"/>
      <c r="V61" s="119"/>
      <c r="W61" s="119"/>
      <c r="X61" s="119"/>
      <c r="Y61" s="119"/>
      <c r="Z61" s="119"/>
      <c r="AA61" s="119"/>
      <c r="AB61" s="119"/>
      <c r="AC61" s="119"/>
      <c r="AD61" s="119"/>
      <c r="AE61" s="119"/>
      <c r="AH61" s="119"/>
      <c r="AI61" s="119"/>
      <c r="AJ61" s="119"/>
    </row>
    <row r="62" spans="1:39" x14ac:dyDescent="0.3">
      <c r="A62" s="119"/>
      <c r="B62" s="119"/>
      <c r="C62" s="119"/>
      <c r="D62" s="119"/>
      <c r="E62" s="119"/>
      <c r="F62" s="119"/>
      <c r="G62" s="119"/>
      <c r="H62" s="119"/>
      <c r="I62" s="119"/>
      <c r="J62" s="119"/>
      <c r="K62" s="119"/>
      <c r="L62" s="119"/>
      <c r="M62" s="119"/>
      <c r="N62" s="119"/>
      <c r="O62" s="119"/>
      <c r="P62" s="119"/>
      <c r="Q62" s="119"/>
      <c r="T62" s="119"/>
      <c r="U62" s="119"/>
      <c r="V62" s="119"/>
      <c r="W62" s="119"/>
      <c r="X62" s="119"/>
      <c r="Y62" s="119"/>
      <c r="Z62" s="119"/>
      <c r="AA62" s="119"/>
      <c r="AB62" s="119"/>
      <c r="AC62" s="119"/>
      <c r="AD62" s="119"/>
      <c r="AE62" s="119"/>
      <c r="AH62" s="119"/>
      <c r="AI62" s="119"/>
      <c r="AJ62" s="119"/>
    </row>
    <row r="63" spans="1:39" x14ac:dyDescent="0.3">
      <c r="A63" s="119"/>
      <c r="B63" s="119"/>
      <c r="C63" s="119"/>
      <c r="D63" s="119"/>
      <c r="E63" s="119"/>
      <c r="F63" s="119"/>
      <c r="G63" s="119"/>
      <c r="H63" s="119"/>
      <c r="I63" s="119"/>
      <c r="J63" s="119"/>
      <c r="K63" s="119"/>
      <c r="L63" s="119"/>
      <c r="M63" s="119"/>
      <c r="N63" s="119"/>
      <c r="O63" s="119"/>
      <c r="P63" s="119"/>
      <c r="Q63" s="119"/>
      <c r="T63" s="119"/>
      <c r="U63" s="119"/>
      <c r="V63" s="119"/>
      <c r="W63" s="119"/>
      <c r="X63" s="119"/>
      <c r="Y63" s="119"/>
      <c r="Z63" s="119"/>
      <c r="AA63" s="119"/>
      <c r="AB63" s="119"/>
      <c r="AC63" s="119"/>
      <c r="AD63" s="119"/>
      <c r="AE63" s="119"/>
      <c r="AH63" s="119"/>
      <c r="AI63" s="119"/>
      <c r="AJ63" s="119"/>
    </row>
    <row r="64" spans="1:39" x14ac:dyDescent="0.3">
      <c r="A64" s="119"/>
      <c r="B64" s="119"/>
      <c r="C64" s="119"/>
      <c r="D64" s="119"/>
      <c r="E64" s="119"/>
      <c r="F64" s="119"/>
      <c r="G64" s="119"/>
      <c r="H64" s="119"/>
      <c r="I64" s="119"/>
      <c r="J64" s="119"/>
      <c r="K64" s="119"/>
      <c r="L64" s="119"/>
      <c r="M64" s="119"/>
      <c r="N64" s="119"/>
      <c r="O64" s="119"/>
      <c r="P64" s="119"/>
      <c r="Q64" s="119"/>
      <c r="T64" s="119"/>
      <c r="U64" s="119"/>
      <c r="V64" s="119"/>
      <c r="W64" s="119"/>
      <c r="X64" s="119"/>
      <c r="Y64" s="119"/>
      <c r="Z64" s="119"/>
      <c r="AA64" s="119"/>
      <c r="AB64" s="119"/>
      <c r="AC64" s="119"/>
      <c r="AD64" s="119"/>
      <c r="AE64" s="119"/>
      <c r="AH64" s="119"/>
      <c r="AI64" s="119"/>
      <c r="AJ64" s="119"/>
    </row>
    <row r="65" spans="1:31" x14ac:dyDescent="0.3">
      <c r="A65" s="119"/>
      <c r="B65" s="119"/>
      <c r="C65" s="119"/>
      <c r="D65" s="119"/>
      <c r="E65" s="119"/>
      <c r="F65" s="119"/>
      <c r="G65" s="119"/>
      <c r="H65" s="119"/>
      <c r="I65" s="119"/>
      <c r="J65" s="119"/>
      <c r="K65" s="119"/>
      <c r="L65" s="119"/>
      <c r="M65" s="119"/>
      <c r="N65" s="119"/>
      <c r="O65" s="119"/>
      <c r="P65" s="119"/>
      <c r="Q65" s="119"/>
      <c r="T65" s="119"/>
      <c r="U65" s="119"/>
      <c r="V65" s="119"/>
      <c r="W65" s="119"/>
      <c r="X65" s="119"/>
      <c r="Y65" s="119"/>
      <c r="Z65" s="119"/>
      <c r="AA65" s="119"/>
      <c r="AB65" s="119"/>
      <c r="AC65" s="119"/>
      <c r="AD65" s="119"/>
      <c r="AE65" s="119"/>
    </row>
    <row r="66" spans="1:31" x14ac:dyDescent="0.3">
      <c r="A66" s="119"/>
      <c r="B66" s="119"/>
      <c r="C66" s="119"/>
      <c r="D66" s="119"/>
      <c r="E66" s="119"/>
      <c r="F66" s="119"/>
      <c r="G66" s="119"/>
      <c r="H66" s="119"/>
      <c r="I66" s="119"/>
      <c r="J66" s="119"/>
      <c r="K66" s="119"/>
      <c r="L66" s="119"/>
      <c r="M66" s="119"/>
      <c r="N66" s="119"/>
      <c r="O66" s="119"/>
      <c r="P66" s="119"/>
      <c r="Q66" s="119"/>
      <c r="T66" s="119"/>
      <c r="U66" s="119"/>
      <c r="V66" s="119"/>
      <c r="W66" s="119"/>
      <c r="X66" s="119"/>
      <c r="Y66" s="119"/>
      <c r="Z66" s="119"/>
      <c r="AA66" s="119"/>
      <c r="AB66" s="119"/>
      <c r="AC66" s="119"/>
      <c r="AD66" s="119"/>
      <c r="AE66" s="119"/>
    </row>
    <row r="67" spans="1:31" x14ac:dyDescent="0.3">
      <c r="A67" s="119"/>
      <c r="B67" s="119"/>
      <c r="C67" s="119"/>
      <c r="D67" s="119"/>
      <c r="E67" s="119"/>
      <c r="F67" s="119"/>
      <c r="G67" s="119"/>
      <c r="H67" s="119"/>
      <c r="I67" s="119"/>
      <c r="J67" s="119"/>
      <c r="K67" s="119"/>
      <c r="L67" s="119"/>
      <c r="M67" s="119"/>
      <c r="N67" s="119"/>
      <c r="O67" s="119"/>
      <c r="P67" s="119"/>
      <c r="Q67" s="119"/>
      <c r="T67" s="119"/>
      <c r="U67" s="119"/>
      <c r="V67" s="119"/>
      <c r="W67" s="119"/>
      <c r="X67" s="119"/>
      <c r="Y67" s="119"/>
      <c r="Z67" s="119"/>
      <c r="AA67" s="119"/>
      <c r="AB67" s="119"/>
      <c r="AC67" s="119"/>
      <c r="AD67" s="119"/>
      <c r="AE67" s="119"/>
    </row>
    <row r="68" spans="1:31" x14ac:dyDescent="0.3">
      <c r="A68" s="119"/>
      <c r="B68" s="119"/>
      <c r="C68" s="119"/>
      <c r="D68" s="119"/>
      <c r="E68" s="119"/>
      <c r="F68" s="119"/>
      <c r="G68" s="119"/>
      <c r="H68" s="119"/>
      <c r="I68" s="119"/>
      <c r="J68" s="119"/>
      <c r="K68" s="119"/>
      <c r="L68" s="119"/>
      <c r="M68" s="119"/>
      <c r="N68" s="119"/>
      <c r="O68" s="119"/>
      <c r="P68" s="119"/>
      <c r="Q68" s="119"/>
      <c r="T68" s="119"/>
      <c r="U68" s="119"/>
      <c r="V68" s="119"/>
      <c r="W68" s="119"/>
      <c r="X68" s="119"/>
      <c r="Y68" s="119"/>
      <c r="Z68" s="119"/>
      <c r="AA68" s="119"/>
      <c r="AB68" s="119"/>
      <c r="AC68" s="119"/>
      <c r="AD68" s="119"/>
      <c r="AE68" s="119"/>
    </row>
    <row r="69" spans="1:31" x14ac:dyDescent="0.3">
      <c r="A69" s="119"/>
      <c r="B69" s="119"/>
      <c r="C69" s="119"/>
      <c r="D69" s="119"/>
      <c r="E69" s="119"/>
      <c r="F69" s="119"/>
      <c r="G69" s="119"/>
      <c r="H69" s="119"/>
      <c r="I69" s="119"/>
      <c r="J69" s="119"/>
      <c r="K69" s="119"/>
      <c r="L69" s="119"/>
      <c r="M69" s="119"/>
      <c r="N69" s="119"/>
      <c r="O69" s="119"/>
      <c r="P69" s="119"/>
      <c r="Q69" s="119"/>
      <c r="T69" s="119"/>
      <c r="U69" s="119"/>
      <c r="V69" s="119"/>
      <c r="W69" s="119"/>
      <c r="X69" s="119"/>
      <c r="Y69" s="119"/>
      <c r="Z69" s="119"/>
      <c r="AA69" s="119"/>
      <c r="AB69" s="119"/>
      <c r="AC69" s="119"/>
      <c r="AD69" s="119"/>
      <c r="AE69" s="119"/>
    </row>
    <row r="70" spans="1:31" x14ac:dyDescent="0.3">
      <c r="A70" s="119"/>
      <c r="B70" s="119"/>
      <c r="C70" s="119"/>
      <c r="D70" s="119"/>
      <c r="E70" s="119"/>
      <c r="F70" s="119"/>
      <c r="G70" s="119"/>
      <c r="H70" s="119"/>
      <c r="I70" s="119"/>
      <c r="J70" s="119"/>
      <c r="K70" s="119"/>
      <c r="L70" s="119"/>
      <c r="M70" s="119"/>
      <c r="N70" s="119"/>
      <c r="O70" s="119"/>
      <c r="P70" s="119"/>
      <c r="Q70" s="119"/>
      <c r="T70" s="119"/>
      <c r="U70" s="119"/>
      <c r="V70" s="119"/>
      <c r="W70" s="119"/>
      <c r="X70" s="119"/>
      <c r="Y70" s="119"/>
      <c r="Z70" s="119"/>
      <c r="AA70" s="119"/>
      <c r="AB70" s="119"/>
      <c r="AC70" s="119"/>
      <c r="AD70" s="119"/>
      <c r="AE70" s="119"/>
    </row>
    <row r="71" spans="1:31" x14ac:dyDescent="0.3">
      <c r="A71" s="119"/>
      <c r="B71" s="119"/>
      <c r="C71" s="119"/>
      <c r="D71" s="119"/>
      <c r="E71" s="119"/>
      <c r="F71" s="119"/>
      <c r="G71" s="119"/>
      <c r="H71" s="119"/>
      <c r="I71" s="119"/>
      <c r="J71" s="119"/>
      <c r="K71" s="119"/>
      <c r="L71" s="119"/>
      <c r="M71" s="119"/>
      <c r="N71" s="119"/>
      <c r="O71" s="119"/>
      <c r="P71" s="119"/>
      <c r="Q71" s="119"/>
      <c r="T71" s="119"/>
      <c r="U71" s="119"/>
      <c r="V71" s="119"/>
      <c r="W71" s="119"/>
      <c r="X71" s="119"/>
      <c r="Y71" s="119"/>
      <c r="Z71" s="119"/>
      <c r="AA71" s="119"/>
      <c r="AB71" s="119"/>
      <c r="AC71" s="119"/>
      <c r="AD71" s="119"/>
      <c r="AE71" s="119"/>
    </row>
    <row r="72" spans="1:31" x14ac:dyDescent="0.3">
      <c r="A72" s="119"/>
      <c r="B72" s="119"/>
      <c r="C72" s="119"/>
      <c r="D72" s="119"/>
      <c r="E72" s="119"/>
      <c r="F72" s="119"/>
      <c r="G72" s="119"/>
      <c r="H72" s="119"/>
      <c r="I72" s="119"/>
      <c r="J72" s="119"/>
      <c r="K72" s="119"/>
      <c r="L72" s="119"/>
      <c r="M72" s="119"/>
      <c r="N72" s="119"/>
      <c r="O72" s="119"/>
      <c r="P72" s="119"/>
      <c r="Q72" s="119"/>
      <c r="T72" s="119"/>
      <c r="U72" s="119"/>
      <c r="V72" s="119"/>
      <c r="W72" s="119"/>
      <c r="X72" s="119"/>
      <c r="Y72" s="119"/>
      <c r="Z72" s="119"/>
      <c r="AA72" s="119"/>
      <c r="AB72" s="119"/>
      <c r="AC72" s="119"/>
      <c r="AD72" s="119"/>
      <c r="AE72" s="119"/>
    </row>
    <row r="73" spans="1:31" x14ac:dyDescent="0.3">
      <c r="P73" s="119"/>
      <c r="Q73" s="119"/>
      <c r="T73" s="119"/>
      <c r="U73" s="119"/>
      <c r="V73" s="119"/>
      <c r="W73" s="119"/>
      <c r="X73" s="119"/>
      <c r="Y73" s="119"/>
      <c r="Z73" s="119"/>
      <c r="AA73" s="119"/>
      <c r="AB73" s="119"/>
      <c r="AC73" s="119"/>
      <c r="AD73" s="119"/>
      <c r="AE73" s="119"/>
    </row>
    <row r="74" spans="1:31" x14ac:dyDescent="0.3">
      <c r="P74" s="119"/>
      <c r="Q74" s="119"/>
      <c r="T74" s="119"/>
      <c r="U74" s="119"/>
      <c r="V74" s="119"/>
      <c r="W74" s="119"/>
      <c r="X74" s="119"/>
      <c r="Y74" s="119"/>
      <c r="Z74" s="119"/>
      <c r="AA74" s="119"/>
      <c r="AB74" s="119"/>
      <c r="AC74" s="119"/>
      <c r="AD74" s="119"/>
      <c r="AE74" s="119"/>
    </row>
    <row r="75" spans="1:31" x14ac:dyDescent="0.3">
      <c r="P75" s="119"/>
      <c r="Q75" s="119"/>
    </row>
    <row r="76" spans="1:31" x14ac:dyDescent="0.3">
      <c r="P76" s="119"/>
      <c r="Q76" s="119"/>
    </row>
    <row r="77" spans="1:31" x14ac:dyDescent="0.3">
      <c r="P77" s="119"/>
      <c r="Q77" s="119"/>
    </row>
    <row r="78" spans="1:31" x14ac:dyDescent="0.3">
      <c r="P78" s="119"/>
      <c r="Q78" s="119"/>
    </row>
    <row r="79" spans="1:31" x14ac:dyDescent="0.3">
      <c r="P79" s="119"/>
      <c r="Q79" s="119"/>
    </row>
    <row r="80" spans="1:31" x14ac:dyDescent="0.3">
      <c r="P80" s="119"/>
      <c r="Q80" s="119"/>
    </row>
  </sheetData>
  <mergeCells count="69">
    <mergeCell ref="C11:R11"/>
    <mergeCell ref="B1:C1"/>
    <mergeCell ref="C5:M5"/>
    <mergeCell ref="C6:M6"/>
    <mergeCell ref="C7:M7"/>
    <mergeCell ref="C8:M8"/>
    <mergeCell ref="A12:A14"/>
    <mergeCell ref="B12:B14"/>
    <mergeCell ref="C12:R12"/>
    <mergeCell ref="T12:AE12"/>
    <mergeCell ref="AH12:AI12"/>
    <mergeCell ref="AB13:AB14"/>
    <mergeCell ref="AD13:AD14"/>
    <mergeCell ref="AH13:AH14"/>
    <mergeCell ref="AM12:AM14"/>
    <mergeCell ref="C13:E13"/>
    <mergeCell ref="G13:I13"/>
    <mergeCell ref="K13:M13"/>
    <mergeCell ref="P13:P14"/>
    <mergeCell ref="R13:R14"/>
    <mergeCell ref="T13:T14"/>
    <mergeCell ref="V13:V14"/>
    <mergeCell ref="X13:X14"/>
    <mergeCell ref="Z13:Z14"/>
    <mergeCell ref="AK12:AK14"/>
    <mergeCell ref="A25:B25"/>
    <mergeCell ref="R26:R27"/>
    <mergeCell ref="AF26:AF27"/>
    <mergeCell ref="AK26:AK27"/>
    <mergeCell ref="A16:B16"/>
    <mergeCell ref="A17:B17"/>
    <mergeCell ref="R18:R19"/>
    <mergeCell ref="AF18:AF19"/>
    <mergeCell ref="AK18:AK19"/>
    <mergeCell ref="A21:B21"/>
    <mergeCell ref="R34:R35"/>
    <mergeCell ref="AF34:AF35"/>
    <mergeCell ref="AK34:AK35"/>
    <mergeCell ref="R22:R23"/>
    <mergeCell ref="AF22:AF23"/>
    <mergeCell ref="AK22:AK23"/>
    <mergeCell ref="A29:B29"/>
    <mergeCell ref="R30:R31"/>
    <mergeCell ref="AF30:AF31"/>
    <mergeCell ref="AK30:AK31"/>
    <mergeCell ref="A33:B33"/>
    <mergeCell ref="R48:R49"/>
    <mergeCell ref="AF48:AF49"/>
    <mergeCell ref="AK48:AK49"/>
    <mergeCell ref="A37:B37"/>
    <mergeCell ref="A38:C38"/>
    <mergeCell ref="A39:B39"/>
    <mergeCell ref="R40:R41"/>
    <mergeCell ref="AF40:AF41"/>
    <mergeCell ref="AK40:AK41"/>
    <mergeCell ref="A43:B43"/>
    <mergeCell ref="R44:R45"/>
    <mergeCell ref="AF44:AF45"/>
    <mergeCell ref="AK44:AK45"/>
    <mergeCell ref="A47:B47"/>
    <mergeCell ref="A59:B59"/>
    <mergeCell ref="A51:B51"/>
    <mergeCell ref="R52:R53"/>
    <mergeCell ref="AF52:AF53"/>
    <mergeCell ref="AK52:AK53"/>
    <mergeCell ref="A55:B55"/>
    <mergeCell ref="R56:R57"/>
    <mergeCell ref="AF56:AF57"/>
    <mergeCell ref="AK56:AK57"/>
  </mergeCells>
  <printOptions horizontalCentered="1"/>
  <pageMargins left="0.19685039370078741" right="0" top="0.39370078740157483" bottom="0.23622047244094491" header="0.31496062992125984" footer="0.51181102362204722"/>
  <pageSetup paperSize="9" scale="53" orientation="landscape" r:id="rId1"/>
  <headerFooter alignWithMargins="0">
    <oddHeader>&amp;L&amp;"Arial,Bold"Risk-Based Capital Framework</oddHeader>
    <oddFooter>&amp;C&amp;A&amp;R&amp;P of &amp;N</oddFooter>
  </headerFooter>
  <colBreaks count="2" manualBreakCount="2">
    <brk id="23" max="59" man="1"/>
    <brk id="39"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S33"/>
  <sheetViews>
    <sheetView showGridLines="0" zoomScale="85" zoomScaleNormal="85" workbookViewId="0">
      <selection activeCell="B26" sqref="B26:H26"/>
    </sheetView>
  </sheetViews>
  <sheetFormatPr defaultColWidth="9.140625" defaultRowHeight="15" x14ac:dyDescent="0.3"/>
  <cols>
    <col min="1" max="1" width="3.28515625" style="328" customWidth="1"/>
    <col min="2" max="2" width="71.7109375" style="328" customWidth="1"/>
    <col min="3" max="18" width="17.7109375" style="328" customWidth="1"/>
    <col min="19" max="16384" width="9.140625" style="328"/>
  </cols>
  <sheetData>
    <row r="1" spans="1:19" s="21" customFormat="1" x14ac:dyDescent="0.3">
      <c r="A1" s="176" t="s">
        <v>372</v>
      </c>
      <c r="B1" s="317" t="s">
        <v>464</v>
      </c>
      <c r="H1" s="1039"/>
      <c r="I1" s="1039"/>
    </row>
    <row r="2" spans="1:19" s="21" customFormat="1" x14ac:dyDescent="0.3">
      <c r="B2" s="317"/>
      <c r="H2" s="323"/>
      <c r="I2" s="323"/>
    </row>
    <row r="3" spans="1:19" s="21" customFormat="1" x14ac:dyDescent="0.3">
      <c r="A3" s="134"/>
      <c r="B3" s="317"/>
      <c r="H3" s="323"/>
      <c r="I3" s="323"/>
    </row>
    <row r="4" spans="1:19" s="21" customFormat="1" x14ac:dyDescent="0.3">
      <c r="A4" s="134"/>
      <c r="B4" s="317"/>
      <c r="H4" s="323"/>
      <c r="I4" s="323"/>
    </row>
    <row r="5" spans="1:19" s="21" customFormat="1" x14ac:dyDescent="0.3">
      <c r="B5" s="119" t="s">
        <v>433</v>
      </c>
      <c r="C5" s="948" t="str">
        <f>IF('Form A'!D5=0,"",'Form A'!D5)</f>
        <v/>
      </c>
      <c r="D5" s="949"/>
      <c r="E5" s="949"/>
      <c r="F5" s="949"/>
      <c r="G5" s="949"/>
      <c r="H5" s="949"/>
      <c r="I5" s="949"/>
      <c r="J5" s="949"/>
      <c r="K5" s="949"/>
      <c r="L5" s="949"/>
      <c r="M5" s="949"/>
      <c r="N5" s="949"/>
      <c r="O5" s="950"/>
    </row>
    <row r="6" spans="1:19" s="21" customFormat="1" x14ac:dyDescent="0.2">
      <c r="B6" s="27" t="s">
        <v>435</v>
      </c>
      <c r="C6" s="948" t="str">
        <f>IF('Form A'!D6=0,"",'Form A'!D6)</f>
        <v/>
      </c>
      <c r="D6" s="949"/>
      <c r="E6" s="949"/>
      <c r="F6" s="949"/>
      <c r="G6" s="949"/>
      <c r="H6" s="949"/>
      <c r="I6" s="949"/>
      <c r="J6" s="949"/>
      <c r="K6" s="949"/>
      <c r="L6" s="949"/>
      <c r="M6" s="949"/>
      <c r="N6" s="949"/>
      <c r="O6" s="950"/>
    </row>
    <row r="7" spans="1:19" s="21" customFormat="1" x14ac:dyDescent="0.2">
      <c r="B7" s="27" t="s">
        <v>297</v>
      </c>
      <c r="C7" s="948" t="str">
        <f>IF('Form A'!D7=0,"",'Form A'!D7)</f>
        <v/>
      </c>
      <c r="D7" s="949"/>
      <c r="E7" s="949"/>
      <c r="F7" s="949"/>
      <c r="G7" s="949"/>
      <c r="H7" s="949"/>
      <c r="I7" s="949"/>
      <c r="J7" s="949"/>
      <c r="K7" s="949"/>
      <c r="L7" s="949"/>
      <c r="M7" s="949"/>
      <c r="N7" s="949"/>
      <c r="O7" s="950"/>
    </row>
    <row r="8" spans="1:19" s="21" customFormat="1" x14ac:dyDescent="0.2">
      <c r="B8" s="120" t="s">
        <v>259</v>
      </c>
      <c r="C8" s="940">
        <f>'Form A'!D8</f>
        <v>0</v>
      </c>
      <c r="D8" s="941"/>
      <c r="E8" s="941"/>
      <c r="F8" s="941"/>
      <c r="G8" s="941"/>
      <c r="H8" s="941"/>
      <c r="I8" s="941"/>
      <c r="J8" s="941"/>
      <c r="K8" s="941"/>
      <c r="L8" s="941"/>
      <c r="M8" s="941"/>
      <c r="N8" s="941"/>
      <c r="O8" s="942"/>
    </row>
    <row r="9" spans="1:19" s="21" customFormat="1" x14ac:dyDescent="0.2">
      <c r="E9" s="33"/>
      <c r="F9" s="33"/>
      <c r="G9" s="33"/>
      <c r="H9" s="33"/>
      <c r="I9" s="27"/>
    </row>
    <row r="10" spans="1:19" s="37" customFormat="1" ht="15" customHeight="1" x14ac:dyDescent="0.2">
      <c r="A10" s="259"/>
    </row>
    <row r="11" spans="1:19" s="21" customFormat="1" ht="15" customHeight="1" x14ac:dyDescent="0.2">
      <c r="A11" s="260"/>
    </row>
    <row r="12" spans="1:19" s="21" customFormat="1" x14ac:dyDescent="0.2">
      <c r="A12" s="1090" t="s">
        <v>94</v>
      </c>
      <c r="B12" s="1090"/>
      <c r="C12" s="1090"/>
      <c r="D12" s="1090"/>
      <c r="E12" s="1090"/>
      <c r="F12" s="1090"/>
      <c r="G12" s="1090"/>
      <c r="H12" s="1090"/>
      <c r="I12" s="1090"/>
      <c r="J12" s="1090"/>
      <c r="K12" s="1090"/>
      <c r="L12" s="1090"/>
      <c r="M12" s="1090"/>
      <c r="N12" s="1090"/>
      <c r="O12" s="1090"/>
      <c r="P12" s="1090"/>
    </row>
    <row r="14" spans="1:19" s="35" customFormat="1" ht="17.25" customHeight="1" x14ac:dyDescent="0.2">
      <c r="B14" s="1212"/>
      <c r="C14" s="1214" t="s">
        <v>407</v>
      </c>
      <c r="D14" s="1214"/>
      <c r="E14" s="1214"/>
      <c r="F14" s="1214"/>
      <c r="G14" s="1214"/>
      <c r="H14" s="1214"/>
      <c r="I14" s="1214"/>
      <c r="J14" s="1214" t="s">
        <v>408</v>
      </c>
      <c r="K14" s="1214"/>
      <c r="L14" s="1214"/>
      <c r="M14" s="1214"/>
      <c r="N14" s="1214"/>
      <c r="O14" s="1214"/>
      <c r="P14" s="1214"/>
      <c r="Q14" s="1002" t="s">
        <v>147</v>
      </c>
      <c r="R14" s="1002" t="s">
        <v>175</v>
      </c>
      <c r="S14" s="33"/>
    </row>
    <row r="15" spans="1:19" s="35" customFormat="1" ht="60" x14ac:dyDescent="0.2">
      <c r="B15" s="1213"/>
      <c r="C15" s="275" t="s">
        <v>510</v>
      </c>
      <c r="D15" s="275" t="s">
        <v>511</v>
      </c>
      <c r="E15" s="93" t="s">
        <v>517</v>
      </c>
      <c r="F15" s="824" t="s">
        <v>516</v>
      </c>
      <c r="G15" s="93" t="s">
        <v>98</v>
      </c>
      <c r="H15" s="93" t="s">
        <v>148</v>
      </c>
      <c r="I15" s="93" t="s">
        <v>176</v>
      </c>
      <c r="J15" s="275" t="s">
        <v>510</v>
      </c>
      <c r="K15" s="275" t="s">
        <v>511</v>
      </c>
      <c r="L15" s="824" t="s">
        <v>517</v>
      </c>
      <c r="M15" s="824" t="s">
        <v>516</v>
      </c>
      <c r="N15" s="93" t="s">
        <v>98</v>
      </c>
      <c r="O15" s="93" t="s">
        <v>148</v>
      </c>
      <c r="P15" s="93" t="s">
        <v>176</v>
      </c>
      <c r="Q15" s="1003"/>
      <c r="R15" s="1003"/>
      <c r="S15" s="33"/>
    </row>
    <row r="16" spans="1:19" s="338" customFormat="1" ht="17.25" customHeight="1" x14ac:dyDescent="0.3">
      <c r="B16" s="646" t="s">
        <v>426</v>
      </c>
      <c r="C16" s="714">
        <f>SQRT(('Form C'!D15+'Form C'!D16)^2+'Form C'!D17^2)</f>
        <v>0</v>
      </c>
      <c r="D16" s="714">
        <f>SQRT(('Form C'!E15+'Form C'!E16)^2+'Form C'!E17^2)</f>
        <v>0</v>
      </c>
      <c r="E16" s="714">
        <f>SQRT(('Form C'!F15+'Form C'!F16)^2+'Form C'!F17^2)</f>
        <v>0</v>
      </c>
      <c r="F16" s="714">
        <f>SQRT(('Form C'!G15+'Form C'!G16)^2+'Form C'!G17^2)</f>
        <v>0</v>
      </c>
      <c r="G16" s="714">
        <f>SQRT(('Form C'!H15+'Form C'!H16)^2+'Form C'!H17^2)</f>
        <v>0</v>
      </c>
      <c r="H16" s="644"/>
      <c r="I16" s="714">
        <f>SQRT(('Form C'!J15+'Form C'!J16)^2+'Form C'!J17^2)</f>
        <v>0</v>
      </c>
      <c r="J16" s="714">
        <f>SQRT(('Form C'!K15+'Form C'!K16)^2+'Form C'!K17^2)</f>
        <v>0</v>
      </c>
      <c r="K16" s="714">
        <f>SQRT(('Form C'!L15+'Form C'!L16)^2+'Form C'!L17^2)</f>
        <v>0</v>
      </c>
      <c r="L16" s="714">
        <f>SQRT(('Form C'!M15+'Form C'!M16)^2+'Form C'!M17^2)</f>
        <v>0</v>
      </c>
      <c r="M16" s="714">
        <f>SQRT(('Form C'!N15+'Form C'!N16)^2+'Form C'!N17^2)</f>
        <v>0</v>
      </c>
      <c r="N16" s="714">
        <f>SQRT(('Form C'!O15+'Form C'!O16)^2+'Form C'!O17^2)</f>
        <v>0</v>
      </c>
      <c r="O16" s="644"/>
      <c r="P16" s="714">
        <f>SQRT(('Form C'!Q15+'Form C'!Q16)^2+'Form C'!Q17^2)</f>
        <v>0</v>
      </c>
      <c r="Q16" s="714">
        <f>SQRT(('Form C'!R15+'Form C'!R16)^2+'Form C'!R17^2)</f>
        <v>0</v>
      </c>
      <c r="R16" s="709">
        <f>SUM(C16:Q16)</f>
        <v>0</v>
      </c>
    </row>
    <row r="17" spans="1:18" s="338" customFormat="1" ht="17.25" customHeight="1" x14ac:dyDescent="0.3">
      <c r="B17" s="647" t="s">
        <v>204</v>
      </c>
      <c r="C17" s="708">
        <v>0.1</v>
      </c>
      <c r="D17" s="708">
        <v>0.1</v>
      </c>
      <c r="E17" s="708">
        <v>0.1</v>
      </c>
      <c r="F17" s="708">
        <v>0.1</v>
      </c>
      <c r="G17" s="708">
        <v>0.1</v>
      </c>
      <c r="H17" s="676"/>
      <c r="I17" s="708">
        <v>0.1</v>
      </c>
      <c r="J17" s="708">
        <v>0.1</v>
      </c>
      <c r="K17" s="708">
        <v>0.1</v>
      </c>
      <c r="L17" s="708">
        <v>0.1</v>
      </c>
      <c r="M17" s="708">
        <v>0.1</v>
      </c>
      <c r="N17" s="708">
        <v>0.1</v>
      </c>
      <c r="O17" s="676"/>
      <c r="P17" s="708">
        <v>0.1</v>
      </c>
      <c r="Q17" s="708">
        <v>0.1</v>
      </c>
      <c r="R17" s="676"/>
    </row>
    <row r="18" spans="1:18" s="338" customFormat="1" ht="17.25" customHeight="1" x14ac:dyDescent="0.3">
      <c r="B18" s="647"/>
      <c r="C18" s="714">
        <f t="shared" ref="C18:Q18" si="0">C16*C17</f>
        <v>0</v>
      </c>
      <c r="D18" s="714">
        <f t="shared" si="0"/>
        <v>0</v>
      </c>
      <c r="E18" s="714">
        <f t="shared" si="0"/>
        <v>0</v>
      </c>
      <c r="F18" s="714">
        <f t="shared" si="0"/>
        <v>0</v>
      </c>
      <c r="G18" s="714">
        <f t="shared" si="0"/>
        <v>0</v>
      </c>
      <c r="H18" s="677"/>
      <c r="I18" s="714">
        <f t="shared" si="0"/>
        <v>0</v>
      </c>
      <c r="J18" s="714">
        <f t="shared" si="0"/>
        <v>0</v>
      </c>
      <c r="K18" s="714">
        <f t="shared" si="0"/>
        <v>0</v>
      </c>
      <c r="L18" s="714">
        <f t="shared" si="0"/>
        <v>0</v>
      </c>
      <c r="M18" s="714">
        <f t="shared" si="0"/>
        <v>0</v>
      </c>
      <c r="N18" s="714">
        <f t="shared" si="0"/>
        <v>0</v>
      </c>
      <c r="O18" s="677"/>
      <c r="P18" s="714">
        <f t="shared" si="0"/>
        <v>0</v>
      </c>
      <c r="Q18" s="714">
        <f t="shared" si="0"/>
        <v>0</v>
      </c>
      <c r="R18" s="714">
        <f>SUM(C18:Q18)</f>
        <v>0</v>
      </c>
    </row>
    <row r="19" spans="1:18" s="338" customFormat="1" ht="17.25" customHeight="1" x14ac:dyDescent="0.3">
      <c r="B19" s="646" t="s">
        <v>454</v>
      </c>
      <c r="C19" s="643"/>
      <c r="D19" s="643"/>
      <c r="E19" s="643"/>
      <c r="F19" s="643"/>
      <c r="G19" s="643"/>
      <c r="H19" s="643"/>
      <c r="I19" s="643"/>
      <c r="J19" s="643"/>
      <c r="K19" s="643"/>
      <c r="L19" s="643"/>
      <c r="M19" s="643"/>
      <c r="N19" s="643"/>
      <c r="O19" s="643"/>
      <c r="P19" s="643"/>
      <c r="Q19" s="643"/>
      <c r="R19" s="678">
        <f>SUM(C19:Q19)</f>
        <v>0</v>
      </c>
    </row>
    <row r="20" spans="1:18" s="338" customFormat="1" ht="17.25" customHeight="1" x14ac:dyDescent="0.3">
      <c r="B20" s="647" t="s">
        <v>455</v>
      </c>
      <c r="C20" s="657"/>
      <c r="D20" s="657"/>
      <c r="E20" s="657"/>
      <c r="F20" s="657"/>
      <c r="G20" s="657"/>
      <c r="H20" s="657"/>
      <c r="I20" s="657"/>
      <c r="J20" s="657"/>
      <c r="K20" s="657"/>
      <c r="L20" s="657"/>
      <c r="M20" s="657"/>
      <c r="N20" s="657"/>
      <c r="O20" s="657"/>
      <c r="P20" s="657"/>
      <c r="Q20" s="657"/>
      <c r="R20" s="709">
        <f>SUM(C20:Q20)</f>
        <v>0</v>
      </c>
    </row>
    <row r="21" spans="1:18" s="338" customFormat="1" ht="17.25" customHeight="1" x14ac:dyDescent="0.3">
      <c r="B21" s="647" t="s">
        <v>204</v>
      </c>
      <c r="C21" s="710">
        <v>2.5000000000000001E-2</v>
      </c>
      <c r="D21" s="710">
        <v>2.5000000000000001E-2</v>
      </c>
      <c r="E21" s="710">
        <v>2.5000000000000001E-2</v>
      </c>
      <c r="F21" s="710">
        <v>2.5000000000000001E-2</v>
      </c>
      <c r="G21" s="710">
        <v>2.5000000000000001E-2</v>
      </c>
      <c r="H21" s="710">
        <v>2.5000000000000001E-2</v>
      </c>
      <c r="I21" s="710">
        <v>2.5000000000000001E-2</v>
      </c>
      <c r="J21" s="710">
        <v>2.5000000000000001E-2</v>
      </c>
      <c r="K21" s="710">
        <v>2.5000000000000001E-2</v>
      </c>
      <c r="L21" s="710">
        <v>2.5000000000000001E-2</v>
      </c>
      <c r="M21" s="710">
        <v>2.5000000000000001E-2</v>
      </c>
      <c r="N21" s="710">
        <v>2.5000000000000001E-2</v>
      </c>
      <c r="O21" s="710">
        <v>2.5000000000000001E-2</v>
      </c>
      <c r="P21" s="710">
        <v>2.5000000000000001E-2</v>
      </c>
      <c r="Q21" s="710">
        <v>2.5000000000000001E-2</v>
      </c>
      <c r="R21" s="676"/>
    </row>
    <row r="22" spans="1:18" s="338" customFormat="1" ht="17.25" customHeight="1" x14ac:dyDescent="0.3">
      <c r="B22" s="647"/>
      <c r="C22" s="711">
        <f t="shared" ref="C22:Q22" si="1">C19*C21</f>
        <v>0</v>
      </c>
      <c r="D22" s="711">
        <f t="shared" si="1"/>
        <v>0</v>
      </c>
      <c r="E22" s="711">
        <f t="shared" si="1"/>
        <v>0</v>
      </c>
      <c r="F22" s="711">
        <f t="shared" si="1"/>
        <v>0</v>
      </c>
      <c r="G22" s="711">
        <f t="shared" si="1"/>
        <v>0</v>
      </c>
      <c r="H22" s="711">
        <f t="shared" si="1"/>
        <v>0</v>
      </c>
      <c r="I22" s="711">
        <f t="shared" si="1"/>
        <v>0</v>
      </c>
      <c r="J22" s="711">
        <f t="shared" si="1"/>
        <v>0</v>
      </c>
      <c r="K22" s="711">
        <f t="shared" si="1"/>
        <v>0</v>
      </c>
      <c r="L22" s="711">
        <f t="shared" si="1"/>
        <v>0</v>
      </c>
      <c r="M22" s="711">
        <f t="shared" si="1"/>
        <v>0</v>
      </c>
      <c r="N22" s="711">
        <f t="shared" si="1"/>
        <v>0</v>
      </c>
      <c r="O22" s="711">
        <f t="shared" si="1"/>
        <v>0</v>
      </c>
      <c r="P22" s="711">
        <f t="shared" si="1"/>
        <v>0</v>
      </c>
      <c r="Q22" s="711">
        <f t="shared" si="1"/>
        <v>0</v>
      </c>
      <c r="R22" s="676"/>
    </row>
    <row r="23" spans="1:18" s="338" customFormat="1" ht="17.25" customHeight="1" x14ac:dyDescent="0.3">
      <c r="B23" s="645"/>
      <c r="C23" s="712">
        <f>MAX(0,C21*((C19-C20)-20%*C20))</f>
        <v>0</v>
      </c>
      <c r="D23" s="712">
        <f>MAX(0,D21*((D19-D20)-20%*D20))</f>
        <v>0</v>
      </c>
      <c r="E23" s="712">
        <f t="shared" ref="E23:Q23" si="2">MAX(0,E21*((E19-E20)-20%*E20))</f>
        <v>0</v>
      </c>
      <c r="F23" s="712">
        <f t="shared" si="2"/>
        <v>0</v>
      </c>
      <c r="G23" s="712">
        <f t="shared" si="2"/>
        <v>0</v>
      </c>
      <c r="H23" s="712">
        <f t="shared" si="2"/>
        <v>0</v>
      </c>
      <c r="I23" s="712">
        <f t="shared" si="2"/>
        <v>0</v>
      </c>
      <c r="J23" s="712">
        <f t="shared" si="2"/>
        <v>0</v>
      </c>
      <c r="K23" s="712">
        <f t="shared" si="2"/>
        <v>0</v>
      </c>
      <c r="L23" s="712">
        <f t="shared" si="2"/>
        <v>0</v>
      </c>
      <c r="M23" s="712">
        <f t="shared" si="2"/>
        <v>0</v>
      </c>
      <c r="N23" s="712">
        <f t="shared" si="2"/>
        <v>0</v>
      </c>
      <c r="O23" s="712">
        <f t="shared" si="2"/>
        <v>0</v>
      </c>
      <c r="P23" s="712">
        <f t="shared" si="2"/>
        <v>0</v>
      </c>
      <c r="Q23" s="712">
        <f t="shared" si="2"/>
        <v>0</v>
      </c>
      <c r="R23" s="677"/>
    </row>
    <row r="24" spans="1:18" s="338" customFormat="1" ht="17.25" customHeight="1" x14ac:dyDescent="0.3">
      <c r="B24" s="642" t="s">
        <v>144</v>
      </c>
      <c r="C24" s="713">
        <f>MIN(C18,C22+C23)</f>
        <v>0</v>
      </c>
      <c r="D24" s="713">
        <f>MIN(D18,D22+D23)</f>
        <v>0</v>
      </c>
      <c r="E24" s="713">
        <f t="shared" ref="E24:Q24" si="3">MIN(E18,E22+E23)</f>
        <v>0</v>
      </c>
      <c r="F24" s="713">
        <f t="shared" si="3"/>
        <v>0</v>
      </c>
      <c r="G24" s="713">
        <f t="shared" si="3"/>
        <v>0</v>
      </c>
      <c r="H24" s="713">
        <f t="shared" si="3"/>
        <v>0</v>
      </c>
      <c r="I24" s="713">
        <f t="shared" si="3"/>
        <v>0</v>
      </c>
      <c r="J24" s="713">
        <f t="shared" si="3"/>
        <v>0</v>
      </c>
      <c r="K24" s="713">
        <f t="shared" si="3"/>
        <v>0</v>
      </c>
      <c r="L24" s="713">
        <f t="shared" si="3"/>
        <v>0</v>
      </c>
      <c r="M24" s="713">
        <f t="shared" si="3"/>
        <v>0</v>
      </c>
      <c r="N24" s="713">
        <f t="shared" si="3"/>
        <v>0</v>
      </c>
      <c r="O24" s="713">
        <f t="shared" si="3"/>
        <v>0</v>
      </c>
      <c r="P24" s="713">
        <f t="shared" si="3"/>
        <v>0</v>
      </c>
      <c r="Q24" s="713">
        <f t="shared" si="3"/>
        <v>0</v>
      </c>
      <c r="R24" s="713">
        <f>SUM(C24:Q24)</f>
        <v>0</v>
      </c>
    </row>
    <row r="25" spans="1:18" s="338" customFormat="1" x14ac:dyDescent="0.3">
      <c r="D25" s="817"/>
      <c r="F25" s="817"/>
      <c r="K25" s="817"/>
      <c r="M25" s="817"/>
    </row>
    <row r="26" spans="1:18" x14ac:dyDescent="0.3">
      <c r="A26" s="338"/>
      <c r="B26" s="1211" t="s">
        <v>453</v>
      </c>
      <c r="C26" s="1211"/>
      <c r="D26" s="1211"/>
      <c r="E26" s="1211"/>
      <c r="F26" s="1211"/>
      <c r="G26" s="1211"/>
      <c r="H26" s="1211"/>
    </row>
    <row r="27" spans="1:18" x14ac:dyDescent="0.3">
      <c r="A27" s="338"/>
      <c r="B27" s="328" t="s">
        <v>526</v>
      </c>
    </row>
    <row r="28" spans="1:18" x14ac:dyDescent="0.3">
      <c r="A28" s="338"/>
    </row>
    <row r="29" spans="1:18" x14ac:dyDescent="0.3">
      <c r="A29" s="338"/>
    </row>
    <row r="30" spans="1:18" x14ac:dyDescent="0.3">
      <c r="A30" s="338"/>
    </row>
    <row r="31" spans="1:18" x14ac:dyDescent="0.3">
      <c r="A31" s="338"/>
    </row>
    <row r="32" spans="1:18" x14ac:dyDescent="0.3">
      <c r="A32" s="338"/>
    </row>
    <row r="33" spans="1:1" x14ac:dyDescent="0.3">
      <c r="A33" s="338"/>
    </row>
  </sheetData>
  <mergeCells count="12">
    <mergeCell ref="R14:R15"/>
    <mergeCell ref="Q14:Q15"/>
    <mergeCell ref="A12:P12"/>
    <mergeCell ref="B14:B15"/>
    <mergeCell ref="C14:I14"/>
    <mergeCell ref="J14:P14"/>
    <mergeCell ref="B26:H26"/>
    <mergeCell ref="H1:I1"/>
    <mergeCell ref="C5:O5"/>
    <mergeCell ref="C6:O6"/>
    <mergeCell ref="C7:O7"/>
    <mergeCell ref="C8:O8"/>
  </mergeCells>
  <phoneticPr fontId="12" type="noConversion"/>
  <printOptions horizontalCentered="1"/>
  <pageMargins left="0.35433070866141736" right="0.15748031496062992" top="0.98425196850393704" bottom="0.98425196850393704" header="0.51181102362204722" footer="0.51181102362204722"/>
  <pageSetup paperSize="9" scale="43" orientation="landscape" r:id="rId1"/>
  <headerFooter alignWithMargins="0">
    <oddHeader>&amp;LRisk-Based Capital Framework</oddHeader>
    <oddFooter>&amp;C&amp;A&amp;R&amp;P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W69"/>
  <sheetViews>
    <sheetView showGridLines="0" view="pageBreakPreview" topLeftCell="F13" zoomScaleNormal="75" zoomScaleSheetLayoutView="100" zoomScalePageLayoutView="85" workbookViewId="0">
      <selection activeCell="U32" sqref="U32"/>
    </sheetView>
  </sheetViews>
  <sheetFormatPr defaultColWidth="9.140625" defaultRowHeight="15" x14ac:dyDescent="0.2"/>
  <cols>
    <col min="1" max="1" width="6.85546875" style="21" customWidth="1"/>
    <col min="2" max="2" width="42.85546875" style="21" customWidth="1"/>
    <col min="3" max="3" width="4.140625" style="21" customWidth="1"/>
    <col min="4" max="4" width="12.7109375" style="21" bestFit="1" customWidth="1"/>
    <col min="5" max="5" width="22.5703125" style="21" customWidth="1"/>
    <col min="6" max="6" width="18.5703125" style="21" customWidth="1"/>
    <col min="7" max="7" width="15.5703125" style="21" customWidth="1"/>
    <col min="8" max="8" width="18.140625" style="21" customWidth="1"/>
    <col min="9" max="9" width="19.140625" style="21" customWidth="1"/>
    <col min="10" max="11" width="17.7109375" style="21" customWidth="1"/>
    <col min="12" max="12" width="18.7109375" style="21" customWidth="1"/>
    <col min="13" max="13" width="19.5703125" style="21" customWidth="1"/>
    <col min="14" max="15" width="17.7109375" style="21" customWidth="1"/>
    <col min="16" max="16" width="21.7109375" style="21" customWidth="1"/>
    <col min="17" max="17" width="17.5703125" style="21" customWidth="1"/>
    <col min="18" max="18" width="15.7109375" style="21" customWidth="1"/>
    <col min="19" max="19" width="17" style="21" customWidth="1"/>
    <col min="20" max="20" width="17.7109375" style="21" customWidth="1"/>
    <col min="21" max="21" width="17.140625" style="21" customWidth="1"/>
    <col min="22" max="22" width="18.28515625" style="21" customWidth="1"/>
    <col min="23" max="23" width="19.7109375" style="21" customWidth="1"/>
    <col min="24" max="24" width="13.28515625" style="21" customWidth="1"/>
    <col min="25" max="25" width="14.28515625" style="21" customWidth="1"/>
    <col min="26" max="26" width="12.85546875" style="21" customWidth="1"/>
    <col min="27" max="16384" width="9.140625" style="21"/>
  </cols>
  <sheetData>
    <row r="1" spans="1:23" x14ac:dyDescent="0.3">
      <c r="A1" s="175" t="s">
        <v>373</v>
      </c>
      <c r="B1" s="1062" t="s">
        <v>464</v>
      </c>
      <c r="C1" s="1062"/>
      <c r="D1" s="318"/>
    </row>
    <row r="5" spans="1:23" s="2" customFormat="1" x14ac:dyDescent="0.3">
      <c r="A5" s="175" t="s">
        <v>356</v>
      </c>
      <c r="B5" s="119" t="s">
        <v>433</v>
      </c>
      <c r="C5" s="948" t="str">
        <f>IF('Form A'!D5=0,"",'Form A'!D5)</f>
        <v/>
      </c>
      <c r="D5" s="949"/>
      <c r="E5" s="949"/>
      <c r="F5" s="949"/>
      <c r="G5" s="949"/>
      <c r="H5" s="949"/>
      <c r="I5" s="949"/>
      <c r="J5" s="949"/>
      <c r="K5" s="949"/>
      <c r="L5" s="949"/>
      <c r="M5" s="949"/>
      <c r="N5" s="950"/>
      <c r="O5" s="675"/>
      <c r="P5" s="675"/>
    </row>
    <row r="6" spans="1:23" s="2" customFormat="1" x14ac:dyDescent="0.3">
      <c r="A6" s="175"/>
      <c r="B6" s="27" t="s">
        <v>435</v>
      </c>
      <c r="C6" s="948" t="str">
        <f>IF('Form A'!D6=0,"",'Form A'!D6)</f>
        <v/>
      </c>
      <c r="D6" s="949"/>
      <c r="E6" s="949"/>
      <c r="F6" s="949"/>
      <c r="G6" s="949"/>
      <c r="H6" s="949"/>
      <c r="I6" s="949"/>
      <c r="J6" s="949"/>
      <c r="K6" s="949"/>
      <c r="L6" s="949"/>
      <c r="M6" s="949"/>
      <c r="N6" s="950"/>
      <c r="O6" s="662"/>
      <c r="P6" s="662"/>
    </row>
    <row r="7" spans="1:23" s="2" customFormat="1" x14ac:dyDescent="0.2">
      <c r="B7" s="4" t="s">
        <v>297</v>
      </c>
      <c r="C7" s="948" t="str">
        <f>IF('Form A'!D7=0,"",'Form A'!D7)</f>
        <v/>
      </c>
      <c r="D7" s="949"/>
      <c r="E7" s="949"/>
      <c r="F7" s="949"/>
      <c r="G7" s="949"/>
      <c r="H7" s="949"/>
      <c r="I7" s="949"/>
      <c r="J7" s="949"/>
      <c r="K7" s="949"/>
      <c r="L7" s="949"/>
      <c r="M7" s="949"/>
      <c r="N7" s="950"/>
    </row>
    <row r="8" spans="1:23" s="2" customFormat="1" x14ac:dyDescent="0.2">
      <c r="B8" s="82" t="s">
        <v>259</v>
      </c>
      <c r="C8" s="940">
        <f>'Form A'!D8</f>
        <v>0</v>
      </c>
      <c r="D8" s="941"/>
      <c r="E8" s="941"/>
      <c r="F8" s="941"/>
      <c r="G8" s="941"/>
      <c r="H8" s="941"/>
      <c r="I8" s="941"/>
      <c r="J8" s="941"/>
      <c r="K8" s="941"/>
      <c r="L8" s="941"/>
      <c r="M8" s="941"/>
      <c r="N8" s="942"/>
    </row>
    <row r="9" spans="1:23" s="2" customFormat="1" x14ac:dyDescent="0.2">
      <c r="C9" s="50"/>
      <c r="D9" s="50"/>
      <c r="E9" s="6"/>
      <c r="F9" s="6"/>
      <c r="G9" s="6"/>
      <c r="H9" s="6"/>
      <c r="I9" s="773"/>
      <c r="J9" s="773"/>
      <c r="K9" s="773"/>
      <c r="M9" s="48"/>
      <c r="N9" s="49"/>
    </row>
    <row r="10" spans="1:23" s="2" customFormat="1" x14ac:dyDescent="0.2">
      <c r="A10" s="1240" t="s">
        <v>213</v>
      </c>
      <c r="B10" s="1240"/>
      <c r="C10" s="1240"/>
      <c r="D10" s="1240"/>
      <c r="E10" s="1240"/>
      <c r="F10" s="1240"/>
      <c r="G10" s="1240"/>
      <c r="H10" s="1240"/>
      <c r="I10" s="1240"/>
      <c r="J10" s="1240"/>
      <c r="K10" s="1240"/>
      <c r="L10" s="1240"/>
      <c r="M10" s="1240"/>
      <c r="N10" s="1240"/>
      <c r="O10" s="1240"/>
      <c r="P10" s="6"/>
      <c r="Q10" s="6"/>
      <c r="R10" s="6"/>
      <c r="S10" s="6"/>
      <c r="T10" s="6"/>
      <c r="U10" s="6"/>
      <c r="V10" s="6"/>
      <c r="W10" s="6"/>
    </row>
    <row r="11" spans="1:23" s="2" customFormat="1" x14ac:dyDescent="0.2">
      <c r="A11" s="1240" t="str">
        <f>"- VALUATION  LIABILITIES"</f>
        <v>- VALUATION  LIABILITIES</v>
      </c>
      <c r="B11" s="1240"/>
      <c r="C11" s="1240"/>
      <c r="D11" s="1240"/>
      <c r="E11" s="1240"/>
      <c r="F11" s="1240"/>
      <c r="G11" s="1240"/>
      <c r="H11" s="1240"/>
      <c r="I11" s="1240"/>
      <c r="J11" s="1240"/>
      <c r="K11" s="1240"/>
      <c r="L11" s="1240"/>
      <c r="M11" s="1240"/>
      <c r="N11" s="1240"/>
      <c r="O11" s="1240"/>
    </row>
    <row r="13" spans="1:23" x14ac:dyDescent="0.2">
      <c r="A13" s="637" t="s">
        <v>187</v>
      </c>
      <c r="B13" s="638" t="s">
        <v>412</v>
      </c>
      <c r="C13" s="639"/>
      <c r="D13" s="639"/>
      <c r="E13" s="639"/>
      <c r="F13" s="639"/>
    </row>
    <row r="14" spans="1:23" ht="6" customHeight="1" thickBot="1" x14ac:dyDescent="0.35">
      <c r="A14" s="34"/>
      <c r="C14" s="60"/>
      <c r="D14" s="60"/>
      <c r="L14" s="1241"/>
      <c r="M14" s="1141"/>
      <c r="N14" s="1141"/>
    </row>
    <row r="15" spans="1:23" ht="17.25" customHeight="1" thickBot="1" x14ac:dyDescent="0.25">
      <c r="A15" s="1217" t="s">
        <v>214</v>
      </c>
      <c r="B15" s="1218"/>
      <c r="C15" s="1232"/>
      <c r="D15" s="1242" t="s">
        <v>204</v>
      </c>
      <c r="E15" s="1245" t="s">
        <v>407</v>
      </c>
      <c r="F15" s="1246"/>
      <c r="G15" s="1246"/>
      <c r="H15" s="1246"/>
      <c r="I15" s="1246"/>
      <c r="J15" s="1246"/>
      <c r="K15" s="1246"/>
      <c r="L15" s="1247"/>
      <c r="M15" s="1253" t="s">
        <v>408</v>
      </c>
      <c r="N15" s="1254"/>
      <c r="O15" s="1254"/>
      <c r="P15" s="1254"/>
      <c r="Q15" s="1254"/>
      <c r="R15" s="1254"/>
      <c r="S15" s="1254"/>
      <c r="T15" s="1255"/>
    </row>
    <row r="16" spans="1:23" ht="17.25" customHeight="1" x14ac:dyDescent="0.2">
      <c r="A16" s="1219"/>
      <c r="B16" s="1220"/>
      <c r="C16" s="1233"/>
      <c r="D16" s="1243"/>
      <c r="E16" s="1248" t="s">
        <v>550</v>
      </c>
      <c r="F16" s="1256" t="s">
        <v>425</v>
      </c>
      <c r="G16" s="1257"/>
      <c r="H16" s="1257"/>
      <c r="I16" s="1257"/>
      <c r="J16" s="1258"/>
      <c r="K16" s="1003" t="s">
        <v>509</v>
      </c>
      <c r="L16" s="1250" t="s">
        <v>405</v>
      </c>
      <c r="M16" s="1248" t="s">
        <v>550</v>
      </c>
      <c r="N16" s="1259" t="s">
        <v>425</v>
      </c>
      <c r="O16" s="1260"/>
      <c r="P16" s="1260"/>
      <c r="Q16" s="1260"/>
      <c r="R16" s="1261"/>
      <c r="S16" s="1262" t="s">
        <v>509</v>
      </c>
      <c r="T16" s="1250" t="s">
        <v>405</v>
      </c>
    </row>
    <row r="17" spans="1:20" ht="28.5" customHeight="1" thickBot="1" x14ac:dyDescent="0.25">
      <c r="A17" s="1221"/>
      <c r="B17" s="1222"/>
      <c r="C17" s="1234"/>
      <c r="D17" s="1244"/>
      <c r="E17" s="1249"/>
      <c r="F17" s="663" t="s">
        <v>619</v>
      </c>
      <c r="G17" s="663" t="s">
        <v>620</v>
      </c>
      <c r="H17" s="652" t="s">
        <v>506</v>
      </c>
      <c r="I17" s="825" t="s">
        <v>551</v>
      </c>
      <c r="J17" s="825" t="s">
        <v>508</v>
      </c>
      <c r="K17" s="1252"/>
      <c r="L17" s="1251"/>
      <c r="M17" s="1249"/>
      <c r="N17" s="663" t="s">
        <v>619</v>
      </c>
      <c r="O17" s="663" t="s">
        <v>620</v>
      </c>
      <c r="P17" s="652" t="s">
        <v>506</v>
      </c>
      <c r="Q17" s="825" t="s">
        <v>551</v>
      </c>
      <c r="R17" s="825" t="s">
        <v>508</v>
      </c>
      <c r="S17" s="1252"/>
      <c r="T17" s="1251"/>
    </row>
    <row r="18" spans="1:20" ht="17.25" customHeight="1" x14ac:dyDescent="0.2">
      <c r="A18" s="261" t="s">
        <v>177</v>
      </c>
      <c r="B18" s="1237" t="s">
        <v>205</v>
      </c>
      <c r="C18" s="1238"/>
      <c r="D18" s="84">
        <v>0.2</v>
      </c>
      <c r="E18" s="262"/>
      <c r="F18" s="184"/>
      <c r="G18" s="184"/>
      <c r="H18" s="629">
        <f t="shared" ref="H18:H28" si="0">E18+G18</f>
        <v>0</v>
      </c>
      <c r="I18" s="823"/>
      <c r="J18" s="629">
        <f>H18-I18</f>
        <v>0</v>
      </c>
      <c r="K18" s="823"/>
      <c r="L18" s="263">
        <f>$D18*J18</f>
        <v>0</v>
      </c>
      <c r="M18" s="630"/>
      <c r="N18" s="184"/>
      <c r="O18" s="184"/>
      <c r="P18" s="273">
        <f>M18+O18</f>
        <v>0</v>
      </c>
      <c r="Q18" s="823"/>
      <c r="R18" s="629">
        <f>P18-Q18</f>
        <v>0</v>
      </c>
      <c r="S18" s="823"/>
      <c r="T18" s="263">
        <f>$D18*R18</f>
        <v>0</v>
      </c>
    </row>
    <row r="19" spans="1:20" ht="17.25" customHeight="1" x14ac:dyDescent="0.2">
      <c r="A19" s="264" t="s">
        <v>178</v>
      </c>
      <c r="B19" s="1140" t="s">
        <v>612</v>
      </c>
      <c r="C19" s="1239"/>
      <c r="D19" s="84">
        <v>0.3</v>
      </c>
      <c r="E19" s="265"/>
      <c r="F19" s="184"/>
      <c r="G19" s="184"/>
      <c r="H19" s="631">
        <f t="shared" si="0"/>
        <v>0</v>
      </c>
      <c r="I19" s="823"/>
      <c r="J19" s="629">
        <f t="shared" ref="J19:J28" si="1">H19-I19</f>
        <v>0</v>
      </c>
      <c r="K19" s="823"/>
      <c r="L19" s="263">
        <f t="shared" ref="L19:L28" si="2">$D19*J19</f>
        <v>0</v>
      </c>
      <c r="M19" s="630"/>
      <c r="N19" s="184"/>
      <c r="O19" s="184"/>
      <c r="P19" s="65">
        <f t="shared" ref="P19:P28" si="3">M19+O19</f>
        <v>0</v>
      </c>
      <c r="Q19" s="823"/>
      <c r="R19" s="629">
        <f t="shared" ref="R19:R28" si="4">P19-Q19</f>
        <v>0</v>
      </c>
      <c r="S19" s="823"/>
      <c r="T19" s="263">
        <f t="shared" ref="T19:T28" si="5">$D19*R19</f>
        <v>0</v>
      </c>
    </row>
    <row r="20" spans="1:20" ht="17.25" customHeight="1" x14ac:dyDescent="0.2">
      <c r="A20" s="266" t="s">
        <v>179</v>
      </c>
      <c r="B20" s="868" t="s">
        <v>613</v>
      </c>
      <c r="C20" s="869"/>
      <c r="D20" s="84">
        <v>0.25</v>
      </c>
      <c r="E20" s="265"/>
      <c r="F20" s="184"/>
      <c r="G20" s="184"/>
      <c r="H20" s="631">
        <f t="shared" si="0"/>
        <v>0</v>
      </c>
      <c r="I20" s="823"/>
      <c r="J20" s="629">
        <f t="shared" si="1"/>
        <v>0</v>
      </c>
      <c r="K20" s="823"/>
      <c r="L20" s="263">
        <f t="shared" si="2"/>
        <v>0</v>
      </c>
      <c r="M20" s="630"/>
      <c r="N20" s="184"/>
      <c r="O20" s="184"/>
      <c r="P20" s="65">
        <f t="shared" si="3"/>
        <v>0</v>
      </c>
      <c r="Q20" s="823"/>
      <c r="R20" s="629">
        <f t="shared" si="4"/>
        <v>0</v>
      </c>
      <c r="S20" s="823"/>
      <c r="T20" s="263">
        <f t="shared" si="5"/>
        <v>0</v>
      </c>
    </row>
    <row r="21" spans="1:20" ht="17.25" customHeight="1" x14ac:dyDescent="0.2">
      <c r="A21" s="266" t="s">
        <v>180</v>
      </c>
      <c r="B21" s="1091" t="s">
        <v>409</v>
      </c>
      <c r="C21" s="1235"/>
      <c r="D21" s="84">
        <v>0.25</v>
      </c>
      <c r="E21" s="265"/>
      <c r="F21" s="184"/>
      <c r="G21" s="184"/>
      <c r="H21" s="631">
        <f t="shared" si="0"/>
        <v>0</v>
      </c>
      <c r="I21" s="823"/>
      <c r="J21" s="629">
        <f t="shared" si="1"/>
        <v>0</v>
      </c>
      <c r="K21" s="823"/>
      <c r="L21" s="263">
        <f t="shared" si="2"/>
        <v>0</v>
      </c>
      <c r="M21" s="630"/>
      <c r="N21" s="184"/>
      <c r="O21" s="184"/>
      <c r="P21" s="65">
        <f t="shared" si="3"/>
        <v>0</v>
      </c>
      <c r="Q21" s="823"/>
      <c r="R21" s="629">
        <f t="shared" si="4"/>
        <v>0</v>
      </c>
      <c r="S21" s="823"/>
      <c r="T21" s="263">
        <f t="shared" si="5"/>
        <v>0</v>
      </c>
    </row>
    <row r="22" spans="1:20" ht="17.25" customHeight="1" x14ac:dyDescent="0.2">
      <c r="A22" s="264" t="s">
        <v>191</v>
      </c>
      <c r="B22" s="1008" t="s">
        <v>410</v>
      </c>
      <c r="C22" s="1231"/>
      <c r="D22" s="84">
        <v>0.25</v>
      </c>
      <c r="E22" s="265"/>
      <c r="F22" s="184"/>
      <c r="G22" s="184"/>
      <c r="H22" s="631">
        <f t="shared" si="0"/>
        <v>0</v>
      </c>
      <c r="I22" s="823"/>
      <c r="J22" s="629">
        <f t="shared" si="1"/>
        <v>0</v>
      </c>
      <c r="K22" s="823"/>
      <c r="L22" s="263">
        <f t="shared" si="2"/>
        <v>0</v>
      </c>
      <c r="M22" s="630"/>
      <c r="N22" s="184"/>
      <c r="O22" s="184"/>
      <c r="P22" s="65">
        <f t="shared" si="3"/>
        <v>0</v>
      </c>
      <c r="Q22" s="823"/>
      <c r="R22" s="629">
        <f t="shared" si="4"/>
        <v>0</v>
      </c>
      <c r="S22" s="823"/>
      <c r="T22" s="263">
        <f t="shared" si="5"/>
        <v>0</v>
      </c>
    </row>
    <row r="23" spans="1:20" ht="17.25" customHeight="1" x14ac:dyDescent="0.2">
      <c r="A23" s="266" t="s">
        <v>192</v>
      </c>
      <c r="B23" s="1008" t="s">
        <v>96</v>
      </c>
      <c r="C23" s="1231"/>
      <c r="D23" s="84">
        <v>0.3</v>
      </c>
      <c r="E23" s="265"/>
      <c r="F23" s="184"/>
      <c r="G23" s="184"/>
      <c r="H23" s="631">
        <f t="shared" si="0"/>
        <v>0</v>
      </c>
      <c r="I23" s="823"/>
      <c r="J23" s="629">
        <f t="shared" si="1"/>
        <v>0</v>
      </c>
      <c r="K23" s="823"/>
      <c r="L23" s="263">
        <f t="shared" si="2"/>
        <v>0</v>
      </c>
      <c r="M23" s="630"/>
      <c r="N23" s="184"/>
      <c r="O23" s="184"/>
      <c r="P23" s="65">
        <f t="shared" si="3"/>
        <v>0</v>
      </c>
      <c r="Q23" s="823"/>
      <c r="R23" s="629">
        <f t="shared" si="4"/>
        <v>0</v>
      </c>
      <c r="S23" s="823"/>
      <c r="T23" s="263">
        <f t="shared" si="5"/>
        <v>0</v>
      </c>
    </row>
    <row r="24" spans="1:20" ht="17.25" customHeight="1" x14ac:dyDescent="0.2">
      <c r="A24" s="267" t="s">
        <v>193</v>
      </c>
      <c r="B24" s="1129" t="s">
        <v>244</v>
      </c>
      <c r="C24" s="1236"/>
      <c r="D24" s="84">
        <v>0.3</v>
      </c>
      <c r="E24" s="265"/>
      <c r="F24" s="184"/>
      <c r="G24" s="184"/>
      <c r="H24" s="631">
        <f t="shared" si="0"/>
        <v>0</v>
      </c>
      <c r="I24" s="823"/>
      <c r="J24" s="629">
        <f t="shared" si="1"/>
        <v>0</v>
      </c>
      <c r="K24" s="823"/>
      <c r="L24" s="263">
        <f t="shared" si="2"/>
        <v>0</v>
      </c>
      <c r="M24" s="630"/>
      <c r="N24" s="184"/>
      <c r="O24" s="184"/>
      <c r="P24" s="65">
        <f t="shared" si="3"/>
        <v>0</v>
      </c>
      <c r="Q24" s="823"/>
      <c r="R24" s="629">
        <f t="shared" si="4"/>
        <v>0</v>
      </c>
      <c r="S24" s="823"/>
      <c r="T24" s="263">
        <f t="shared" si="5"/>
        <v>0</v>
      </c>
    </row>
    <row r="25" spans="1:20" ht="17.25" customHeight="1" x14ac:dyDescent="0.2">
      <c r="A25" s="266" t="s">
        <v>206</v>
      </c>
      <c r="B25" s="1008" t="s">
        <v>411</v>
      </c>
      <c r="C25" s="1231"/>
      <c r="D25" s="84">
        <v>0.25</v>
      </c>
      <c r="E25" s="265"/>
      <c r="F25" s="184"/>
      <c r="G25" s="184"/>
      <c r="H25" s="631">
        <f t="shared" si="0"/>
        <v>0</v>
      </c>
      <c r="I25" s="823"/>
      <c r="J25" s="629">
        <f t="shared" si="1"/>
        <v>0</v>
      </c>
      <c r="K25" s="823"/>
      <c r="L25" s="263">
        <f t="shared" si="2"/>
        <v>0</v>
      </c>
      <c r="M25" s="630"/>
      <c r="N25" s="184"/>
      <c r="O25" s="184"/>
      <c r="P25" s="65">
        <f t="shared" si="3"/>
        <v>0</v>
      </c>
      <c r="Q25" s="823"/>
      <c r="R25" s="629">
        <f t="shared" si="4"/>
        <v>0</v>
      </c>
      <c r="S25" s="823"/>
      <c r="T25" s="263">
        <f t="shared" si="5"/>
        <v>0</v>
      </c>
    </row>
    <row r="26" spans="1:20" ht="17.25" customHeight="1" x14ac:dyDescent="0.2">
      <c r="A26" s="268" t="s">
        <v>207</v>
      </c>
      <c r="B26" s="1008" t="s">
        <v>208</v>
      </c>
      <c r="C26" s="1231"/>
      <c r="D26" s="84">
        <v>0.2</v>
      </c>
      <c r="E26" s="265"/>
      <c r="F26" s="184"/>
      <c r="G26" s="184"/>
      <c r="H26" s="631">
        <f t="shared" si="0"/>
        <v>0</v>
      </c>
      <c r="I26" s="823"/>
      <c r="J26" s="629">
        <f t="shared" si="1"/>
        <v>0</v>
      </c>
      <c r="K26" s="823"/>
      <c r="L26" s="263">
        <f t="shared" si="2"/>
        <v>0</v>
      </c>
      <c r="M26" s="630"/>
      <c r="N26" s="184"/>
      <c r="O26" s="184"/>
      <c r="P26" s="65">
        <f t="shared" si="3"/>
        <v>0</v>
      </c>
      <c r="Q26" s="823"/>
      <c r="R26" s="629">
        <f t="shared" si="4"/>
        <v>0</v>
      </c>
      <c r="S26" s="823"/>
      <c r="T26" s="263">
        <f t="shared" si="5"/>
        <v>0</v>
      </c>
    </row>
    <row r="27" spans="1:20" ht="15.75" customHeight="1" x14ac:dyDescent="0.2">
      <c r="A27" s="269" t="s">
        <v>209</v>
      </c>
      <c r="B27" s="1008" t="s">
        <v>210</v>
      </c>
      <c r="C27" s="1231"/>
      <c r="D27" s="84">
        <v>0.25</v>
      </c>
      <c r="E27" s="265"/>
      <c r="F27" s="184"/>
      <c r="G27" s="184"/>
      <c r="H27" s="631">
        <f t="shared" si="0"/>
        <v>0</v>
      </c>
      <c r="I27" s="823"/>
      <c r="J27" s="629">
        <f t="shared" si="1"/>
        <v>0</v>
      </c>
      <c r="K27" s="823"/>
      <c r="L27" s="263">
        <f t="shared" si="2"/>
        <v>0</v>
      </c>
      <c r="M27" s="630"/>
      <c r="N27" s="184"/>
      <c r="O27" s="184"/>
      <c r="P27" s="65">
        <f t="shared" si="3"/>
        <v>0</v>
      </c>
      <c r="Q27" s="823"/>
      <c r="R27" s="629">
        <f t="shared" si="4"/>
        <v>0</v>
      </c>
      <c r="S27" s="823"/>
      <c r="T27" s="263">
        <f t="shared" si="5"/>
        <v>0</v>
      </c>
    </row>
    <row r="28" spans="1:20" ht="17.25" customHeight="1" thickBot="1" x14ac:dyDescent="0.25">
      <c r="A28" s="269" t="s">
        <v>211</v>
      </c>
      <c r="B28" s="1008" t="s">
        <v>95</v>
      </c>
      <c r="C28" s="1231"/>
      <c r="D28" s="84">
        <v>0.2</v>
      </c>
      <c r="E28" s="265"/>
      <c r="F28" s="184"/>
      <c r="G28" s="184"/>
      <c r="H28" s="631">
        <f t="shared" si="0"/>
        <v>0</v>
      </c>
      <c r="I28" s="823"/>
      <c r="J28" s="629">
        <f t="shared" si="1"/>
        <v>0</v>
      </c>
      <c r="K28" s="823"/>
      <c r="L28" s="263">
        <f t="shared" si="2"/>
        <v>0</v>
      </c>
      <c r="M28" s="630"/>
      <c r="N28" s="184"/>
      <c r="O28" s="184"/>
      <c r="P28" s="65">
        <f t="shared" si="3"/>
        <v>0</v>
      </c>
      <c r="Q28" s="823"/>
      <c r="R28" s="629">
        <f t="shared" si="4"/>
        <v>0</v>
      </c>
      <c r="S28" s="823"/>
      <c r="T28" s="263">
        <f t="shared" si="5"/>
        <v>0</v>
      </c>
    </row>
    <row r="29" spans="1:20" ht="17.25" customHeight="1" thickBot="1" x14ac:dyDescent="0.25">
      <c r="A29" s="1228" t="s">
        <v>215</v>
      </c>
      <c r="B29" s="1229"/>
      <c r="C29" s="1230"/>
      <c r="D29" s="628"/>
      <c r="E29" s="270">
        <f t="shared" ref="E29:T29" si="6">SUM(E18:E28)</f>
        <v>0</v>
      </c>
      <c r="F29" s="271">
        <f t="shared" si="6"/>
        <v>0</v>
      </c>
      <c r="G29" s="271">
        <f t="shared" si="6"/>
        <v>0</v>
      </c>
      <c r="H29" s="632">
        <f t="shared" si="6"/>
        <v>0</v>
      </c>
      <c r="I29" s="632">
        <f t="shared" si="6"/>
        <v>0</v>
      </c>
      <c r="J29" s="632">
        <f t="shared" si="6"/>
        <v>0</v>
      </c>
      <c r="K29" s="822"/>
      <c r="L29" s="272">
        <f t="shared" si="6"/>
        <v>0</v>
      </c>
      <c r="M29" s="633">
        <f t="shared" si="6"/>
        <v>0</v>
      </c>
      <c r="N29" s="271">
        <f t="shared" si="6"/>
        <v>0</v>
      </c>
      <c r="O29" s="271">
        <f t="shared" si="6"/>
        <v>0</v>
      </c>
      <c r="P29" s="271">
        <f t="shared" si="6"/>
        <v>0</v>
      </c>
      <c r="Q29" s="271">
        <f t="shared" si="6"/>
        <v>0</v>
      </c>
      <c r="R29" s="271">
        <f t="shared" si="6"/>
        <v>0</v>
      </c>
      <c r="S29" s="826"/>
      <c r="T29" s="272">
        <f t="shared" si="6"/>
        <v>0</v>
      </c>
    </row>
    <row r="30" spans="1:20" ht="17.25" customHeight="1" x14ac:dyDescent="0.2">
      <c r="A30" s="27"/>
      <c r="B30" s="27"/>
      <c r="C30" s="66"/>
      <c r="D30" s="66"/>
      <c r="E30" s="67"/>
      <c r="F30" s="67"/>
      <c r="G30" s="67"/>
      <c r="H30" s="67"/>
      <c r="I30" s="67"/>
      <c r="J30" s="67"/>
      <c r="K30" s="67"/>
      <c r="L30" s="67"/>
      <c r="M30" s="67"/>
      <c r="N30" s="67"/>
    </row>
    <row r="31" spans="1:20" ht="17.25" customHeight="1" x14ac:dyDescent="0.2"/>
    <row r="32" spans="1:20" ht="17.25" customHeight="1" x14ac:dyDescent="0.2">
      <c r="A32" s="637" t="s">
        <v>194</v>
      </c>
      <c r="B32" s="638" t="s">
        <v>413</v>
      </c>
      <c r="C32" s="639"/>
      <c r="D32" s="639"/>
      <c r="E32" s="640"/>
      <c r="F32" s="639"/>
    </row>
    <row r="33" spans="1:23" ht="6" customHeight="1" thickBot="1" x14ac:dyDescent="0.35">
      <c r="A33" s="34"/>
      <c r="C33" s="60"/>
      <c r="D33" s="60"/>
      <c r="O33" s="1241"/>
      <c r="P33" s="1141"/>
      <c r="Q33" s="1141"/>
    </row>
    <row r="34" spans="1:23" ht="17.25" customHeight="1" thickBot="1" x14ac:dyDescent="0.25">
      <c r="A34" s="1217" t="s">
        <v>214</v>
      </c>
      <c r="B34" s="1218"/>
      <c r="C34" s="1218"/>
      <c r="D34" s="766"/>
      <c r="E34" s="1253" t="s">
        <v>407</v>
      </c>
      <c r="F34" s="1254"/>
      <c r="G34" s="1254"/>
      <c r="H34" s="1254"/>
      <c r="I34" s="1254"/>
      <c r="J34" s="1254"/>
      <c r="K34" s="1254"/>
      <c r="L34" s="1254"/>
      <c r="M34" s="1255"/>
      <c r="N34" s="1253" t="s">
        <v>408</v>
      </c>
      <c r="O34" s="1254"/>
      <c r="P34" s="1254"/>
      <c r="Q34" s="1254"/>
      <c r="R34" s="1254"/>
      <c r="S34" s="1254"/>
      <c r="T34" s="1254"/>
      <c r="U34" s="1254"/>
      <c r="V34" s="1255"/>
    </row>
    <row r="35" spans="1:23" ht="17.25" customHeight="1" x14ac:dyDescent="0.2">
      <c r="A35" s="1219"/>
      <c r="B35" s="1220"/>
      <c r="C35" s="1220"/>
      <c r="D35" s="768" t="s">
        <v>204</v>
      </c>
      <c r="E35" s="1223" t="s">
        <v>621</v>
      </c>
      <c r="F35" s="1263" t="s">
        <v>552</v>
      </c>
      <c r="G35" s="1225" t="s">
        <v>425</v>
      </c>
      <c r="H35" s="1226"/>
      <c r="I35" s="1226"/>
      <c r="J35" s="1226"/>
      <c r="K35" s="1227"/>
      <c r="L35" s="1267" t="s">
        <v>436</v>
      </c>
      <c r="M35" s="1266" t="s">
        <v>406</v>
      </c>
      <c r="N35" s="1265" t="s">
        <v>621</v>
      </c>
      <c r="O35" s="1263" t="s">
        <v>552</v>
      </c>
      <c r="P35" s="1225" t="s">
        <v>425</v>
      </c>
      <c r="Q35" s="1226"/>
      <c r="R35" s="1226"/>
      <c r="S35" s="1226"/>
      <c r="T35" s="1227"/>
      <c r="U35" s="1267" t="s">
        <v>436</v>
      </c>
      <c r="V35" s="1266" t="s">
        <v>406</v>
      </c>
    </row>
    <row r="36" spans="1:23" ht="42.75" customHeight="1" thickBot="1" x14ac:dyDescent="0.25">
      <c r="A36" s="1221"/>
      <c r="B36" s="1222"/>
      <c r="C36" s="1222"/>
      <c r="D36" s="767"/>
      <c r="E36" s="1224"/>
      <c r="F36" s="1264"/>
      <c r="G36" s="680" t="s">
        <v>619</v>
      </c>
      <c r="H36" s="680" t="s">
        <v>620</v>
      </c>
      <c r="I36" s="772" t="s">
        <v>553</v>
      </c>
      <c r="J36" s="861" t="s">
        <v>554</v>
      </c>
      <c r="K36" s="664" t="s">
        <v>556</v>
      </c>
      <c r="L36" s="1268"/>
      <c r="M36" s="1251"/>
      <c r="N36" s="1249"/>
      <c r="O36" s="1264"/>
      <c r="P36" s="663" t="s">
        <v>619</v>
      </c>
      <c r="Q36" s="663" t="s">
        <v>620</v>
      </c>
      <c r="R36" s="818" t="s">
        <v>553</v>
      </c>
      <c r="S36" s="861" t="s">
        <v>554</v>
      </c>
      <c r="T36" s="664" t="s">
        <v>555</v>
      </c>
      <c r="U36" s="1268"/>
      <c r="V36" s="1251"/>
      <c r="W36" s="634"/>
    </row>
    <row r="37" spans="1:23" ht="17.25" customHeight="1" x14ac:dyDescent="0.2">
      <c r="A37" s="261" t="s">
        <v>177</v>
      </c>
      <c r="B37" s="1237" t="s">
        <v>205</v>
      </c>
      <c r="C37" s="1238"/>
      <c r="D37" s="769">
        <v>0.24</v>
      </c>
      <c r="E37" s="630"/>
      <c r="F37" s="184"/>
      <c r="G37" s="184"/>
      <c r="H37" s="184"/>
      <c r="I37" s="862">
        <f>F37+H37</f>
        <v>0</v>
      </c>
      <c r="J37" s="184"/>
      <c r="K37" s="273">
        <f>I37-J37</f>
        <v>0</v>
      </c>
      <c r="L37" s="184"/>
      <c r="M37" s="665">
        <f>IF(K$48&gt;=E$48,$D37*K37,MAX(0,$D37*K37-(L37-K37)))</f>
        <v>0</v>
      </c>
      <c r="N37" s="681"/>
      <c r="O37" s="184"/>
      <c r="P37" s="184"/>
      <c r="Q37" s="184"/>
      <c r="R37" s="862">
        <f>O37+Q37</f>
        <v>0</v>
      </c>
      <c r="S37" s="184"/>
      <c r="T37" s="273">
        <f>R37-S37</f>
        <v>0</v>
      </c>
      <c r="U37" s="184"/>
      <c r="V37" s="273">
        <f>IF(T$48&gt;=N$48,$D37*T37,MAX(0,$D37*T37-(U37-T37)))</f>
        <v>0</v>
      </c>
      <c r="W37" s="634"/>
    </row>
    <row r="38" spans="1:23" ht="17.25" customHeight="1" x14ac:dyDescent="0.2">
      <c r="A38" s="264" t="s">
        <v>178</v>
      </c>
      <c r="B38" s="1140" t="s">
        <v>612</v>
      </c>
      <c r="C38" s="1239"/>
      <c r="D38" s="770">
        <v>0.36</v>
      </c>
      <c r="E38" s="724"/>
      <c r="F38" s="184"/>
      <c r="G38" s="184"/>
      <c r="H38" s="184"/>
      <c r="I38" s="862">
        <f t="shared" ref="I38:I47" si="7">F38+H38</f>
        <v>0</v>
      </c>
      <c r="J38" s="184"/>
      <c r="K38" s="273">
        <f t="shared" ref="K38:K47" si="8">I38-J38</f>
        <v>0</v>
      </c>
      <c r="L38" s="184"/>
      <c r="M38" s="665">
        <f>IF(K$48&gt;=E$48,$D38*K38,MAX(0,$D38*K38-(L38-K38)))</f>
        <v>0</v>
      </c>
      <c r="N38" s="184"/>
      <c r="O38" s="184"/>
      <c r="P38" s="184"/>
      <c r="Q38" s="184"/>
      <c r="R38" s="862">
        <f t="shared" ref="R38:R47" si="9">O38+Q38</f>
        <v>0</v>
      </c>
      <c r="S38" s="184"/>
      <c r="T38" s="273">
        <f t="shared" ref="T38:T47" si="10">R38-S38</f>
        <v>0</v>
      </c>
      <c r="U38" s="184"/>
      <c r="V38" s="273">
        <f t="shared" ref="V38:V47" si="11">IF(T$48&gt;=N$48,$D38*T38,MAX(0,$D38*T38-(U38-T38)))</f>
        <v>0</v>
      </c>
      <c r="W38" s="634"/>
    </row>
    <row r="39" spans="1:23" ht="17.25" customHeight="1" x14ac:dyDescent="0.2">
      <c r="A39" s="266" t="s">
        <v>179</v>
      </c>
      <c r="B39" s="868" t="s">
        <v>613</v>
      </c>
      <c r="C39" s="869"/>
      <c r="D39" s="770">
        <v>0.3</v>
      </c>
      <c r="E39" s="724"/>
      <c r="F39" s="184"/>
      <c r="G39" s="184"/>
      <c r="H39" s="184"/>
      <c r="I39" s="862">
        <f t="shared" si="7"/>
        <v>0</v>
      </c>
      <c r="J39" s="184"/>
      <c r="K39" s="273">
        <f t="shared" si="8"/>
        <v>0</v>
      </c>
      <c r="L39" s="184"/>
      <c r="M39" s="665">
        <f>IF(K$48&gt;=E$48,$D39*K39,MAX(0,$D39*K39-(L39-K39)))</f>
        <v>0</v>
      </c>
      <c r="N39" s="184"/>
      <c r="O39" s="184"/>
      <c r="P39" s="184"/>
      <c r="Q39" s="184"/>
      <c r="R39" s="862">
        <f t="shared" si="9"/>
        <v>0</v>
      </c>
      <c r="S39" s="184"/>
      <c r="T39" s="273">
        <f t="shared" si="10"/>
        <v>0</v>
      </c>
      <c r="U39" s="184"/>
      <c r="V39" s="273">
        <f t="shared" si="11"/>
        <v>0</v>
      </c>
      <c r="W39" s="634"/>
    </row>
    <row r="40" spans="1:23" ht="17.25" customHeight="1" x14ac:dyDescent="0.2">
      <c r="A40" s="266" t="s">
        <v>180</v>
      </c>
      <c r="B40" s="1091" t="s">
        <v>409</v>
      </c>
      <c r="C40" s="1235"/>
      <c r="D40" s="770">
        <v>0.3</v>
      </c>
      <c r="E40" s="724"/>
      <c r="F40" s="184"/>
      <c r="G40" s="184"/>
      <c r="H40" s="184"/>
      <c r="I40" s="862">
        <f t="shared" si="7"/>
        <v>0</v>
      </c>
      <c r="J40" s="184"/>
      <c r="K40" s="273">
        <f t="shared" si="8"/>
        <v>0</v>
      </c>
      <c r="L40" s="184"/>
      <c r="M40" s="665">
        <f>IF(K$48&gt;=E$48,$D40*K40,MAX(0,$D40*K40-(L40-K40)))</f>
        <v>0</v>
      </c>
      <c r="N40" s="184"/>
      <c r="O40" s="184"/>
      <c r="P40" s="184"/>
      <c r="Q40" s="184"/>
      <c r="R40" s="862">
        <f t="shared" si="9"/>
        <v>0</v>
      </c>
      <c r="S40" s="184"/>
      <c r="T40" s="273">
        <f t="shared" si="10"/>
        <v>0</v>
      </c>
      <c r="U40" s="184"/>
      <c r="V40" s="273">
        <f t="shared" si="11"/>
        <v>0</v>
      </c>
      <c r="W40" s="634"/>
    </row>
    <row r="41" spans="1:23" ht="17.25" customHeight="1" x14ac:dyDescent="0.2">
      <c r="A41" s="264" t="s">
        <v>191</v>
      </c>
      <c r="B41" s="1008" t="s">
        <v>410</v>
      </c>
      <c r="C41" s="1231"/>
      <c r="D41" s="770">
        <v>0.3</v>
      </c>
      <c r="E41" s="724"/>
      <c r="F41" s="184"/>
      <c r="G41" s="184"/>
      <c r="H41" s="184"/>
      <c r="I41" s="862">
        <f t="shared" si="7"/>
        <v>0</v>
      </c>
      <c r="J41" s="184"/>
      <c r="K41" s="273">
        <f t="shared" si="8"/>
        <v>0</v>
      </c>
      <c r="L41" s="184"/>
      <c r="M41" s="665">
        <f t="shared" ref="M41:M47" si="12">IF(K$48&gt;=E$48,$D41*K41,MAX(0,$D41*K41-(L41-K41)))</f>
        <v>0</v>
      </c>
      <c r="N41" s="184"/>
      <c r="O41" s="184"/>
      <c r="P41" s="184"/>
      <c r="Q41" s="184"/>
      <c r="R41" s="862">
        <f t="shared" si="9"/>
        <v>0</v>
      </c>
      <c r="S41" s="184"/>
      <c r="T41" s="273">
        <f t="shared" si="10"/>
        <v>0</v>
      </c>
      <c r="U41" s="184"/>
      <c r="V41" s="273">
        <f t="shared" si="11"/>
        <v>0</v>
      </c>
      <c r="W41" s="634"/>
    </row>
    <row r="42" spans="1:23" ht="17.25" customHeight="1" x14ac:dyDescent="0.2">
      <c r="A42" s="266" t="s">
        <v>192</v>
      </c>
      <c r="B42" s="1008" t="s">
        <v>96</v>
      </c>
      <c r="C42" s="1231"/>
      <c r="D42" s="770">
        <v>0.36</v>
      </c>
      <c r="E42" s="724"/>
      <c r="F42" s="184"/>
      <c r="G42" s="184"/>
      <c r="H42" s="184"/>
      <c r="I42" s="862">
        <f t="shared" si="7"/>
        <v>0</v>
      </c>
      <c r="J42" s="184"/>
      <c r="K42" s="273">
        <f t="shared" si="8"/>
        <v>0</v>
      </c>
      <c r="L42" s="184"/>
      <c r="M42" s="665">
        <f t="shared" si="12"/>
        <v>0</v>
      </c>
      <c r="N42" s="184"/>
      <c r="O42" s="184"/>
      <c r="P42" s="184"/>
      <c r="Q42" s="184"/>
      <c r="R42" s="862">
        <f t="shared" si="9"/>
        <v>0</v>
      </c>
      <c r="S42" s="184"/>
      <c r="T42" s="273">
        <f t="shared" si="10"/>
        <v>0</v>
      </c>
      <c r="U42" s="184"/>
      <c r="V42" s="273">
        <f t="shared" si="11"/>
        <v>0</v>
      </c>
      <c r="W42" s="634"/>
    </row>
    <row r="43" spans="1:23" ht="17.25" customHeight="1" x14ac:dyDescent="0.2">
      <c r="A43" s="267" t="s">
        <v>193</v>
      </c>
      <c r="B43" s="1129" t="s">
        <v>244</v>
      </c>
      <c r="C43" s="1236"/>
      <c r="D43" s="770">
        <v>0.36</v>
      </c>
      <c r="E43" s="724"/>
      <c r="F43" s="184"/>
      <c r="G43" s="184"/>
      <c r="H43" s="184"/>
      <c r="I43" s="862">
        <f t="shared" si="7"/>
        <v>0</v>
      </c>
      <c r="J43" s="184"/>
      <c r="K43" s="273">
        <f t="shared" si="8"/>
        <v>0</v>
      </c>
      <c r="L43" s="184"/>
      <c r="M43" s="665">
        <f t="shared" si="12"/>
        <v>0</v>
      </c>
      <c r="N43" s="184"/>
      <c r="O43" s="184"/>
      <c r="P43" s="184"/>
      <c r="Q43" s="184"/>
      <c r="R43" s="862">
        <f t="shared" si="9"/>
        <v>0</v>
      </c>
      <c r="S43" s="184"/>
      <c r="T43" s="273">
        <f t="shared" si="10"/>
        <v>0</v>
      </c>
      <c r="U43" s="184"/>
      <c r="V43" s="273">
        <f t="shared" si="11"/>
        <v>0</v>
      </c>
      <c r="W43" s="634"/>
    </row>
    <row r="44" spans="1:23" ht="17.25" customHeight="1" x14ac:dyDescent="0.2">
      <c r="A44" s="266" t="s">
        <v>206</v>
      </c>
      <c r="B44" s="1008" t="s">
        <v>411</v>
      </c>
      <c r="C44" s="1231"/>
      <c r="D44" s="770">
        <v>0.3</v>
      </c>
      <c r="E44" s="724"/>
      <c r="F44" s="184"/>
      <c r="G44" s="184"/>
      <c r="H44" s="184"/>
      <c r="I44" s="862">
        <f t="shared" si="7"/>
        <v>0</v>
      </c>
      <c r="J44" s="184"/>
      <c r="K44" s="273">
        <f t="shared" si="8"/>
        <v>0</v>
      </c>
      <c r="L44" s="184"/>
      <c r="M44" s="665">
        <f t="shared" si="12"/>
        <v>0</v>
      </c>
      <c r="N44" s="184"/>
      <c r="O44" s="184"/>
      <c r="P44" s="184"/>
      <c r="Q44" s="184"/>
      <c r="R44" s="862">
        <f t="shared" si="9"/>
        <v>0</v>
      </c>
      <c r="S44" s="184"/>
      <c r="T44" s="273">
        <f t="shared" si="10"/>
        <v>0</v>
      </c>
      <c r="U44" s="184"/>
      <c r="V44" s="273">
        <f t="shared" si="11"/>
        <v>0</v>
      </c>
      <c r="W44" s="634"/>
    </row>
    <row r="45" spans="1:23" ht="17.25" customHeight="1" x14ac:dyDescent="0.2">
      <c r="A45" s="268" t="s">
        <v>207</v>
      </c>
      <c r="B45" s="1008" t="s">
        <v>208</v>
      </c>
      <c r="C45" s="1231"/>
      <c r="D45" s="770">
        <v>0.24</v>
      </c>
      <c r="E45" s="724"/>
      <c r="F45" s="184"/>
      <c r="G45" s="184"/>
      <c r="H45" s="184"/>
      <c r="I45" s="862">
        <f t="shared" si="7"/>
        <v>0</v>
      </c>
      <c r="J45" s="184"/>
      <c r="K45" s="273">
        <f t="shared" si="8"/>
        <v>0</v>
      </c>
      <c r="L45" s="184"/>
      <c r="M45" s="665">
        <f t="shared" si="12"/>
        <v>0</v>
      </c>
      <c r="N45" s="184"/>
      <c r="O45" s="184"/>
      <c r="P45" s="184"/>
      <c r="Q45" s="184"/>
      <c r="R45" s="862">
        <f t="shared" si="9"/>
        <v>0</v>
      </c>
      <c r="S45" s="184"/>
      <c r="T45" s="273">
        <f t="shared" si="10"/>
        <v>0</v>
      </c>
      <c r="U45" s="184"/>
      <c r="V45" s="273">
        <f t="shared" si="11"/>
        <v>0</v>
      </c>
      <c r="W45" s="634"/>
    </row>
    <row r="46" spans="1:23" ht="17.25" customHeight="1" x14ac:dyDescent="0.2">
      <c r="A46" s="269" t="s">
        <v>209</v>
      </c>
      <c r="B46" s="1008" t="s">
        <v>210</v>
      </c>
      <c r="C46" s="1231"/>
      <c r="D46" s="770">
        <v>0.3</v>
      </c>
      <c r="E46" s="724"/>
      <c r="F46" s="184"/>
      <c r="G46" s="184"/>
      <c r="H46" s="184"/>
      <c r="I46" s="862">
        <f t="shared" si="7"/>
        <v>0</v>
      </c>
      <c r="J46" s="184"/>
      <c r="K46" s="273">
        <f t="shared" si="8"/>
        <v>0</v>
      </c>
      <c r="L46" s="184"/>
      <c r="M46" s="665">
        <f t="shared" si="12"/>
        <v>0</v>
      </c>
      <c r="N46" s="184"/>
      <c r="O46" s="184"/>
      <c r="P46" s="184"/>
      <c r="Q46" s="184"/>
      <c r="R46" s="862">
        <f t="shared" si="9"/>
        <v>0</v>
      </c>
      <c r="S46" s="184"/>
      <c r="T46" s="273">
        <f t="shared" si="10"/>
        <v>0</v>
      </c>
      <c r="U46" s="184"/>
      <c r="V46" s="273">
        <f t="shared" si="11"/>
        <v>0</v>
      </c>
      <c r="W46" s="634"/>
    </row>
    <row r="47" spans="1:23" ht="17.25" customHeight="1" thickBot="1" x14ac:dyDescent="0.25">
      <c r="A47" s="269" t="s">
        <v>211</v>
      </c>
      <c r="B47" s="1008" t="s">
        <v>95</v>
      </c>
      <c r="C47" s="1231"/>
      <c r="D47" s="770">
        <v>0.24</v>
      </c>
      <c r="E47" s="724"/>
      <c r="F47" s="184"/>
      <c r="G47" s="184"/>
      <c r="H47" s="184"/>
      <c r="I47" s="862">
        <f t="shared" si="7"/>
        <v>0</v>
      </c>
      <c r="J47" s="184"/>
      <c r="K47" s="273">
        <f t="shared" si="8"/>
        <v>0</v>
      </c>
      <c r="L47" s="184"/>
      <c r="M47" s="665">
        <f t="shared" si="12"/>
        <v>0</v>
      </c>
      <c r="N47" s="184"/>
      <c r="O47" s="184"/>
      <c r="P47" s="184"/>
      <c r="Q47" s="184"/>
      <c r="R47" s="862">
        <f t="shared" si="9"/>
        <v>0</v>
      </c>
      <c r="S47" s="184"/>
      <c r="T47" s="273">
        <f t="shared" si="10"/>
        <v>0</v>
      </c>
      <c r="U47" s="184"/>
      <c r="V47" s="273">
        <f t="shared" si="11"/>
        <v>0</v>
      </c>
      <c r="W47" s="634"/>
    </row>
    <row r="48" spans="1:23" ht="17.25" customHeight="1" thickBot="1" x14ac:dyDescent="0.25">
      <c r="A48" s="1228" t="s">
        <v>215</v>
      </c>
      <c r="B48" s="1229"/>
      <c r="C48" s="1230"/>
      <c r="D48" s="771"/>
      <c r="E48" s="636">
        <f t="shared" ref="E48:V48" si="13">SUM(E37:E47)</f>
        <v>0</v>
      </c>
      <c r="F48" s="659">
        <f t="shared" si="13"/>
        <v>0</v>
      </c>
      <c r="G48" s="274">
        <f t="shared" si="13"/>
        <v>0</v>
      </c>
      <c r="H48" s="636">
        <f t="shared" si="13"/>
        <v>0</v>
      </c>
      <c r="I48" s="636">
        <f t="shared" si="13"/>
        <v>0</v>
      </c>
      <c r="J48" s="636">
        <f t="shared" si="13"/>
        <v>0</v>
      </c>
      <c r="K48" s="274">
        <f t="shared" si="13"/>
        <v>0</v>
      </c>
      <c r="L48" s="274">
        <f>SUM(L37:L47)</f>
        <v>0</v>
      </c>
      <c r="M48" s="635">
        <f t="shared" si="13"/>
        <v>0</v>
      </c>
      <c r="N48" s="274">
        <f t="shared" si="13"/>
        <v>0</v>
      </c>
      <c r="O48" s="274">
        <f t="shared" si="13"/>
        <v>0</v>
      </c>
      <c r="P48" s="274">
        <f t="shared" si="13"/>
        <v>0</v>
      </c>
      <c r="Q48" s="274">
        <f t="shared" si="13"/>
        <v>0</v>
      </c>
      <c r="R48" s="274">
        <f t="shared" si="13"/>
        <v>0</v>
      </c>
      <c r="S48" s="274">
        <f t="shared" si="13"/>
        <v>0</v>
      </c>
      <c r="T48" s="636">
        <f t="shared" si="13"/>
        <v>0</v>
      </c>
      <c r="U48" s="274">
        <f t="shared" si="13"/>
        <v>0</v>
      </c>
      <c r="V48" s="635">
        <f t="shared" si="13"/>
        <v>0</v>
      </c>
    </row>
    <row r="49" spans="1:20" ht="17.25" customHeight="1" x14ac:dyDescent="0.2">
      <c r="A49" s="61"/>
      <c r="B49" s="61"/>
      <c r="C49" s="61"/>
      <c r="D49" s="61"/>
      <c r="E49" s="36"/>
      <c r="F49" s="36"/>
      <c r="G49" s="36"/>
      <c r="H49" s="36"/>
      <c r="I49" s="36"/>
      <c r="J49" s="36"/>
      <c r="K49" s="36"/>
      <c r="L49" s="36"/>
      <c r="M49" s="36"/>
      <c r="N49" s="36"/>
      <c r="O49" s="36"/>
    </row>
    <row r="50" spans="1:20" ht="17.25" customHeight="1" x14ac:dyDescent="0.2">
      <c r="A50" s="21" t="s">
        <v>216</v>
      </c>
    </row>
    <row r="51" spans="1:20" s="50" customFormat="1" ht="17.25" customHeight="1" x14ac:dyDescent="0.2">
      <c r="A51" s="23" t="s">
        <v>452</v>
      </c>
      <c r="B51" s="23"/>
      <c r="C51" s="23"/>
      <c r="D51" s="23"/>
      <c r="E51" s="23"/>
      <c r="F51" s="23"/>
      <c r="G51" s="23"/>
      <c r="H51" s="23"/>
      <c r="I51" s="23"/>
      <c r="J51" s="23"/>
      <c r="K51" s="23"/>
      <c r="L51" s="23"/>
      <c r="M51" s="23"/>
      <c r="N51" s="23"/>
      <c r="O51" s="23"/>
      <c r="P51" s="23"/>
      <c r="Q51" s="23"/>
    </row>
    <row r="52" spans="1:20" ht="17.25" customHeight="1" x14ac:dyDescent="0.2">
      <c r="A52" s="654" t="s">
        <v>456</v>
      </c>
      <c r="B52" s="655"/>
      <c r="C52" s="655"/>
      <c r="D52" s="655"/>
      <c r="E52" s="655"/>
      <c r="F52" s="655"/>
      <c r="G52" s="655"/>
      <c r="H52" s="655"/>
      <c r="I52" s="655"/>
      <c r="J52" s="655"/>
      <c r="K52" s="655"/>
      <c r="L52" s="655"/>
      <c r="M52" s="655"/>
      <c r="N52" s="655"/>
      <c r="O52" s="655"/>
      <c r="P52" s="655"/>
      <c r="Q52" s="655"/>
      <c r="R52" s="655"/>
      <c r="S52" s="655"/>
      <c r="T52" s="655"/>
    </row>
    <row r="53" spans="1:20" ht="17.25" customHeight="1" x14ac:dyDescent="0.2">
      <c r="A53" s="1215" t="s">
        <v>457</v>
      </c>
      <c r="B53" s="1215"/>
      <c r="C53" s="1215"/>
      <c r="D53" s="1215"/>
      <c r="E53" s="1215"/>
      <c r="F53" s="1215"/>
      <c r="G53" s="1215"/>
      <c r="H53" s="1215"/>
      <c r="I53" s="1215"/>
      <c r="J53" s="1215"/>
      <c r="K53" s="1215"/>
      <c r="L53" s="1215"/>
      <c r="M53" s="1215"/>
      <c r="N53" s="1215"/>
      <c r="O53" s="1215"/>
      <c r="P53" s="1215"/>
      <c r="Q53" s="1215"/>
      <c r="R53" s="1215"/>
      <c r="S53" s="1215"/>
      <c r="T53" s="1215"/>
    </row>
    <row r="54" spans="1:20" ht="17.25" customHeight="1" x14ac:dyDescent="0.2">
      <c r="A54" s="1215" t="s">
        <v>584</v>
      </c>
      <c r="B54" s="1215"/>
      <c r="C54" s="1215"/>
      <c r="D54" s="1215"/>
      <c r="E54" s="1215"/>
      <c r="F54" s="1215"/>
      <c r="G54" s="1215"/>
      <c r="H54" s="1215"/>
      <c r="I54" s="1215"/>
      <c r="J54" s="1215"/>
      <c r="K54" s="1215"/>
      <c r="L54" s="1215"/>
      <c r="M54" s="1215"/>
      <c r="N54" s="1215"/>
      <c r="O54" s="1215"/>
      <c r="P54" s="1215"/>
      <c r="Q54" s="1215"/>
      <c r="R54" s="1215"/>
      <c r="S54" s="1215"/>
      <c r="T54" s="1215"/>
    </row>
    <row r="55" spans="1:20" ht="17.25" customHeight="1" x14ac:dyDescent="0.2">
      <c r="A55" s="656" t="s">
        <v>458</v>
      </c>
      <c r="B55" s="656"/>
      <c r="C55" s="656"/>
      <c r="D55" s="656"/>
      <c r="E55" s="656"/>
      <c r="F55" s="656"/>
      <c r="G55" s="656"/>
      <c r="H55" s="656"/>
      <c r="I55" s="656"/>
      <c r="J55" s="656"/>
      <c r="K55" s="656"/>
      <c r="L55" s="656"/>
      <c r="M55" s="656"/>
      <c r="N55" s="656"/>
      <c r="O55" s="656"/>
      <c r="P55" s="656"/>
      <c r="Q55" s="656"/>
      <c r="R55" s="656"/>
      <c r="S55" s="656"/>
      <c r="T55" s="656"/>
    </row>
    <row r="56" spans="1:20" x14ac:dyDescent="0.2">
      <c r="A56" s="656" t="s">
        <v>459</v>
      </c>
      <c r="B56" s="653"/>
      <c r="C56" s="653"/>
      <c r="D56" s="653"/>
      <c r="E56" s="653"/>
      <c r="F56" s="653"/>
      <c r="G56" s="653"/>
      <c r="H56" s="653"/>
      <c r="I56" s="653"/>
      <c r="J56" s="653"/>
      <c r="K56" s="653"/>
      <c r="L56" s="653"/>
      <c r="M56" s="653"/>
      <c r="N56" s="653"/>
      <c r="O56" s="653"/>
      <c r="P56" s="653"/>
      <c r="Q56" s="653"/>
      <c r="R56" s="653"/>
      <c r="S56" s="653"/>
      <c r="T56" s="653"/>
    </row>
    <row r="57" spans="1:20" ht="17.25" customHeight="1" x14ac:dyDescent="0.2">
      <c r="A57" s="1216"/>
      <c r="B57" s="1216"/>
      <c r="C57" s="1216"/>
      <c r="D57" s="1216"/>
      <c r="E57" s="1216"/>
      <c r="F57" s="1216"/>
      <c r="G57" s="1216"/>
      <c r="H57" s="1216"/>
      <c r="I57" s="1216"/>
      <c r="J57" s="1216"/>
      <c r="K57" s="1216"/>
      <c r="L57" s="1216"/>
      <c r="M57" s="1216"/>
      <c r="N57" s="1216"/>
      <c r="O57" s="1216"/>
      <c r="P57" s="1216"/>
      <c r="Q57" s="1216"/>
      <c r="R57" s="1216"/>
      <c r="S57" s="1216"/>
      <c r="T57" s="1216"/>
    </row>
    <row r="58" spans="1:20" ht="17.25" customHeight="1" x14ac:dyDescent="0.2">
      <c r="A58" s="1216"/>
      <c r="B58" s="1216"/>
      <c r="C58" s="1216"/>
      <c r="D58" s="1216"/>
      <c r="E58" s="1216"/>
      <c r="F58" s="1216"/>
      <c r="G58" s="1216"/>
      <c r="H58" s="1216"/>
      <c r="I58" s="1216"/>
      <c r="J58" s="1216"/>
      <c r="K58" s="1216"/>
      <c r="L58" s="1216"/>
      <c r="M58" s="1216"/>
      <c r="N58" s="1216"/>
      <c r="O58" s="1216"/>
      <c r="P58" s="1216"/>
      <c r="Q58" s="1216"/>
      <c r="R58" s="1216"/>
      <c r="S58" s="1216"/>
      <c r="T58" s="1216"/>
    </row>
    <row r="59" spans="1:20" ht="17.25" customHeight="1" x14ac:dyDescent="0.2">
      <c r="A59" s="1216"/>
      <c r="B59" s="1216"/>
      <c r="C59" s="1216"/>
      <c r="D59" s="1216"/>
      <c r="E59" s="1216"/>
      <c r="F59" s="1216"/>
      <c r="G59" s="1216"/>
      <c r="H59" s="1216"/>
      <c r="I59" s="1216"/>
      <c r="J59" s="1216"/>
      <c r="K59" s="1216"/>
      <c r="L59" s="1216"/>
      <c r="M59" s="1216"/>
      <c r="N59" s="1216"/>
      <c r="O59" s="1216"/>
      <c r="P59" s="1216"/>
      <c r="Q59" s="1216"/>
      <c r="R59" s="1216"/>
      <c r="S59" s="1216"/>
      <c r="T59" s="1216"/>
    </row>
    <row r="60" spans="1:20" ht="17.25" customHeight="1" x14ac:dyDescent="0.2"/>
    <row r="61" spans="1:20" ht="17.25" customHeight="1" x14ac:dyDescent="0.2"/>
    <row r="62" spans="1:20" ht="17.25" customHeight="1" x14ac:dyDescent="0.2"/>
    <row r="63" spans="1:20" ht="17.25" customHeight="1" x14ac:dyDescent="0.2"/>
    <row r="64" spans="1:20" ht="17.25" customHeight="1" x14ac:dyDescent="0.2"/>
    <row r="65" ht="17.25" customHeight="1" x14ac:dyDescent="0.2"/>
    <row r="66" ht="17.25" customHeight="1" x14ac:dyDescent="0.2"/>
    <row r="67" ht="17.25" customHeight="1" x14ac:dyDescent="0.2"/>
    <row r="68" ht="17.25" customHeight="1" x14ac:dyDescent="0.2"/>
    <row r="69" ht="17.25" customHeight="1" x14ac:dyDescent="0.2"/>
  </sheetData>
  <mergeCells count="61">
    <mergeCell ref="O33:Q33"/>
    <mergeCell ref="F35:F36"/>
    <mergeCell ref="N35:N36"/>
    <mergeCell ref="O35:O36"/>
    <mergeCell ref="M35:M36"/>
    <mergeCell ref="L35:L36"/>
    <mergeCell ref="E34:M34"/>
    <mergeCell ref="N34:V34"/>
    <mergeCell ref="V35:V36"/>
    <mergeCell ref="U35:U36"/>
    <mergeCell ref="D15:D17"/>
    <mergeCell ref="A10:O10"/>
    <mergeCell ref="E15:L15"/>
    <mergeCell ref="E16:E17"/>
    <mergeCell ref="L16:L17"/>
    <mergeCell ref="M16:M17"/>
    <mergeCell ref="K16:K17"/>
    <mergeCell ref="M15:T15"/>
    <mergeCell ref="F16:J16"/>
    <mergeCell ref="N16:R16"/>
    <mergeCell ref="S16:S17"/>
    <mergeCell ref="T16:T17"/>
    <mergeCell ref="B28:C28"/>
    <mergeCell ref="B1:C1"/>
    <mergeCell ref="B23:C23"/>
    <mergeCell ref="B24:C24"/>
    <mergeCell ref="B25:C25"/>
    <mergeCell ref="B26:C26"/>
    <mergeCell ref="C5:N5"/>
    <mergeCell ref="C6:N6"/>
    <mergeCell ref="C7:N7"/>
    <mergeCell ref="C8:N8"/>
    <mergeCell ref="A11:O11"/>
    <mergeCell ref="B21:C21"/>
    <mergeCell ref="B18:C18"/>
    <mergeCell ref="B19:C19"/>
    <mergeCell ref="B22:C22"/>
    <mergeCell ref="L14:N14"/>
    <mergeCell ref="A58:T58"/>
    <mergeCell ref="A59:T59"/>
    <mergeCell ref="A48:C48"/>
    <mergeCell ref="B41:C41"/>
    <mergeCell ref="A15:C17"/>
    <mergeCell ref="B27:C27"/>
    <mergeCell ref="B40:C40"/>
    <mergeCell ref="B45:C45"/>
    <mergeCell ref="B47:C47"/>
    <mergeCell ref="A29:C29"/>
    <mergeCell ref="B44:C44"/>
    <mergeCell ref="B42:C42"/>
    <mergeCell ref="B43:C43"/>
    <mergeCell ref="B46:C46"/>
    <mergeCell ref="B37:C37"/>
    <mergeCell ref="B38:C38"/>
    <mergeCell ref="A53:T53"/>
    <mergeCell ref="A54:T54"/>
    <mergeCell ref="A57:T57"/>
    <mergeCell ref="A34:C36"/>
    <mergeCell ref="E35:E36"/>
    <mergeCell ref="G35:K35"/>
    <mergeCell ref="P35:T35"/>
  </mergeCells>
  <phoneticPr fontId="12" type="noConversion"/>
  <dataValidations count="2">
    <dataValidation type="list" allowBlank="1" showInputMessage="1" showErrorMessage="1" sqref="K18:K28 S18:S28">
      <formula1>"Yes, No"</formula1>
    </dataValidation>
    <dataValidation type="custom" allowBlank="1" showInputMessage="1" showErrorMessage="1" errorTitle="Total Error" error="The total should be the higher of E46  and I46" sqref="L48">
      <formula1>MAX(E48,K48)</formula1>
    </dataValidation>
  </dataValidations>
  <printOptions horizontalCentered="1"/>
  <pageMargins left="0" right="0" top="0.74803149606299213" bottom="0.59055118110236227" header="0.51181102362204722" footer="0.51181102362204722"/>
  <pageSetup paperSize="9" scale="31" orientation="landscape" r:id="rId1"/>
  <headerFooter alignWithMargins="0">
    <oddHeader>&amp;L&amp;"Arial,Bold"Risk-Based Capital Framework</oddHeader>
    <oddFooter>&amp;C&amp;A&amp;R&amp;P of &amp;N</oddFooter>
  </headerFooter>
  <ignoredErrors>
    <ignoredError sqref="L5:N8 C5:H8" unlocked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P32"/>
  <sheetViews>
    <sheetView showGridLines="0" zoomScale="85" zoomScaleNormal="85" zoomScaleSheetLayoutView="75" workbookViewId="0">
      <selection activeCell="E16" sqref="E16"/>
    </sheetView>
  </sheetViews>
  <sheetFormatPr defaultColWidth="9.140625" defaultRowHeight="15" x14ac:dyDescent="0.2"/>
  <cols>
    <col min="1" max="1" width="3.7109375" style="21" customWidth="1"/>
    <col min="2" max="2" width="3" style="21" customWidth="1"/>
    <col min="3" max="3" width="34" style="21" customWidth="1"/>
    <col min="4" max="4" width="12.140625" style="21" customWidth="1"/>
    <col min="5" max="8" width="17.7109375" style="21" customWidth="1"/>
    <col min="9" max="9" width="19.7109375" style="21" customWidth="1"/>
    <col min="10" max="14" width="17.7109375" style="21" customWidth="1"/>
    <col min="15" max="16384" width="9.140625" style="21"/>
  </cols>
  <sheetData>
    <row r="1" spans="1:16" x14ac:dyDescent="0.3">
      <c r="A1" s="134" t="s">
        <v>33</v>
      </c>
      <c r="B1" s="255" t="s">
        <v>464</v>
      </c>
    </row>
    <row r="5" spans="1:16" s="2" customFormat="1" x14ac:dyDescent="0.3">
      <c r="A5" s="175" t="s">
        <v>357</v>
      </c>
      <c r="B5" s="119" t="s">
        <v>433</v>
      </c>
      <c r="C5" s="119"/>
      <c r="D5" s="948" t="str">
        <f>IF('Form A'!D5=0,"",'Form A'!D5)</f>
        <v/>
      </c>
      <c r="E5" s="949"/>
      <c r="F5" s="949"/>
      <c r="G5" s="949"/>
      <c r="H5" s="949"/>
      <c r="I5" s="949"/>
      <c r="J5" s="949"/>
      <c r="K5" s="949"/>
      <c r="L5" s="949"/>
      <c r="M5" s="949"/>
      <c r="N5" s="949"/>
      <c r="O5" s="949"/>
      <c r="P5" s="950"/>
    </row>
    <row r="6" spans="1:16" s="2" customFormat="1" x14ac:dyDescent="0.3">
      <c r="A6" s="175"/>
      <c r="B6" s="27" t="s">
        <v>435</v>
      </c>
      <c r="C6" s="119"/>
      <c r="D6" s="948" t="str">
        <f>IF('Form A'!D6=0,"",'Form A'!D6)</f>
        <v/>
      </c>
      <c r="E6" s="949"/>
      <c r="F6" s="949"/>
      <c r="G6" s="949"/>
      <c r="H6" s="949"/>
      <c r="I6" s="949"/>
      <c r="J6" s="949"/>
      <c r="K6" s="949"/>
      <c r="L6" s="949"/>
      <c r="M6" s="949"/>
      <c r="N6" s="949"/>
      <c r="O6" s="949"/>
      <c r="P6" s="950"/>
    </row>
    <row r="7" spans="1:16" s="2" customFormat="1" x14ac:dyDescent="0.2">
      <c r="B7" s="4" t="s">
        <v>297</v>
      </c>
      <c r="C7" s="4"/>
      <c r="D7" s="948" t="str">
        <f>IF('Form A'!D7=0,"",'Form A'!D7)</f>
        <v/>
      </c>
      <c r="E7" s="949"/>
      <c r="F7" s="949"/>
      <c r="G7" s="949"/>
      <c r="H7" s="949"/>
      <c r="I7" s="949"/>
      <c r="J7" s="949"/>
      <c r="K7" s="949"/>
      <c r="L7" s="949"/>
      <c r="M7" s="949"/>
      <c r="N7" s="949"/>
      <c r="O7" s="949"/>
      <c r="P7" s="950"/>
    </row>
    <row r="8" spans="1:16" s="2" customFormat="1" x14ac:dyDescent="0.2">
      <c r="B8" s="82" t="s">
        <v>259</v>
      </c>
      <c r="C8" s="82"/>
      <c r="D8" s="940">
        <f>'Form A'!D8</f>
        <v>0</v>
      </c>
      <c r="E8" s="941"/>
      <c r="F8" s="941"/>
      <c r="G8" s="941"/>
      <c r="H8" s="941"/>
      <c r="I8" s="941"/>
      <c r="J8" s="941"/>
      <c r="K8" s="941"/>
      <c r="L8" s="941"/>
      <c r="M8" s="941"/>
      <c r="N8" s="941"/>
      <c r="O8" s="941"/>
      <c r="P8" s="942"/>
    </row>
    <row r="9" spans="1:16" s="2" customFormat="1" x14ac:dyDescent="0.2">
      <c r="C9" s="22"/>
      <c r="D9" s="22"/>
    </row>
    <row r="10" spans="1:16" s="2" customFormat="1" x14ac:dyDescent="0.2">
      <c r="C10" s="22"/>
      <c r="D10" s="22"/>
    </row>
    <row r="11" spans="1:16" x14ac:dyDescent="0.2">
      <c r="A11" s="923" t="s">
        <v>146</v>
      </c>
      <c r="B11" s="923"/>
      <c r="C11" s="923"/>
      <c r="D11" s="923"/>
      <c r="E11" s="923"/>
      <c r="F11" s="923"/>
      <c r="G11" s="923"/>
      <c r="H11" s="923"/>
      <c r="I11" s="923"/>
      <c r="J11" s="923"/>
      <c r="K11" s="923"/>
      <c r="L11" s="923"/>
      <c r="M11" s="923"/>
      <c r="N11" s="923"/>
    </row>
    <row r="12" spans="1:16" x14ac:dyDescent="0.3">
      <c r="A12" s="33"/>
      <c r="B12" s="33"/>
      <c r="C12" s="33"/>
      <c r="D12" s="33"/>
      <c r="L12" s="951"/>
      <c r="M12" s="951"/>
      <c r="N12" s="952"/>
    </row>
    <row r="13" spans="1:16" ht="17.25" customHeight="1" x14ac:dyDescent="0.2">
      <c r="B13" s="1087"/>
      <c r="C13" s="1088"/>
      <c r="D13" s="1089"/>
      <c r="E13" s="1077" t="s">
        <v>407</v>
      </c>
      <c r="F13" s="1100"/>
      <c r="G13" s="1100"/>
      <c r="H13" s="1100"/>
      <c r="I13" s="1078"/>
      <c r="J13" s="1040" t="s">
        <v>408</v>
      </c>
      <c r="K13" s="1004"/>
      <c r="L13" s="1004"/>
      <c r="M13" s="1004"/>
      <c r="N13" s="1005"/>
    </row>
    <row r="14" spans="1:16" ht="60" x14ac:dyDescent="0.2">
      <c r="B14" s="1285"/>
      <c r="C14" s="1286"/>
      <c r="D14" s="1287"/>
      <c r="E14" s="275" t="s">
        <v>510</v>
      </c>
      <c r="F14" s="275" t="s">
        <v>511</v>
      </c>
      <c r="G14" s="93" t="s">
        <v>517</v>
      </c>
      <c r="H14" s="824" t="s">
        <v>516</v>
      </c>
      <c r="I14" s="13" t="s">
        <v>98</v>
      </c>
      <c r="J14" s="275" t="s">
        <v>510</v>
      </c>
      <c r="K14" s="275" t="s">
        <v>511</v>
      </c>
      <c r="L14" s="824" t="s">
        <v>517</v>
      </c>
      <c r="M14" s="824" t="s">
        <v>516</v>
      </c>
      <c r="N14" s="13" t="s">
        <v>98</v>
      </c>
    </row>
    <row r="15" spans="1:16" ht="17.25" customHeight="1" x14ac:dyDescent="0.2">
      <c r="B15" s="117"/>
      <c r="C15" s="398"/>
      <c r="D15" s="399"/>
      <c r="E15" s="100"/>
      <c r="F15" s="100"/>
      <c r="G15" s="100"/>
      <c r="H15" s="100"/>
      <c r="I15" s="100"/>
      <c r="J15" s="100"/>
      <c r="K15" s="100"/>
      <c r="L15" s="100"/>
      <c r="M15" s="100"/>
      <c r="N15" s="100"/>
    </row>
    <row r="16" spans="1:16" ht="17.25" customHeight="1" x14ac:dyDescent="0.2">
      <c r="B16" s="117" t="s">
        <v>227</v>
      </c>
      <c r="C16" s="1010" t="s">
        <v>617</v>
      </c>
      <c r="D16" s="1011"/>
      <c r="E16" s="100">
        <f>'Form C3-1(E1)'!$O20</f>
        <v>0</v>
      </c>
      <c r="F16" s="100">
        <f>'Form C3-1(E1)'!$O24</f>
        <v>0</v>
      </c>
      <c r="G16" s="100">
        <f>'Form C3-1(E1)'!$O28</f>
        <v>0</v>
      </c>
      <c r="H16" s="100">
        <f>'Form C3-1(E1)'!$O32</f>
        <v>0</v>
      </c>
      <c r="I16" s="100">
        <f>'Form C3-1(E1)'!$O36</f>
        <v>0</v>
      </c>
      <c r="J16" s="100">
        <f>'Form C3-1(E1)'!$O42</f>
        <v>0</v>
      </c>
      <c r="K16" s="100">
        <f>'Form C3-1(E1)'!$O46</f>
        <v>0</v>
      </c>
      <c r="L16" s="100">
        <f>'Form C3-1(E1)'!$O50</f>
        <v>0</v>
      </c>
      <c r="M16" s="100">
        <f>'Form C3-1(E1)'!$O54</f>
        <v>0</v>
      </c>
      <c r="N16" s="100">
        <f>'Form C3-1(E1)'!$O58</f>
        <v>0</v>
      </c>
    </row>
    <row r="17" spans="1:14" ht="17.25" customHeight="1" x14ac:dyDescent="0.2">
      <c r="B17" s="117" t="s">
        <v>228</v>
      </c>
      <c r="C17" s="1283" t="s">
        <v>437</v>
      </c>
      <c r="D17" s="1284"/>
      <c r="E17" s="100">
        <f>'Form C3-1(E1)'!$P20</f>
        <v>0</v>
      </c>
      <c r="F17" s="100">
        <f>'Form C3-1(E1)'!$P24</f>
        <v>0</v>
      </c>
      <c r="G17" s="100">
        <f>'Form C3-1(E1)'!$P28</f>
        <v>0</v>
      </c>
      <c r="H17" s="100">
        <f>'Form C3-1(E1)'!$P32</f>
        <v>0</v>
      </c>
      <c r="I17" s="100">
        <f>'Form C3-1(E1)'!$P36</f>
        <v>0</v>
      </c>
      <c r="J17" s="100">
        <f>'Form C3-1(E1)'!$P42</f>
        <v>0</v>
      </c>
      <c r="K17" s="100">
        <f>'Form C3-1(E1)'!$P46</f>
        <v>0</v>
      </c>
      <c r="L17" s="100">
        <f>'Form C3-1(E1)'!$P50</f>
        <v>0</v>
      </c>
      <c r="M17" s="100">
        <f>'Form C3-1(E1)'!$P54</f>
        <v>0</v>
      </c>
      <c r="N17" s="100">
        <f>'Form C3-1(E1)'!$P58</f>
        <v>0</v>
      </c>
    </row>
    <row r="18" spans="1:14" ht="17.25" customHeight="1" x14ac:dyDescent="0.2">
      <c r="B18" s="117" t="s">
        <v>133</v>
      </c>
      <c r="C18" s="1010" t="s">
        <v>525</v>
      </c>
      <c r="D18" s="1282"/>
      <c r="E18" s="100">
        <f t="shared" ref="E18:N18" si="0">E16+E17</f>
        <v>0</v>
      </c>
      <c r="F18" s="100">
        <f t="shared" si="0"/>
        <v>0</v>
      </c>
      <c r="G18" s="100">
        <f>G16+G17</f>
        <v>0</v>
      </c>
      <c r="H18" s="100">
        <f>H16+H17</f>
        <v>0</v>
      </c>
      <c r="I18" s="100">
        <f t="shared" si="0"/>
        <v>0</v>
      </c>
      <c r="J18" s="100">
        <f t="shared" si="0"/>
        <v>0</v>
      </c>
      <c r="K18" s="100">
        <f t="shared" si="0"/>
        <v>0</v>
      </c>
      <c r="L18" s="100">
        <f t="shared" si="0"/>
        <v>0</v>
      </c>
      <c r="M18" s="100">
        <f t="shared" si="0"/>
        <v>0</v>
      </c>
      <c r="N18" s="100">
        <f t="shared" si="0"/>
        <v>0</v>
      </c>
    </row>
    <row r="19" spans="1:14" ht="17.25" customHeight="1" x14ac:dyDescent="0.2">
      <c r="B19" s="117" t="s">
        <v>186</v>
      </c>
      <c r="C19" s="1010" t="s">
        <v>507</v>
      </c>
      <c r="D19" s="1282"/>
      <c r="E19" s="100">
        <f>'Form C3-1(E1)'!$R20</f>
        <v>0</v>
      </c>
      <c r="F19" s="100">
        <f>'Form C3-1(E1)'!$R24</f>
        <v>0</v>
      </c>
      <c r="G19" s="100">
        <f>'Form C3-1(E1)'!$R28</f>
        <v>0</v>
      </c>
      <c r="H19" s="100">
        <f>'Form C3-1(E1)'!$R32</f>
        <v>0</v>
      </c>
      <c r="I19" s="100">
        <f>'Form C3-1(E1)'!$R36</f>
        <v>0</v>
      </c>
      <c r="J19" s="100">
        <f>'Form C3-1(E1)'!$R42</f>
        <v>0</v>
      </c>
      <c r="K19" s="100">
        <f>'Form C3-1(E1)'!$R46</f>
        <v>0</v>
      </c>
      <c r="L19" s="100">
        <f>'Form C3-1(E1)'!$R50</f>
        <v>0</v>
      </c>
      <c r="M19" s="100">
        <f>'Form C3-1(E1)'!$R54</f>
        <v>0</v>
      </c>
      <c r="N19" s="100">
        <f>'Form C3-1(E1)'!$R58</f>
        <v>0</v>
      </c>
    </row>
    <row r="20" spans="1:14" ht="17.25" customHeight="1" thickBot="1" x14ac:dyDescent="0.25">
      <c r="B20" s="117" t="s">
        <v>232</v>
      </c>
      <c r="C20" s="1010" t="s">
        <v>524</v>
      </c>
      <c r="D20" s="1282"/>
      <c r="E20" s="149">
        <f>E18-E19</f>
        <v>0</v>
      </c>
      <c r="F20" s="149">
        <f t="shared" ref="F20:N20" si="1">F18-F19</f>
        <v>0</v>
      </c>
      <c r="G20" s="149">
        <f t="shared" si="1"/>
        <v>0</v>
      </c>
      <c r="H20" s="149">
        <f t="shared" si="1"/>
        <v>0</v>
      </c>
      <c r="I20" s="149">
        <f t="shared" si="1"/>
        <v>0</v>
      </c>
      <c r="J20" s="149">
        <f t="shared" si="1"/>
        <v>0</v>
      </c>
      <c r="K20" s="149">
        <f t="shared" si="1"/>
        <v>0</v>
      </c>
      <c r="L20" s="149">
        <f t="shared" si="1"/>
        <v>0</v>
      </c>
      <c r="M20" s="149">
        <f t="shared" si="1"/>
        <v>0</v>
      </c>
      <c r="N20" s="149">
        <f t="shared" si="1"/>
        <v>0</v>
      </c>
    </row>
    <row r="21" spans="1:14" ht="15.75" thickTop="1" x14ac:dyDescent="0.2">
      <c r="A21" s="81"/>
      <c r="B21" s="835"/>
      <c r="C21" s="831"/>
      <c r="D21" s="832"/>
      <c r="E21" s="833"/>
      <c r="F21" s="833"/>
      <c r="G21" s="833"/>
      <c r="H21" s="833"/>
      <c r="I21" s="833"/>
      <c r="J21" s="833"/>
      <c r="K21" s="833"/>
      <c r="L21" s="833"/>
      <c r="M21" s="833"/>
      <c r="N21" s="833"/>
    </row>
    <row r="22" spans="1:14" s="50" customFormat="1" ht="15" customHeight="1" x14ac:dyDescent="0.2">
      <c r="A22" s="197"/>
      <c r="B22" s="1276" t="s">
        <v>520</v>
      </c>
      <c r="C22" s="1277"/>
      <c r="D22" s="834"/>
      <c r="E22" s="15"/>
      <c r="F22" s="15"/>
      <c r="G22" s="15"/>
      <c r="H22" s="15"/>
      <c r="I22" s="15"/>
      <c r="J22" s="15"/>
      <c r="K22" s="15"/>
      <c r="L22" s="15"/>
      <c r="M22" s="15"/>
      <c r="N22" s="15"/>
    </row>
    <row r="23" spans="1:14" x14ac:dyDescent="0.2">
      <c r="B23" s="835"/>
      <c r="C23" s="1278" t="s">
        <v>615</v>
      </c>
      <c r="D23" s="1279"/>
      <c r="E23" s="452"/>
      <c r="F23" s="958"/>
      <c r="G23" s="452"/>
      <c r="H23" s="1269"/>
      <c r="I23" s="1270"/>
      <c r="J23" s="452"/>
      <c r="K23" s="958"/>
      <c r="L23" s="452"/>
      <c r="M23" s="1269"/>
      <c r="N23" s="1270"/>
    </row>
    <row r="24" spans="1:14" ht="27" customHeight="1" x14ac:dyDescent="0.2">
      <c r="B24" s="835"/>
      <c r="C24" s="1275" t="s">
        <v>616</v>
      </c>
      <c r="D24" s="964"/>
      <c r="E24" s="452"/>
      <c r="F24" s="1280"/>
      <c r="G24" s="452"/>
      <c r="H24" s="1271"/>
      <c r="I24" s="1272"/>
      <c r="J24" s="452"/>
      <c r="K24" s="1280"/>
      <c r="L24" s="452"/>
      <c r="M24" s="1271"/>
      <c r="N24" s="1272"/>
    </row>
    <row r="25" spans="1:14" ht="15.75" thickBot="1" x14ac:dyDescent="0.25">
      <c r="B25" s="835"/>
      <c r="C25" s="831" t="s">
        <v>521</v>
      </c>
      <c r="D25" s="832"/>
      <c r="E25" s="149">
        <f>MAX(0,E23-MAX(0,E24))</f>
        <v>0</v>
      </c>
      <c r="F25" s="1281"/>
      <c r="G25" s="149">
        <f>MAX(0,G23-MAX(0,G24))</f>
        <v>0</v>
      </c>
      <c r="H25" s="1273"/>
      <c r="I25" s="1274"/>
      <c r="J25" s="149">
        <f>MAX(0,J23-MAX(0,J24))</f>
        <v>0</v>
      </c>
      <c r="K25" s="1281"/>
      <c r="L25" s="149">
        <f>MAX(0,L23-MAX(0,L24))</f>
        <v>0</v>
      </c>
      <c r="M25" s="1273"/>
      <c r="N25" s="1274"/>
    </row>
    <row r="26" spans="1:14" ht="15.75" thickTop="1" x14ac:dyDescent="0.3">
      <c r="A26" s="197"/>
      <c r="C26" s="104"/>
      <c r="D26" s="104"/>
    </row>
    <row r="27" spans="1:14" x14ac:dyDescent="0.3">
      <c r="B27" s="21" t="s">
        <v>527</v>
      </c>
      <c r="C27" s="104"/>
      <c r="D27" s="104"/>
    </row>
    <row r="31" spans="1:14" x14ac:dyDescent="0.2">
      <c r="A31" s="836" t="s">
        <v>522</v>
      </c>
    </row>
    <row r="32" spans="1:14" x14ac:dyDescent="0.2">
      <c r="A32" s="837" t="s">
        <v>523</v>
      </c>
    </row>
  </sheetData>
  <mergeCells count="21">
    <mergeCell ref="D5:P5"/>
    <mergeCell ref="D6:P6"/>
    <mergeCell ref="D7:P7"/>
    <mergeCell ref="D8:P8"/>
    <mergeCell ref="B13:D14"/>
    <mergeCell ref="A11:N11"/>
    <mergeCell ref="E13:I13"/>
    <mergeCell ref="J13:N13"/>
    <mergeCell ref="L12:N12"/>
    <mergeCell ref="C19:D19"/>
    <mergeCell ref="C20:D20"/>
    <mergeCell ref="C16:D16"/>
    <mergeCell ref="C17:D17"/>
    <mergeCell ref="C18:D18"/>
    <mergeCell ref="M23:N25"/>
    <mergeCell ref="C24:D24"/>
    <mergeCell ref="B22:C22"/>
    <mergeCell ref="C23:D23"/>
    <mergeCell ref="F23:F25"/>
    <mergeCell ref="H23:I25"/>
    <mergeCell ref="K23:K25"/>
  </mergeCells>
  <phoneticPr fontId="12" type="noConversion"/>
  <printOptions horizontalCentered="1"/>
  <pageMargins left="0.39370078740157483" right="0.39370078740157483" top="0.94488188976377963" bottom="0.82677165354330717" header="0.51181102362204722" footer="0.51181102362204722"/>
  <pageSetup paperSize="9" scale="61" orientation="landscape" r:id="rId1"/>
  <headerFooter alignWithMargins="0">
    <oddHeader>&amp;L&amp;"Arial,Bold"Risk-Based Capital Framework</oddHeader>
    <oddFooter>&amp;C&amp;A&amp;R&amp;P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V346"/>
  <sheetViews>
    <sheetView showGridLines="0" zoomScale="86" zoomScaleNormal="86" zoomScaleSheetLayoutView="75" workbookViewId="0">
      <selection activeCell="R7" sqref="R7"/>
    </sheetView>
  </sheetViews>
  <sheetFormatPr defaultColWidth="9.140625" defaultRowHeight="15" x14ac:dyDescent="0.3"/>
  <cols>
    <col min="1" max="1" width="5.7109375" style="329" customWidth="1"/>
    <col min="2" max="2" width="41.140625" style="329" customWidth="1"/>
    <col min="3" max="3" width="39.5703125" style="329" hidden="1" customWidth="1"/>
    <col min="4" max="21" width="17.7109375" style="329" customWidth="1"/>
    <col min="22" max="16384" width="9.140625" style="329"/>
  </cols>
  <sheetData>
    <row r="1" spans="1:22" ht="14.25" customHeight="1" x14ac:dyDescent="0.3">
      <c r="A1" s="627" t="s">
        <v>374</v>
      </c>
      <c r="B1" s="1062" t="s">
        <v>464</v>
      </c>
      <c r="C1" s="1063"/>
      <c r="U1" s="199"/>
    </row>
    <row r="2" spans="1:22" ht="14.25" customHeight="1" x14ac:dyDescent="0.3">
      <c r="B2" s="39"/>
      <c r="C2" s="626"/>
      <c r="U2" s="327"/>
    </row>
    <row r="3" spans="1:22" ht="14.25" customHeight="1" x14ac:dyDescent="0.3">
      <c r="B3" s="39"/>
      <c r="C3" s="626"/>
      <c r="U3" s="327"/>
    </row>
    <row r="4" spans="1:22" ht="14.25" customHeight="1" x14ac:dyDescent="0.3">
      <c r="B4" s="39"/>
      <c r="C4" s="626"/>
      <c r="U4" s="327"/>
    </row>
    <row r="5" spans="1:22" x14ac:dyDescent="0.3">
      <c r="A5" s="2"/>
      <c r="B5" s="119" t="s">
        <v>433</v>
      </c>
      <c r="C5" s="119"/>
      <c r="D5" s="948" t="str">
        <f>IF('Form A'!D5=0,"",'Form A'!D5)</f>
        <v/>
      </c>
      <c r="E5" s="949"/>
      <c r="F5" s="949"/>
      <c r="G5" s="949"/>
      <c r="H5" s="949"/>
      <c r="I5" s="949"/>
      <c r="J5" s="949"/>
      <c r="K5" s="949"/>
      <c r="L5" s="949"/>
      <c r="M5" s="950"/>
      <c r="N5" s="2"/>
      <c r="O5" s="2"/>
      <c r="P5" s="2"/>
      <c r="Q5" s="2"/>
      <c r="R5" s="2"/>
      <c r="S5" s="2"/>
      <c r="T5" s="2"/>
    </row>
    <row r="6" spans="1:22" x14ac:dyDescent="0.3">
      <c r="A6" s="2"/>
      <c r="B6" s="27" t="s">
        <v>435</v>
      </c>
      <c r="C6" s="119"/>
      <c r="D6" s="948" t="str">
        <f>IF('Form A'!D6=0,"",'Form A'!D6)</f>
        <v/>
      </c>
      <c r="E6" s="949"/>
      <c r="F6" s="949"/>
      <c r="G6" s="949"/>
      <c r="H6" s="949"/>
      <c r="I6" s="949"/>
      <c r="J6" s="949"/>
      <c r="K6" s="949"/>
      <c r="L6" s="949"/>
      <c r="M6" s="950"/>
      <c r="N6" s="2"/>
      <c r="O6" s="2"/>
      <c r="P6" s="2"/>
      <c r="Q6" s="2"/>
      <c r="R6" s="2"/>
      <c r="S6" s="2"/>
      <c r="T6" s="2"/>
    </row>
    <row r="7" spans="1:22" x14ac:dyDescent="0.3">
      <c r="A7" s="2"/>
      <c r="B7" s="4" t="s">
        <v>297</v>
      </c>
      <c r="C7" s="4"/>
      <c r="D7" s="948" t="str">
        <f>IF('Form A'!D7=0,"",'Form A'!D7)</f>
        <v/>
      </c>
      <c r="E7" s="949"/>
      <c r="F7" s="949"/>
      <c r="G7" s="949"/>
      <c r="H7" s="949"/>
      <c r="I7" s="949"/>
      <c r="J7" s="949"/>
      <c r="K7" s="949"/>
      <c r="L7" s="949"/>
      <c r="M7" s="950"/>
      <c r="N7" s="2"/>
      <c r="O7" s="2"/>
      <c r="P7" s="2"/>
      <c r="Q7" s="2"/>
      <c r="R7" s="2"/>
      <c r="S7" s="2"/>
      <c r="T7" s="2"/>
    </row>
    <row r="8" spans="1:22" x14ac:dyDescent="0.3">
      <c r="A8" s="2"/>
      <c r="B8" s="82" t="s">
        <v>259</v>
      </c>
      <c r="C8" s="82"/>
      <c r="D8" s="940">
        <f>'Form A'!D8</f>
        <v>0</v>
      </c>
      <c r="E8" s="941"/>
      <c r="F8" s="941"/>
      <c r="G8" s="941"/>
      <c r="H8" s="941"/>
      <c r="I8" s="941"/>
      <c r="J8" s="941"/>
      <c r="K8" s="941"/>
      <c r="L8" s="941"/>
      <c r="M8" s="942"/>
      <c r="N8" s="2"/>
      <c r="O8" s="2"/>
      <c r="P8" s="2"/>
      <c r="Q8" s="2"/>
      <c r="R8" s="2"/>
      <c r="S8" s="2"/>
      <c r="T8" s="2"/>
    </row>
    <row r="9" spans="1:22" x14ac:dyDescent="0.3">
      <c r="A9" s="2"/>
      <c r="B9" s="6"/>
      <c r="C9" s="6"/>
      <c r="D9" s="6"/>
      <c r="E9" s="6"/>
      <c r="F9" s="6"/>
      <c r="G9" s="6"/>
      <c r="H9" s="6"/>
      <c r="I9" s="6"/>
      <c r="J9" s="819"/>
      <c r="K9" s="2"/>
      <c r="L9" s="2"/>
      <c r="M9" s="2"/>
      <c r="N9" s="2"/>
      <c r="O9" s="2"/>
      <c r="P9" s="2"/>
      <c r="Q9" s="2"/>
      <c r="R9" s="2"/>
      <c r="S9" s="2"/>
      <c r="T9" s="2"/>
    </row>
    <row r="10" spans="1:22" x14ac:dyDescent="0.3">
      <c r="A10" s="1198" t="s">
        <v>352</v>
      </c>
      <c r="B10" s="1198"/>
      <c r="C10" s="1198"/>
      <c r="D10" s="1198"/>
      <c r="E10" s="1198"/>
      <c r="F10" s="1198"/>
      <c r="G10" s="1198"/>
      <c r="H10" s="1198"/>
      <c r="I10" s="1198"/>
      <c r="J10" s="814"/>
      <c r="K10" s="609"/>
      <c r="L10" s="609"/>
      <c r="M10" s="609"/>
      <c r="N10" s="609"/>
      <c r="O10" s="609"/>
      <c r="P10" s="609"/>
      <c r="Q10" s="609"/>
      <c r="R10" s="609"/>
      <c r="S10" s="609"/>
      <c r="T10" s="609"/>
      <c r="U10" s="609"/>
    </row>
    <row r="11" spans="1:22" ht="18" customHeight="1" x14ac:dyDescent="0.3">
      <c r="A11" s="1181" t="s">
        <v>247</v>
      </c>
      <c r="B11" s="1181" t="s">
        <v>248</v>
      </c>
      <c r="C11" s="153"/>
      <c r="D11" s="1168" t="s">
        <v>249</v>
      </c>
      <c r="E11" s="1302"/>
      <c r="F11" s="1302"/>
      <c r="G11" s="1302"/>
      <c r="H11" s="1302"/>
      <c r="I11" s="1302"/>
      <c r="J11" s="1302"/>
      <c r="K11" s="1302"/>
      <c r="L11" s="1302"/>
      <c r="M11" s="1168" t="s">
        <v>250</v>
      </c>
      <c r="N11" s="1303"/>
      <c r="O11" s="1303"/>
      <c r="P11" s="1303"/>
      <c r="Q11" s="1303"/>
      <c r="R11" s="1303"/>
      <c r="S11" s="815" t="s">
        <v>266</v>
      </c>
      <c r="T11" s="1175" t="s">
        <v>350</v>
      </c>
      <c r="U11" s="1171" t="s">
        <v>3</v>
      </c>
      <c r="V11" s="689"/>
    </row>
    <row r="12" spans="1:22" ht="28.5" customHeight="1" x14ac:dyDescent="0.3">
      <c r="A12" s="1182"/>
      <c r="B12" s="1182"/>
      <c r="C12" s="154"/>
      <c r="D12" s="1168" t="s">
        <v>251</v>
      </c>
      <c r="E12" s="1169"/>
      <c r="F12" s="1168" t="s">
        <v>134</v>
      </c>
      <c r="G12" s="1169"/>
      <c r="H12" s="1168" t="s">
        <v>252</v>
      </c>
      <c r="I12" s="1308"/>
      <c r="J12" s="1175" t="s">
        <v>603</v>
      </c>
      <c r="K12" s="1175" t="s">
        <v>169</v>
      </c>
      <c r="L12" s="1175" t="s">
        <v>253</v>
      </c>
      <c r="M12" s="1301" t="s">
        <v>263</v>
      </c>
      <c r="N12" s="1301" t="s">
        <v>264</v>
      </c>
      <c r="O12" s="1301" t="s">
        <v>265</v>
      </c>
      <c r="P12" s="1301" t="s">
        <v>575</v>
      </c>
      <c r="Q12" s="1306" t="s">
        <v>437</v>
      </c>
      <c r="R12" s="1301" t="s">
        <v>577</v>
      </c>
      <c r="S12" s="1175" t="s">
        <v>578</v>
      </c>
      <c r="T12" s="1288"/>
      <c r="U12" s="1299"/>
      <c r="V12" s="689"/>
    </row>
    <row r="13" spans="1:22" ht="28.5" customHeight="1" x14ac:dyDescent="0.3">
      <c r="A13" s="1182"/>
      <c r="B13" s="1182"/>
      <c r="C13" s="286"/>
      <c r="D13" s="94" t="s">
        <v>139</v>
      </c>
      <c r="E13" s="94" t="s">
        <v>140</v>
      </c>
      <c r="F13" s="94" t="s">
        <v>139</v>
      </c>
      <c r="G13" s="94" t="s">
        <v>140</v>
      </c>
      <c r="H13" s="94" t="s">
        <v>139</v>
      </c>
      <c r="I13" s="94" t="s">
        <v>140</v>
      </c>
      <c r="J13" s="1298"/>
      <c r="K13" s="1298"/>
      <c r="L13" s="1298"/>
      <c r="M13" s="1305"/>
      <c r="N13" s="1298"/>
      <c r="O13" s="1298"/>
      <c r="P13" s="1298"/>
      <c r="Q13" s="1307"/>
      <c r="R13" s="1298"/>
      <c r="S13" s="1300"/>
      <c r="T13" s="1289"/>
      <c r="U13" s="1172"/>
      <c r="V13" s="689"/>
    </row>
    <row r="14" spans="1:22" s="694" customFormat="1" ht="32.25" customHeight="1" x14ac:dyDescent="0.2">
      <c r="A14" s="1304"/>
      <c r="B14" s="1304"/>
      <c r="C14" s="693"/>
      <c r="D14" s="331"/>
      <c r="E14" s="331"/>
      <c r="F14" s="331"/>
      <c r="G14" s="331"/>
      <c r="H14" s="331"/>
      <c r="I14" s="331"/>
      <c r="J14" s="331"/>
      <c r="K14" s="331"/>
      <c r="L14" s="331"/>
      <c r="M14" s="287" t="s">
        <v>421</v>
      </c>
      <c r="N14" s="287" t="s">
        <v>460</v>
      </c>
      <c r="O14" s="287" t="s">
        <v>422</v>
      </c>
      <c r="P14" s="287" t="s">
        <v>438</v>
      </c>
      <c r="Q14" s="287" t="s">
        <v>423</v>
      </c>
      <c r="R14" s="717" t="s">
        <v>463</v>
      </c>
      <c r="S14" s="287" t="s">
        <v>573</v>
      </c>
      <c r="T14" s="287" t="s">
        <v>574</v>
      </c>
      <c r="U14" s="427" t="s">
        <v>424</v>
      </c>
    </row>
    <row r="15" spans="1:22" ht="17.25" customHeight="1" thickBot="1" x14ac:dyDescent="0.35">
      <c r="A15" s="1173" t="s">
        <v>569</v>
      </c>
      <c r="B15" s="1174"/>
      <c r="C15" s="400"/>
      <c r="D15" s="279"/>
      <c r="E15" s="90"/>
      <c r="F15" s="90"/>
      <c r="G15" s="90"/>
      <c r="H15" s="90"/>
      <c r="I15" s="90"/>
      <c r="J15" s="90"/>
      <c r="K15" s="91"/>
      <c r="L15" s="91"/>
      <c r="M15" s="98"/>
      <c r="N15" s="98"/>
      <c r="O15" s="98"/>
      <c r="P15" s="98"/>
      <c r="Q15" s="98"/>
      <c r="R15" s="98"/>
      <c r="S15" s="98"/>
      <c r="T15" s="98"/>
      <c r="U15" s="336"/>
    </row>
    <row r="16" spans="1:22" ht="17.25" customHeight="1" thickTop="1" x14ac:dyDescent="0.3">
      <c r="A16" s="1292" t="s">
        <v>518</v>
      </c>
      <c r="B16" s="1293"/>
      <c r="C16" s="333"/>
      <c r="D16" s="108"/>
      <c r="E16" s="108"/>
      <c r="F16" s="108"/>
      <c r="G16" s="108"/>
      <c r="H16" s="108"/>
      <c r="I16" s="108"/>
      <c r="J16" s="108"/>
      <c r="K16" s="108"/>
      <c r="L16" s="461"/>
      <c r="M16" s="108"/>
      <c r="N16" s="108"/>
      <c r="O16" s="108"/>
      <c r="P16" s="108"/>
      <c r="Q16" s="108"/>
      <c r="R16" s="108"/>
      <c r="S16" s="111"/>
      <c r="T16" s="461"/>
      <c r="U16" s="108"/>
    </row>
    <row r="17" spans="1:21" s="119" customFormat="1" ht="17.25" customHeight="1" x14ac:dyDescent="0.3">
      <c r="A17" s="160" t="s">
        <v>230</v>
      </c>
      <c r="B17" s="301" t="s">
        <v>315</v>
      </c>
      <c r="C17" s="161"/>
      <c r="D17" s="170"/>
      <c r="E17" s="170"/>
      <c r="F17" s="170"/>
      <c r="G17" s="170"/>
      <c r="H17" s="170"/>
      <c r="I17" s="170"/>
      <c r="J17" s="170"/>
      <c r="K17" s="170"/>
      <c r="L17" s="459"/>
      <c r="M17" s="170"/>
      <c r="N17" s="170"/>
      <c r="O17" s="170"/>
      <c r="P17" s="170"/>
      <c r="Q17" s="170"/>
      <c r="R17" s="170"/>
      <c r="S17" s="171"/>
      <c r="T17" s="459"/>
      <c r="U17" s="170"/>
    </row>
    <row r="18" spans="1:21" ht="17.25" customHeight="1" x14ac:dyDescent="0.3">
      <c r="A18" s="42" t="s">
        <v>177</v>
      </c>
      <c r="B18" s="248" t="s">
        <v>320</v>
      </c>
      <c r="C18" s="248"/>
      <c r="D18" s="112"/>
      <c r="E18" s="112"/>
      <c r="F18" s="112"/>
      <c r="G18" s="112"/>
      <c r="H18" s="112"/>
      <c r="I18" s="112"/>
      <c r="J18" s="112"/>
      <c r="K18" s="112"/>
      <c r="L18" s="459"/>
      <c r="M18" s="112"/>
      <c r="N18" s="112"/>
      <c r="O18" s="112"/>
      <c r="P18" s="112"/>
      <c r="Q18" s="112"/>
      <c r="R18" s="112"/>
      <c r="S18" s="107"/>
      <c r="T18" s="469"/>
      <c r="U18" s="112"/>
    </row>
    <row r="19" spans="1:21" ht="17.25" customHeight="1" x14ac:dyDescent="0.3">
      <c r="A19" s="42" t="s">
        <v>178</v>
      </c>
      <c r="B19" s="248" t="s">
        <v>321</v>
      </c>
      <c r="C19" s="248"/>
      <c r="D19" s="112"/>
      <c r="E19" s="112"/>
      <c r="F19" s="112"/>
      <c r="G19" s="112"/>
      <c r="H19" s="112"/>
      <c r="I19" s="112"/>
      <c r="J19" s="112"/>
      <c r="K19" s="112"/>
      <c r="L19" s="459"/>
      <c r="M19" s="112"/>
      <c r="N19" s="112"/>
      <c r="O19" s="112"/>
      <c r="P19" s="112"/>
      <c r="Q19" s="112"/>
      <c r="R19" s="112"/>
      <c r="S19" s="107"/>
      <c r="T19" s="469"/>
      <c r="U19" s="112"/>
    </row>
    <row r="20" spans="1:21" ht="17.25" customHeight="1" x14ac:dyDescent="0.3">
      <c r="A20" s="42" t="s">
        <v>179</v>
      </c>
      <c r="B20" s="248" t="s">
        <v>322</v>
      </c>
      <c r="C20" s="248"/>
      <c r="D20" s="112"/>
      <c r="E20" s="112"/>
      <c r="F20" s="112"/>
      <c r="G20" s="112"/>
      <c r="H20" s="112"/>
      <c r="I20" s="112"/>
      <c r="J20" s="112"/>
      <c r="K20" s="112"/>
      <c r="L20" s="459"/>
      <c r="M20" s="112"/>
      <c r="N20" s="112"/>
      <c r="O20" s="112"/>
      <c r="P20" s="112"/>
      <c r="Q20" s="112"/>
      <c r="R20" s="112"/>
      <c r="S20" s="107"/>
      <c r="T20" s="469"/>
      <c r="U20" s="112"/>
    </row>
    <row r="21" spans="1:21" ht="17.25" customHeight="1" x14ac:dyDescent="0.3">
      <c r="A21" s="42" t="s">
        <v>180</v>
      </c>
      <c r="B21" s="248" t="s">
        <v>323</v>
      </c>
      <c r="C21" s="248"/>
      <c r="D21" s="112"/>
      <c r="E21" s="112"/>
      <c r="F21" s="112"/>
      <c r="G21" s="112"/>
      <c r="H21" s="112"/>
      <c r="I21" s="112"/>
      <c r="J21" s="112"/>
      <c r="K21" s="112"/>
      <c r="L21" s="459"/>
      <c r="M21" s="112"/>
      <c r="N21" s="112"/>
      <c r="O21" s="112"/>
      <c r="P21" s="112"/>
      <c r="Q21" s="112"/>
      <c r="R21" s="112"/>
      <c r="S21" s="107"/>
      <c r="T21" s="469"/>
      <c r="U21" s="112"/>
    </row>
    <row r="22" spans="1:21" ht="17.25" customHeight="1" x14ac:dyDescent="0.3">
      <c r="A22" s="42" t="s">
        <v>191</v>
      </c>
      <c r="B22" s="248" t="s">
        <v>325</v>
      </c>
      <c r="C22" s="248"/>
      <c r="D22" s="112"/>
      <c r="E22" s="112"/>
      <c r="F22" s="112"/>
      <c r="G22" s="112"/>
      <c r="H22" s="112"/>
      <c r="I22" s="112"/>
      <c r="J22" s="112"/>
      <c r="K22" s="112"/>
      <c r="L22" s="459"/>
      <c r="M22" s="112"/>
      <c r="N22" s="112"/>
      <c r="O22" s="112"/>
      <c r="P22" s="112"/>
      <c r="Q22" s="112"/>
      <c r="R22" s="112"/>
      <c r="S22" s="107"/>
      <c r="T22" s="469"/>
      <c r="U22" s="112"/>
    </row>
    <row r="23" spans="1:21" ht="17.25" customHeight="1" x14ac:dyDescent="0.3">
      <c r="A23" s="42" t="s">
        <v>192</v>
      </c>
      <c r="B23" s="248" t="s">
        <v>326</v>
      </c>
      <c r="C23" s="248"/>
      <c r="D23" s="112"/>
      <c r="E23" s="112"/>
      <c r="F23" s="112"/>
      <c r="G23" s="112"/>
      <c r="H23" s="112"/>
      <c r="I23" s="112"/>
      <c r="J23" s="112"/>
      <c r="K23" s="112"/>
      <c r="L23" s="459"/>
      <c r="M23" s="112"/>
      <c r="N23" s="112"/>
      <c r="O23" s="112"/>
      <c r="P23" s="112"/>
      <c r="Q23" s="112"/>
      <c r="R23" s="112"/>
      <c r="S23" s="107"/>
      <c r="T23" s="469"/>
      <c r="U23" s="112"/>
    </row>
    <row r="24" spans="1:21" ht="17.25" customHeight="1" x14ac:dyDescent="0.3">
      <c r="A24" s="42" t="s">
        <v>193</v>
      </c>
      <c r="B24" s="248" t="s">
        <v>327</v>
      </c>
      <c r="C24" s="248"/>
      <c r="D24" s="112"/>
      <c r="E24" s="112"/>
      <c r="F24" s="112"/>
      <c r="G24" s="112"/>
      <c r="H24" s="112"/>
      <c r="I24" s="112"/>
      <c r="J24" s="112"/>
      <c r="K24" s="112"/>
      <c r="L24" s="459"/>
      <c r="M24" s="112"/>
      <c r="N24" s="112"/>
      <c r="O24" s="112"/>
      <c r="P24" s="112"/>
      <c r="Q24" s="112"/>
      <c r="R24" s="112"/>
      <c r="S24" s="107"/>
      <c r="T24" s="469"/>
      <c r="U24" s="112"/>
    </row>
    <row r="25" spans="1:21" ht="17.25" customHeight="1" x14ac:dyDescent="0.3">
      <c r="A25" s="42" t="s">
        <v>206</v>
      </c>
      <c r="B25" s="248" t="s">
        <v>328</v>
      </c>
      <c r="C25" s="248"/>
      <c r="D25" s="112"/>
      <c r="E25" s="112"/>
      <c r="F25" s="112"/>
      <c r="G25" s="112"/>
      <c r="H25" s="112"/>
      <c r="I25" s="112"/>
      <c r="J25" s="112"/>
      <c r="K25" s="112"/>
      <c r="L25" s="459"/>
      <c r="M25" s="112"/>
      <c r="N25" s="112"/>
      <c r="O25" s="112"/>
      <c r="P25" s="112"/>
      <c r="Q25" s="112"/>
      <c r="R25" s="112"/>
      <c r="S25" s="107"/>
      <c r="T25" s="469"/>
      <c r="U25" s="112"/>
    </row>
    <row r="26" spans="1:21" ht="17.25" customHeight="1" x14ac:dyDescent="0.3">
      <c r="A26" s="42" t="s">
        <v>207</v>
      </c>
      <c r="B26" s="248" t="s">
        <v>329</v>
      </c>
      <c r="C26" s="248"/>
      <c r="D26" s="112"/>
      <c r="E26" s="112"/>
      <c r="F26" s="112"/>
      <c r="G26" s="112"/>
      <c r="H26" s="112"/>
      <c r="I26" s="112"/>
      <c r="J26" s="112"/>
      <c r="K26" s="112"/>
      <c r="L26" s="459"/>
      <c r="M26" s="112"/>
      <c r="N26" s="112"/>
      <c r="O26" s="112"/>
      <c r="P26" s="112"/>
      <c r="Q26" s="112"/>
      <c r="R26" s="112"/>
      <c r="S26" s="107"/>
      <c r="T26" s="469"/>
      <c r="U26" s="112"/>
    </row>
    <row r="27" spans="1:21" ht="17.25" customHeight="1" x14ac:dyDescent="0.3">
      <c r="A27" s="42" t="s">
        <v>209</v>
      </c>
      <c r="B27" s="248" t="s">
        <v>330</v>
      </c>
      <c r="C27" s="248"/>
      <c r="D27" s="112"/>
      <c r="E27" s="112"/>
      <c r="F27" s="112"/>
      <c r="G27" s="112"/>
      <c r="H27" s="112"/>
      <c r="I27" s="112"/>
      <c r="J27" s="112"/>
      <c r="K27" s="112"/>
      <c r="L27" s="459"/>
      <c r="M27" s="112"/>
      <c r="N27" s="112"/>
      <c r="O27" s="112"/>
      <c r="P27" s="112"/>
      <c r="Q27" s="112"/>
      <c r="R27" s="112"/>
      <c r="S27" s="107"/>
      <c r="T27" s="469"/>
      <c r="U27" s="112"/>
    </row>
    <row r="28" spans="1:21" ht="17.25" customHeight="1" x14ac:dyDescent="0.3">
      <c r="A28" s="42" t="s">
        <v>211</v>
      </c>
      <c r="B28" s="248" t="s">
        <v>331</v>
      </c>
      <c r="C28" s="248"/>
      <c r="D28" s="112"/>
      <c r="E28" s="112"/>
      <c r="F28" s="112"/>
      <c r="G28" s="112"/>
      <c r="H28" s="112"/>
      <c r="I28" s="112"/>
      <c r="J28" s="112"/>
      <c r="K28" s="112"/>
      <c r="L28" s="459"/>
      <c r="M28" s="112"/>
      <c r="N28" s="112"/>
      <c r="O28" s="112"/>
      <c r="P28" s="112"/>
      <c r="Q28" s="112"/>
      <c r="R28" s="112"/>
      <c r="S28" s="107"/>
      <c r="T28" s="469"/>
      <c r="U28" s="112"/>
    </row>
    <row r="29" spans="1:21" ht="17.25" customHeight="1" x14ac:dyDescent="0.3">
      <c r="A29" s="42" t="s">
        <v>332</v>
      </c>
      <c r="B29" s="248" t="s">
        <v>333</v>
      </c>
      <c r="C29" s="248"/>
      <c r="D29" s="112"/>
      <c r="E29" s="112"/>
      <c r="F29" s="112"/>
      <c r="G29" s="112"/>
      <c r="H29" s="112"/>
      <c r="I29" s="112"/>
      <c r="J29" s="112"/>
      <c r="K29" s="112"/>
      <c r="L29" s="459"/>
      <c r="M29" s="112"/>
      <c r="N29" s="112"/>
      <c r="O29" s="112"/>
      <c r="P29" s="112"/>
      <c r="Q29" s="112"/>
      <c r="R29" s="112"/>
      <c r="S29" s="107"/>
      <c r="T29" s="469"/>
      <c r="U29" s="112"/>
    </row>
    <row r="30" spans="1:21" ht="17.25" customHeight="1" x14ac:dyDescent="0.3">
      <c r="A30" s="42" t="s">
        <v>334</v>
      </c>
      <c r="B30" s="248" t="s">
        <v>335</v>
      </c>
      <c r="C30" s="248"/>
      <c r="D30" s="112"/>
      <c r="E30" s="112"/>
      <c r="F30" s="112"/>
      <c r="G30" s="112"/>
      <c r="H30" s="112"/>
      <c r="I30" s="112"/>
      <c r="J30" s="112"/>
      <c r="K30" s="112"/>
      <c r="L30" s="459"/>
      <c r="M30" s="112"/>
      <c r="N30" s="112"/>
      <c r="O30" s="112"/>
      <c r="P30" s="112"/>
      <c r="Q30" s="112"/>
      <c r="R30" s="112"/>
      <c r="S30" s="107"/>
      <c r="T30" s="469"/>
      <c r="U30" s="112"/>
    </row>
    <row r="31" spans="1:21" ht="17.25" customHeight="1" x14ac:dyDescent="0.3">
      <c r="A31" s="42" t="s">
        <v>336</v>
      </c>
      <c r="B31" s="248" t="s">
        <v>337</v>
      </c>
      <c r="C31" s="248"/>
      <c r="D31" s="112"/>
      <c r="E31" s="112"/>
      <c r="F31" s="112"/>
      <c r="G31" s="112"/>
      <c r="H31" s="112"/>
      <c r="I31" s="112"/>
      <c r="J31" s="112"/>
      <c r="K31" s="112"/>
      <c r="L31" s="459"/>
      <c r="M31" s="112"/>
      <c r="N31" s="112"/>
      <c r="O31" s="112"/>
      <c r="P31" s="112"/>
      <c r="Q31" s="112"/>
      <c r="R31" s="112"/>
      <c r="S31" s="107"/>
      <c r="T31" s="469"/>
      <c r="U31" s="112"/>
    </row>
    <row r="32" spans="1:21" ht="17.25" customHeight="1" x14ac:dyDescent="0.3">
      <c r="A32" s="42" t="s">
        <v>338</v>
      </c>
      <c r="B32" s="248" t="s">
        <v>339</v>
      </c>
      <c r="C32" s="248"/>
      <c r="D32" s="112"/>
      <c r="E32" s="112"/>
      <c r="F32" s="112"/>
      <c r="G32" s="112"/>
      <c r="H32" s="112"/>
      <c r="I32" s="112"/>
      <c r="J32" s="112"/>
      <c r="K32" s="112"/>
      <c r="L32" s="459"/>
      <c r="M32" s="112"/>
      <c r="N32" s="112"/>
      <c r="O32" s="112"/>
      <c r="P32" s="112"/>
      <c r="Q32" s="112"/>
      <c r="R32" s="112"/>
      <c r="S32" s="107"/>
      <c r="T32" s="469"/>
      <c r="U32" s="112"/>
    </row>
    <row r="33" spans="1:21" ht="17.25" customHeight="1" x14ac:dyDescent="0.3">
      <c r="A33" s="42" t="s">
        <v>340</v>
      </c>
      <c r="B33" s="248" t="s">
        <v>341</v>
      </c>
      <c r="C33" s="248"/>
      <c r="D33" s="112"/>
      <c r="E33" s="112"/>
      <c r="F33" s="112"/>
      <c r="G33" s="112"/>
      <c r="H33" s="112"/>
      <c r="I33" s="112"/>
      <c r="J33" s="112"/>
      <c r="K33" s="112"/>
      <c r="L33" s="459"/>
      <c r="M33" s="112"/>
      <c r="N33" s="112"/>
      <c r="O33" s="112"/>
      <c r="P33" s="112"/>
      <c r="Q33" s="112"/>
      <c r="R33" s="112"/>
      <c r="S33" s="107"/>
      <c r="T33" s="469"/>
      <c r="U33" s="112"/>
    </row>
    <row r="34" spans="1:21" ht="17.25" customHeight="1" x14ac:dyDescent="0.3">
      <c r="A34" s="42" t="s">
        <v>342</v>
      </c>
      <c r="B34" s="248" t="s">
        <v>343</v>
      </c>
      <c r="C34" s="248"/>
      <c r="D34" s="112"/>
      <c r="E34" s="112"/>
      <c r="F34" s="112"/>
      <c r="G34" s="112"/>
      <c r="H34" s="112"/>
      <c r="I34" s="112"/>
      <c r="J34" s="112"/>
      <c r="K34" s="112"/>
      <c r="L34" s="459"/>
      <c r="M34" s="112"/>
      <c r="N34" s="112"/>
      <c r="O34" s="112"/>
      <c r="P34" s="112"/>
      <c r="Q34" s="112"/>
      <c r="R34" s="112"/>
      <c r="S34" s="107"/>
      <c r="T34" s="469"/>
      <c r="U34" s="112"/>
    </row>
    <row r="35" spans="1:21" ht="17.25" customHeight="1" x14ac:dyDescent="0.3">
      <c r="A35" s="42" t="s">
        <v>344</v>
      </c>
      <c r="B35" s="248" t="s">
        <v>345</v>
      </c>
      <c r="C35" s="248"/>
      <c r="D35" s="112"/>
      <c r="E35" s="112"/>
      <c r="F35" s="112"/>
      <c r="G35" s="112"/>
      <c r="H35" s="112"/>
      <c r="I35" s="112"/>
      <c r="J35" s="112"/>
      <c r="K35" s="112"/>
      <c r="L35" s="459"/>
      <c r="M35" s="112"/>
      <c r="N35" s="112"/>
      <c r="O35" s="112"/>
      <c r="P35" s="112"/>
      <c r="Q35" s="112"/>
      <c r="R35" s="112"/>
      <c r="S35" s="107"/>
      <c r="T35" s="469"/>
      <c r="U35" s="112"/>
    </row>
    <row r="36" spans="1:21" ht="17.25" customHeight="1" x14ac:dyDescent="0.3">
      <c r="A36" s="42" t="s">
        <v>280</v>
      </c>
      <c r="B36" s="297" t="s">
        <v>281</v>
      </c>
      <c r="C36" s="297"/>
      <c r="D36" s="112"/>
      <c r="E36" s="112"/>
      <c r="F36" s="112"/>
      <c r="G36" s="112"/>
      <c r="H36" s="112"/>
      <c r="I36" s="112"/>
      <c r="J36" s="112"/>
      <c r="K36" s="112"/>
      <c r="L36" s="459"/>
      <c r="M36" s="112"/>
      <c r="N36" s="112"/>
      <c r="O36" s="112"/>
      <c r="P36" s="112"/>
      <c r="Q36" s="112"/>
      <c r="R36" s="112"/>
      <c r="S36" s="107"/>
      <c r="T36" s="469"/>
      <c r="U36" s="112"/>
    </row>
    <row r="37" spans="1:21" s="119" customFormat="1" ht="17.25" customHeight="1" thickBot="1" x14ac:dyDescent="0.35">
      <c r="A37" s="145"/>
      <c r="B37" s="162" t="s">
        <v>346</v>
      </c>
      <c r="C37" s="162"/>
      <c r="D37" s="109">
        <f t="shared" ref="D37:J37" si="0">SUM(D18:D36)</f>
        <v>0</v>
      </c>
      <c r="E37" s="109">
        <f t="shared" si="0"/>
        <v>0</v>
      </c>
      <c r="F37" s="109">
        <f t="shared" si="0"/>
        <v>0</v>
      </c>
      <c r="G37" s="109">
        <f t="shared" si="0"/>
        <v>0</v>
      </c>
      <c r="H37" s="109">
        <f t="shared" si="0"/>
        <v>0</v>
      </c>
      <c r="I37" s="109">
        <f t="shared" si="0"/>
        <v>0</v>
      </c>
      <c r="J37" s="109">
        <f t="shared" si="0"/>
        <v>0</v>
      </c>
      <c r="K37" s="109">
        <f>SUM(K18:K36)</f>
        <v>0</v>
      </c>
      <c r="L37" s="460"/>
      <c r="M37" s="109">
        <f t="shared" ref="M37:R37" si="1">SUM(M18:M36)</f>
        <v>0</v>
      </c>
      <c r="N37" s="109">
        <f t="shared" si="1"/>
        <v>0</v>
      </c>
      <c r="O37" s="109">
        <f t="shared" si="1"/>
        <v>0</v>
      </c>
      <c r="P37" s="109">
        <f t="shared" si="1"/>
        <v>0</v>
      </c>
      <c r="Q37" s="109">
        <f t="shared" si="1"/>
        <v>0</v>
      </c>
      <c r="R37" s="109">
        <f t="shared" si="1"/>
        <v>0</v>
      </c>
      <c r="S37" s="109">
        <f>SUM(S18:S36)</f>
        <v>0</v>
      </c>
      <c r="T37" s="470"/>
      <c r="U37" s="109">
        <f>SUM(U18:U36)</f>
        <v>0</v>
      </c>
    </row>
    <row r="38" spans="1:21" s="119" customFormat="1" ht="17.25" customHeight="1" thickTop="1" x14ac:dyDescent="0.3">
      <c r="A38" s="160" t="s">
        <v>234</v>
      </c>
      <c r="B38" s="298" t="s">
        <v>316</v>
      </c>
      <c r="C38" s="161"/>
      <c r="D38" s="170"/>
      <c r="E38" s="170"/>
      <c r="F38" s="170"/>
      <c r="G38" s="170"/>
      <c r="H38" s="170"/>
      <c r="I38" s="170"/>
      <c r="J38" s="170"/>
      <c r="K38" s="170"/>
      <c r="L38" s="459"/>
      <c r="M38" s="170"/>
      <c r="N38" s="170"/>
      <c r="O38" s="170"/>
      <c r="P38" s="170"/>
      <c r="Q38" s="170"/>
      <c r="R38" s="170"/>
      <c r="S38" s="171"/>
      <c r="T38" s="469"/>
      <c r="U38" s="170"/>
    </row>
    <row r="39" spans="1:21" ht="17.25" customHeight="1" x14ac:dyDescent="0.3">
      <c r="A39" s="42" t="s">
        <v>177</v>
      </c>
      <c r="B39" s="248" t="s">
        <v>320</v>
      </c>
      <c r="C39" s="248"/>
      <c r="D39" s="112"/>
      <c r="E39" s="112"/>
      <c r="F39" s="112"/>
      <c r="G39" s="112"/>
      <c r="H39" s="112"/>
      <c r="I39" s="112"/>
      <c r="J39" s="112"/>
      <c r="K39" s="112"/>
      <c r="L39" s="459"/>
      <c r="M39" s="112"/>
      <c r="N39" s="112"/>
      <c r="O39" s="112"/>
      <c r="P39" s="112"/>
      <c r="Q39" s="112"/>
      <c r="R39" s="112"/>
      <c r="S39" s="107"/>
      <c r="T39" s="469"/>
      <c r="U39" s="112"/>
    </row>
    <row r="40" spans="1:21" ht="17.25" customHeight="1" x14ac:dyDescent="0.3">
      <c r="A40" s="42" t="s">
        <v>178</v>
      </c>
      <c r="B40" s="248" t="s">
        <v>321</v>
      </c>
      <c r="C40" s="248"/>
      <c r="D40" s="112"/>
      <c r="E40" s="112"/>
      <c r="F40" s="112"/>
      <c r="G40" s="112"/>
      <c r="H40" s="112"/>
      <c r="I40" s="112"/>
      <c r="J40" s="112"/>
      <c r="K40" s="112"/>
      <c r="L40" s="459"/>
      <c r="M40" s="112"/>
      <c r="N40" s="112"/>
      <c r="O40" s="112"/>
      <c r="P40" s="112"/>
      <c r="Q40" s="112"/>
      <c r="R40" s="112"/>
      <c r="S40" s="107"/>
      <c r="T40" s="469"/>
      <c r="U40" s="112"/>
    </row>
    <row r="41" spans="1:21" ht="17.25" customHeight="1" x14ac:dyDescent="0.3">
      <c r="A41" s="42" t="s">
        <v>179</v>
      </c>
      <c r="B41" s="248" t="s">
        <v>322</v>
      </c>
      <c r="C41" s="248"/>
      <c r="D41" s="112"/>
      <c r="E41" s="112"/>
      <c r="F41" s="112"/>
      <c r="G41" s="112"/>
      <c r="H41" s="112"/>
      <c r="I41" s="112"/>
      <c r="J41" s="112"/>
      <c r="K41" s="112"/>
      <c r="L41" s="459"/>
      <c r="M41" s="112"/>
      <c r="N41" s="112"/>
      <c r="O41" s="112"/>
      <c r="P41" s="112"/>
      <c r="Q41" s="112"/>
      <c r="R41" s="112"/>
      <c r="S41" s="107"/>
      <c r="T41" s="469"/>
      <c r="U41" s="112"/>
    </row>
    <row r="42" spans="1:21" ht="17.25" customHeight="1" x14ac:dyDescent="0.3">
      <c r="A42" s="42" t="s">
        <v>180</v>
      </c>
      <c r="B42" s="248" t="s">
        <v>323</v>
      </c>
      <c r="C42" s="248"/>
      <c r="D42" s="112"/>
      <c r="E42" s="112"/>
      <c r="F42" s="112"/>
      <c r="G42" s="112"/>
      <c r="H42" s="112"/>
      <c r="I42" s="112"/>
      <c r="J42" s="112"/>
      <c r="K42" s="112"/>
      <c r="L42" s="459"/>
      <c r="M42" s="112"/>
      <c r="N42" s="112"/>
      <c r="O42" s="112"/>
      <c r="P42" s="112"/>
      <c r="Q42" s="112"/>
      <c r="R42" s="112"/>
      <c r="S42" s="107"/>
      <c r="T42" s="469"/>
      <c r="U42" s="112"/>
    </row>
    <row r="43" spans="1:21" ht="17.25" customHeight="1" x14ac:dyDescent="0.3">
      <c r="A43" s="42" t="s">
        <v>191</v>
      </c>
      <c r="B43" s="248" t="s">
        <v>325</v>
      </c>
      <c r="C43" s="248"/>
      <c r="D43" s="112"/>
      <c r="E43" s="112"/>
      <c r="F43" s="112"/>
      <c r="G43" s="112"/>
      <c r="H43" s="112"/>
      <c r="I43" s="112"/>
      <c r="J43" s="112"/>
      <c r="K43" s="112"/>
      <c r="L43" s="459"/>
      <c r="M43" s="112"/>
      <c r="N43" s="112"/>
      <c r="O43" s="112"/>
      <c r="P43" s="112"/>
      <c r="Q43" s="112"/>
      <c r="R43" s="112"/>
      <c r="S43" s="107"/>
      <c r="T43" s="469"/>
      <c r="U43" s="112"/>
    </row>
    <row r="44" spans="1:21" ht="17.25" customHeight="1" x14ac:dyDescent="0.3">
      <c r="A44" s="42" t="s">
        <v>192</v>
      </c>
      <c r="B44" s="248" t="s">
        <v>326</v>
      </c>
      <c r="C44" s="248"/>
      <c r="D44" s="112"/>
      <c r="E44" s="112"/>
      <c r="F44" s="112"/>
      <c r="G44" s="112"/>
      <c r="H44" s="112"/>
      <c r="I44" s="112"/>
      <c r="J44" s="112"/>
      <c r="K44" s="112"/>
      <c r="L44" s="459"/>
      <c r="M44" s="112"/>
      <c r="N44" s="112"/>
      <c r="O44" s="112"/>
      <c r="P44" s="112"/>
      <c r="Q44" s="112"/>
      <c r="R44" s="112"/>
      <c r="S44" s="107"/>
      <c r="T44" s="469"/>
      <c r="U44" s="112"/>
    </row>
    <row r="45" spans="1:21" ht="17.25" customHeight="1" x14ac:dyDescent="0.3">
      <c r="A45" s="42" t="s">
        <v>193</v>
      </c>
      <c r="B45" s="248" t="s">
        <v>327</v>
      </c>
      <c r="C45" s="248"/>
      <c r="D45" s="112"/>
      <c r="E45" s="112"/>
      <c r="F45" s="112"/>
      <c r="G45" s="112"/>
      <c r="H45" s="112"/>
      <c r="I45" s="112"/>
      <c r="J45" s="112"/>
      <c r="K45" s="112"/>
      <c r="L45" s="459"/>
      <c r="M45" s="112"/>
      <c r="N45" s="112"/>
      <c r="O45" s="112"/>
      <c r="P45" s="112"/>
      <c r="Q45" s="112"/>
      <c r="R45" s="112"/>
      <c r="S45" s="107"/>
      <c r="T45" s="469"/>
      <c r="U45" s="112"/>
    </row>
    <row r="46" spans="1:21" ht="17.25" customHeight="1" x14ac:dyDescent="0.3">
      <c r="A46" s="42" t="s">
        <v>206</v>
      </c>
      <c r="B46" s="248" t="s">
        <v>328</v>
      </c>
      <c r="C46" s="248"/>
      <c r="D46" s="112"/>
      <c r="E46" s="112"/>
      <c r="F46" s="112"/>
      <c r="G46" s="112"/>
      <c r="H46" s="112"/>
      <c r="I46" s="112"/>
      <c r="J46" s="112"/>
      <c r="K46" s="112"/>
      <c r="L46" s="459"/>
      <c r="M46" s="112"/>
      <c r="N46" s="112"/>
      <c r="O46" s="112"/>
      <c r="P46" s="112"/>
      <c r="Q46" s="112"/>
      <c r="R46" s="112"/>
      <c r="S46" s="107"/>
      <c r="T46" s="469"/>
      <c r="U46" s="112"/>
    </row>
    <row r="47" spans="1:21" ht="17.25" customHeight="1" x14ac:dyDescent="0.3">
      <c r="A47" s="42" t="s">
        <v>207</v>
      </c>
      <c r="B47" s="248" t="s">
        <v>329</v>
      </c>
      <c r="C47" s="248"/>
      <c r="D47" s="112"/>
      <c r="E47" s="112"/>
      <c r="F47" s="112"/>
      <c r="G47" s="112"/>
      <c r="H47" s="112"/>
      <c r="I47" s="112"/>
      <c r="J47" s="112"/>
      <c r="K47" s="112"/>
      <c r="L47" s="459"/>
      <c r="M47" s="112"/>
      <c r="N47" s="112"/>
      <c r="O47" s="112"/>
      <c r="P47" s="112"/>
      <c r="Q47" s="112"/>
      <c r="R47" s="112"/>
      <c r="S47" s="107"/>
      <c r="T47" s="469"/>
      <c r="U47" s="112"/>
    </row>
    <row r="48" spans="1:21" ht="17.25" customHeight="1" x14ac:dyDescent="0.3">
      <c r="A48" s="42" t="s">
        <v>209</v>
      </c>
      <c r="B48" s="248" t="s">
        <v>330</v>
      </c>
      <c r="C48" s="248"/>
      <c r="D48" s="112"/>
      <c r="E48" s="112"/>
      <c r="F48" s="112"/>
      <c r="G48" s="112"/>
      <c r="H48" s="112"/>
      <c r="I48" s="112"/>
      <c r="J48" s="112"/>
      <c r="K48" s="112"/>
      <c r="L48" s="459"/>
      <c r="M48" s="112"/>
      <c r="N48" s="112"/>
      <c r="O48" s="112"/>
      <c r="P48" s="112"/>
      <c r="Q48" s="112"/>
      <c r="R48" s="112"/>
      <c r="S48" s="107"/>
      <c r="T48" s="469"/>
      <c r="U48" s="112"/>
    </row>
    <row r="49" spans="1:21" ht="17.25" customHeight="1" x14ac:dyDescent="0.3">
      <c r="A49" s="42" t="s">
        <v>211</v>
      </c>
      <c r="B49" s="248" t="s">
        <v>331</v>
      </c>
      <c r="C49" s="248"/>
      <c r="D49" s="112"/>
      <c r="E49" s="112"/>
      <c r="F49" s="112"/>
      <c r="G49" s="112"/>
      <c r="H49" s="112"/>
      <c r="I49" s="112"/>
      <c r="J49" s="112"/>
      <c r="K49" s="112"/>
      <c r="L49" s="459"/>
      <c r="M49" s="112"/>
      <c r="N49" s="112"/>
      <c r="O49" s="112"/>
      <c r="P49" s="112"/>
      <c r="Q49" s="112"/>
      <c r="R49" s="112"/>
      <c r="S49" s="107"/>
      <c r="T49" s="469"/>
      <c r="U49" s="112"/>
    </row>
    <row r="50" spans="1:21" ht="17.25" customHeight="1" x14ac:dyDescent="0.3">
      <c r="A50" s="42" t="s">
        <v>332</v>
      </c>
      <c r="B50" s="248" t="s">
        <v>333</v>
      </c>
      <c r="C50" s="248"/>
      <c r="D50" s="112"/>
      <c r="E50" s="112"/>
      <c r="F50" s="112"/>
      <c r="G50" s="112"/>
      <c r="H50" s="112"/>
      <c r="I50" s="112"/>
      <c r="J50" s="112"/>
      <c r="K50" s="112"/>
      <c r="L50" s="459"/>
      <c r="M50" s="112"/>
      <c r="N50" s="112"/>
      <c r="O50" s="112"/>
      <c r="P50" s="112"/>
      <c r="Q50" s="112"/>
      <c r="R50" s="112"/>
      <c r="S50" s="107"/>
      <c r="T50" s="469"/>
      <c r="U50" s="112"/>
    </row>
    <row r="51" spans="1:21" ht="17.25" customHeight="1" x14ac:dyDescent="0.3">
      <c r="A51" s="42" t="s">
        <v>334</v>
      </c>
      <c r="B51" s="248" t="s">
        <v>335</v>
      </c>
      <c r="C51" s="248"/>
      <c r="D51" s="112"/>
      <c r="E51" s="112"/>
      <c r="F51" s="112"/>
      <c r="G51" s="112"/>
      <c r="H51" s="112"/>
      <c r="I51" s="112"/>
      <c r="J51" s="112"/>
      <c r="K51" s="112"/>
      <c r="L51" s="459"/>
      <c r="M51" s="112"/>
      <c r="N51" s="112"/>
      <c r="O51" s="112"/>
      <c r="P51" s="112"/>
      <c r="Q51" s="112"/>
      <c r="R51" s="112"/>
      <c r="S51" s="107"/>
      <c r="T51" s="469"/>
      <c r="U51" s="112"/>
    </row>
    <row r="52" spans="1:21" ht="17.25" customHeight="1" x14ac:dyDescent="0.3">
      <c r="A52" s="42" t="s">
        <v>336</v>
      </c>
      <c r="B52" s="248" t="s">
        <v>337</v>
      </c>
      <c r="C52" s="248"/>
      <c r="D52" s="112"/>
      <c r="E52" s="112"/>
      <c r="F52" s="112"/>
      <c r="G52" s="112"/>
      <c r="H52" s="112"/>
      <c r="I52" s="112"/>
      <c r="J52" s="112"/>
      <c r="K52" s="112"/>
      <c r="L52" s="459"/>
      <c r="M52" s="112"/>
      <c r="N52" s="112"/>
      <c r="O52" s="112"/>
      <c r="P52" s="112"/>
      <c r="Q52" s="112"/>
      <c r="R52" s="112"/>
      <c r="S52" s="107"/>
      <c r="T52" s="469"/>
      <c r="U52" s="112"/>
    </row>
    <row r="53" spans="1:21" ht="17.25" customHeight="1" x14ac:dyDescent="0.3">
      <c r="A53" s="42" t="s">
        <v>338</v>
      </c>
      <c r="B53" s="248" t="s">
        <v>339</v>
      </c>
      <c r="C53" s="248"/>
      <c r="D53" s="112"/>
      <c r="E53" s="112"/>
      <c r="F53" s="112"/>
      <c r="G53" s="112"/>
      <c r="H53" s="112"/>
      <c r="I53" s="112"/>
      <c r="J53" s="112"/>
      <c r="K53" s="112"/>
      <c r="L53" s="459"/>
      <c r="M53" s="112"/>
      <c r="N53" s="112"/>
      <c r="O53" s="112"/>
      <c r="P53" s="112"/>
      <c r="Q53" s="112"/>
      <c r="R53" s="112"/>
      <c r="S53" s="107"/>
      <c r="T53" s="469"/>
      <c r="U53" s="112"/>
    </row>
    <row r="54" spans="1:21" ht="17.25" customHeight="1" x14ac:dyDescent="0.3">
      <c r="A54" s="42" t="s">
        <v>340</v>
      </c>
      <c r="B54" s="248" t="s">
        <v>341</v>
      </c>
      <c r="C54" s="248"/>
      <c r="D54" s="112"/>
      <c r="E54" s="112"/>
      <c r="F54" s="112"/>
      <c r="G54" s="112"/>
      <c r="H54" s="112"/>
      <c r="I54" s="112"/>
      <c r="J54" s="112"/>
      <c r="K54" s="112"/>
      <c r="L54" s="459"/>
      <c r="M54" s="112"/>
      <c r="N54" s="112"/>
      <c r="O54" s="112"/>
      <c r="P54" s="112"/>
      <c r="Q54" s="112"/>
      <c r="R54" s="112"/>
      <c r="S54" s="107"/>
      <c r="T54" s="469"/>
      <c r="U54" s="112"/>
    </row>
    <row r="55" spans="1:21" ht="17.25" customHeight="1" x14ac:dyDescent="0.3">
      <c r="A55" s="42" t="s">
        <v>342</v>
      </c>
      <c r="B55" s="248" t="s">
        <v>343</v>
      </c>
      <c r="C55" s="248"/>
      <c r="D55" s="112"/>
      <c r="E55" s="112"/>
      <c r="F55" s="112"/>
      <c r="G55" s="112"/>
      <c r="H55" s="112"/>
      <c r="I55" s="112"/>
      <c r="J55" s="112"/>
      <c r="K55" s="112"/>
      <c r="L55" s="459"/>
      <c r="M55" s="112"/>
      <c r="N55" s="112"/>
      <c r="O55" s="112"/>
      <c r="P55" s="112"/>
      <c r="Q55" s="112"/>
      <c r="R55" s="112"/>
      <c r="S55" s="107"/>
      <c r="T55" s="469"/>
      <c r="U55" s="112"/>
    </row>
    <row r="56" spans="1:21" ht="17.25" customHeight="1" x14ac:dyDescent="0.3">
      <c r="A56" s="42" t="s">
        <v>344</v>
      </c>
      <c r="B56" s="248" t="s">
        <v>345</v>
      </c>
      <c r="C56" s="248"/>
      <c r="D56" s="112"/>
      <c r="E56" s="112"/>
      <c r="F56" s="112"/>
      <c r="G56" s="112"/>
      <c r="H56" s="112"/>
      <c r="I56" s="112"/>
      <c r="J56" s="112"/>
      <c r="K56" s="112"/>
      <c r="L56" s="459"/>
      <c r="M56" s="112"/>
      <c r="N56" s="112"/>
      <c r="O56" s="112"/>
      <c r="P56" s="112"/>
      <c r="Q56" s="112"/>
      <c r="R56" s="112"/>
      <c r="S56" s="107"/>
      <c r="T56" s="469"/>
      <c r="U56" s="112"/>
    </row>
    <row r="57" spans="1:21" ht="17.25" customHeight="1" x14ac:dyDescent="0.3">
      <c r="A57" s="42" t="s">
        <v>280</v>
      </c>
      <c r="B57" s="297" t="s">
        <v>281</v>
      </c>
      <c r="C57" s="297"/>
      <c r="D57" s="112"/>
      <c r="E57" s="112"/>
      <c r="F57" s="112"/>
      <c r="G57" s="112"/>
      <c r="H57" s="112"/>
      <c r="I57" s="112"/>
      <c r="J57" s="112"/>
      <c r="K57" s="112"/>
      <c r="L57" s="459"/>
      <c r="M57" s="112"/>
      <c r="N57" s="112"/>
      <c r="O57" s="112"/>
      <c r="P57" s="112"/>
      <c r="Q57" s="112"/>
      <c r="R57" s="112"/>
      <c r="S57" s="107"/>
      <c r="T57" s="469"/>
      <c r="U57" s="112"/>
    </row>
    <row r="58" spans="1:21" s="119" customFormat="1" ht="17.25" customHeight="1" thickBot="1" x14ac:dyDescent="0.35">
      <c r="A58" s="145"/>
      <c r="B58" s="162" t="s">
        <v>346</v>
      </c>
      <c r="C58" s="162"/>
      <c r="D58" s="109">
        <f t="shared" ref="D58:K58" si="2">SUM(D39:D57)</f>
        <v>0</v>
      </c>
      <c r="E58" s="109">
        <f t="shared" si="2"/>
        <v>0</v>
      </c>
      <c r="F58" s="109">
        <f t="shared" si="2"/>
        <v>0</v>
      </c>
      <c r="G58" s="109">
        <f t="shared" si="2"/>
        <v>0</v>
      </c>
      <c r="H58" s="109">
        <f t="shared" si="2"/>
        <v>0</v>
      </c>
      <c r="I58" s="109">
        <f t="shared" si="2"/>
        <v>0</v>
      </c>
      <c r="J58" s="109">
        <f t="shared" si="2"/>
        <v>0</v>
      </c>
      <c r="K58" s="109">
        <f t="shared" si="2"/>
        <v>0</v>
      </c>
      <c r="L58" s="460"/>
      <c r="M58" s="109">
        <f t="shared" ref="M58:R58" si="3">SUM(M39:M57)</f>
        <v>0</v>
      </c>
      <c r="N58" s="109">
        <f t="shared" si="3"/>
        <v>0</v>
      </c>
      <c r="O58" s="109">
        <f t="shared" si="3"/>
        <v>0</v>
      </c>
      <c r="P58" s="109">
        <f t="shared" si="3"/>
        <v>0</v>
      </c>
      <c r="Q58" s="109">
        <f t="shared" si="3"/>
        <v>0</v>
      </c>
      <c r="R58" s="109">
        <f t="shared" si="3"/>
        <v>0</v>
      </c>
      <c r="S58" s="109">
        <f>SUM(S39:S57)</f>
        <v>0</v>
      </c>
      <c r="T58" s="470"/>
      <c r="U58" s="109">
        <f>SUM(U39:U57)</f>
        <v>0</v>
      </c>
    </row>
    <row r="59" spans="1:21" s="119" customFormat="1" ht="17.25" customHeight="1" thickTop="1" thickBot="1" x14ac:dyDescent="0.35">
      <c r="A59" s="156"/>
      <c r="B59" s="280" t="s">
        <v>562</v>
      </c>
      <c r="C59" s="163"/>
      <c r="D59" s="157">
        <f t="shared" ref="D59:E59" si="4">D37+D58</f>
        <v>0</v>
      </c>
      <c r="E59" s="157">
        <f t="shared" si="4"/>
        <v>0</v>
      </c>
      <c r="F59" s="157">
        <f>F37+F58</f>
        <v>0</v>
      </c>
      <c r="G59" s="157">
        <f>G37+G58</f>
        <v>0</v>
      </c>
      <c r="H59" s="157">
        <f t="shared" ref="H59:K59" si="5">H37+H58</f>
        <v>0</v>
      </c>
      <c r="I59" s="157">
        <f t="shared" si="5"/>
        <v>0</v>
      </c>
      <c r="J59" s="157">
        <f t="shared" si="5"/>
        <v>0</v>
      </c>
      <c r="K59" s="157">
        <f t="shared" si="5"/>
        <v>0</v>
      </c>
      <c r="L59" s="169"/>
      <c r="M59" s="157">
        <f t="shared" ref="M59:R59" si="6">M37+M58</f>
        <v>0</v>
      </c>
      <c r="N59" s="157">
        <f t="shared" si="6"/>
        <v>0</v>
      </c>
      <c r="O59" s="157">
        <f t="shared" si="6"/>
        <v>0</v>
      </c>
      <c r="P59" s="157">
        <f t="shared" si="6"/>
        <v>0</v>
      </c>
      <c r="Q59" s="157">
        <f t="shared" si="6"/>
        <v>0</v>
      </c>
      <c r="R59" s="157">
        <f t="shared" si="6"/>
        <v>0</v>
      </c>
      <c r="S59" s="157">
        <f>S37+S58</f>
        <v>0</v>
      </c>
      <c r="T59" s="288">
        <f>R59-S59</f>
        <v>0</v>
      </c>
      <c r="U59" s="157">
        <f>U37+U58</f>
        <v>0</v>
      </c>
    </row>
    <row r="60" spans="1:21" ht="17.25" customHeight="1" thickTop="1" x14ac:dyDescent="0.3">
      <c r="A60" s="1292" t="s">
        <v>519</v>
      </c>
      <c r="B60" s="1293"/>
      <c r="C60" s="333"/>
      <c r="D60" s="108"/>
      <c r="E60" s="108"/>
      <c r="F60" s="108"/>
      <c r="G60" s="108"/>
      <c r="H60" s="108"/>
      <c r="I60" s="108"/>
      <c r="J60" s="108"/>
      <c r="K60" s="108"/>
      <c r="L60" s="461"/>
      <c r="M60" s="108"/>
      <c r="N60" s="108"/>
      <c r="O60" s="108"/>
      <c r="P60" s="108"/>
      <c r="Q60" s="108"/>
      <c r="R60" s="108"/>
      <c r="S60" s="111"/>
      <c r="T60" s="461"/>
      <c r="U60" s="108"/>
    </row>
    <row r="61" spans="1:21" s="119" customFormat="1" ht="17.25" customHeight="1" x14ac:dyDescent="0.3">
      <c r="A61" s="160" t="s">
        <v>235</v>
      </c>
      <c r="B61" s="301" t="s">
        <v>315</v>
      </c>
      <c r="C61" s="161"/>
      <c r="D61" s="170"/>
      <c r="E61" s="170"/>
      <c r="F61" s="170"/>
      <c r="G61" s="170"/>
      <c r="H61" s="170"/>
      <c r="I61" s="170"/>
      <c r="J61" s="170"/>
      <c r="K61" s="170"/>
      <c r="L61" s="459"/>
      <c r="M61" s="170"/>
      <c r="N61" s="170"/>
      <c r="O61" s="170"/>
      <c r="P61" s="170"/>
      <c r="Q61" s="170"/>
      <c r="R61" s="170"/>
      <c r="S61" s="171"/>
      <c r="T61" s="459"/>
      <c r="U61" s="170"/>
    </row>
    <row r="62" spans="1:21" ht="17.25" customHeight="1" x14ac:dyDescent="0.3">
      <c r="A62" s="42" t="s">
        <v>177</v>
      </c>
      <c r="B62" s="248" t="s">
        <v>320</v>
      </c>
      <c r="C62" s="248"/>
      <c r="D62" s="112"/>
      <c r="E62" s="112"/>
      <c r="F62" s="112"/>
      <c r="G62" s="112"/>
      <c r="H62" s="112"/>
      <c r="I62" s="112"/>
      <c r="J62" s="112"/>
      <c r="K62" s="112"/>
      <c r="L62" s="459"/>
      <c r="M62" s="112"/>
      <c r="N62" s="112"/>
      <c r="O62" s="112"/>
      <c r="P62" s="112"/>
      <c r="Q62" s="112"/>
      <c r="R62" s="112"/>
      <c r="S62" s="107"/>
      <c r="T62" s="469"/>
      <c r="U62" s="112"/>
    </row>
    <row r="63" spans="1:21" ht="17.25" customHeight="1" x14ac:dyDescent="0.3">
      <c r="A63" s="42" t="s">
        <v>178</v>
      </c>
      <c r="B63" s="248" t="s">
        <v>321</v>
      </c>
      <c r="C63" s="248"/>
      <c r="D63" s="112"/>
      <c r="E63" s="112"/>
      <c r="F63" s="112"/>
      <c r="G63" s="112"/>
      <c r="H63" s="112"/>
      <c r="I63" s="112"/>
      <c r="J63" s="112"/>
      <c r="K63" s="112"/>
      <c r="L63" s="459"/>
      <c r="M63" s="112"/>
      <c r="N63" s="112"/>
      <c r="O63" s="112"/>
      <c r="P63" s="112"/>
      <c r="Q63" s="112"/>
      <c r="R63" s="112"/>
      <c r="S63" s="107"/>
      <c r="T63" s="469"/>
      <c r="U63" s="112"/>
    </row>
    <row r="64" spans="1:21" ht="17.25" customHeight="1" x14ac:dyDescent="0.3">
      <c r="A64" s="42" t="s">
        <v>179</v>
      </c>
      <c r="B64" s="248" t="s">
        <v>322</v>
      </c>
      <c r="C64" s="248"/>
      <c r="D64" s="112"/>
      <c r="E64" s="112"/>
      <c r="F64" s="112"/>
      <c r="G64" s="112"/>
      <c r="H64" s="112"/>
      <c r="I64" s="112"/>
      <c r="J64" s="112"/>
      <c r="K64" s="112"/>
      <c r="L64" s="459"/>
      <c r="M64" s="112"/>
      <c r="N64" s="112"/>
      <c r="O64" s="112"/>
      <c r="P64" s="112"/>
      <c r="Q64" s="112"/>
      <c r="R64" s="112"/>
      <c r="S64" s="107"/>
      <c r="T64" s="469"/>
      <c r="U64" s="112"/>
    </row>
    <row r="65" spans="1:21" ht="17.25" customHeight="1" x14ac:dyDescent="0.3">
      <c r="A65" s="42" t="s">
        <v>180</v>
      </c>
      <c r="B65" s="248" t="s">
        <v>323</v>
      </c>
      <c r="C65" s="248"/>
      <c r="D65" s="112"/>
      <c r="E65" s="112"/>
      <c r="F65" s="112"/>
      <c r="G65" s="112"/>
      <c r="H65" s="112"/>
      <c r="I65" s="112"/>
      <c r="J65" s="112"/>
      <c r="K65" s="112"/>
      <c r="L65" s="459"/>
      <c r="M65" s="112"/>
      <c r="N65" s="112"/>
      <c r="O65" s="112"/>
      <c r="P65" s="112"/>
      <c r="Q65" s="112"/>
      <c r="R65" s="112"/>
      <c r="S65" s="107"/>
      <c r="T65" s="469"/>
      <c r="U65" s="112"/>
    </row>
    <row r="66" spans="1:21" ht="17.25" customHeight="1" x14ac:dyDescent="0.3">
      <c r="A66" s="42" t="s">
        <v>191</v>
      </c>
      <c r="B66" s="248" t="s">
        <v>325</v>
      </c>
      <c r="C66" s="248"/>
      <c r="D66" s="112"/>
      <c r="E66" s="112"/>
      <c r="F66" s="112"/>
      <c r="G66" s="112"/>
      <c r="H66" s="112"/>
      <c r="I66" s="112"/>
      <c r="J66" s="112"/>
      <c r="K66" s="112"/>
      <c r="L66" s="459"/>
      <c r="M66" s="112"/>
      <c r="N66" s="112"/>
      <c r="O66" s="112"/>
      <c r="P66" s="112"/>
      <c r="Q66" s="112"/>
      <c r="R66" s="112"/>
      <c r="S66" s="107"/>
      <c r="T66" s="469"/>
      <c r="U66" s="112"/>
    </row>
    <row r="67" spans="1:21" ht="17.25" customHeight="1" x14ac:dyDescent="0.3">
      <c r="A67" s="42" t="s">
        <v>192</v>
      </c>
      <c r="B67" s="248" t="s">
        <v>326</v>
      </c>
      <c r="C67" s="248"/>
      <c r="D67" s="112"/>
      <c r="E67" s="112"/>
      <c r="F67" s="112"/>
      <c r="G67" s="112"/>
      <c r="H67" s="112"/>
      <c r="I67" s="112"/>
      <c r="J67" s="112"/>
      <c r="K67" s="112"/>
      <c r="L67" s="459"/>
      <c r="M67" s="112"/>
      <c r="N67" s="112"/>
      <c r="O67" s="112"/>
      <c r="P67" s="112"/>
      <c r="Q67" s="112"/>
      <c r="R67" s="112"/>
      <c r="S67" s="107"/>
      <c r="T67" s="469"/>
      <c r="U67" s="112"/>
    </row>
    <row r="68" spans="1:21" ht="17.25" customHeight="1" x14ac:dyDescent="0.3">
      <c r="A68" s="42" t="s">
        <v>193</v>
      </c>
      <c r="B68" s="248" t="s">
        <v>327</v>
      </c>
      <c r="C68" s="248"/>
      <c r="D68" s="112"/>
      <c r="E68" s="112"/>
      <c r="F68" s="112"/>
      <c r="G68" s="112"/>
      <c r="H68" s="112"/>
      <c r="I68" s="112"/>
      <c r="J68" s="112"/>
      <c r="K68" s="112"/>
      <c r="L68" s="459"/>
      <c r="M68" s="112"/>
      <c r="N68" s="112"/>
      <c r="O68" s="112"/>
      <c r="P68" s="112"/>
      <c r="Q68" s="112"/>
      <c r="R68" s="112"/>
      <c r="S68" s="107"/>
      <c r="T68" s="469"/>
      <c r="U68" s="112"/>
    </row>
    <row r="69" spans="1:21" ht="17.25" customHeight="1" x14ac:dyDescent="0.3">
      <c r="A69" s="42" t="s">
        <v>206</v>
      </c>
      <c r="B69" s="248" t="s">
        <v>328</v>
      </c>
      <c r="C69" s="248"/>
      <c r="D69" s="112"/>
      <c r="E69" s="112"/>
      <c r="F69" s="112"/>
      <c r="G69" s="112"/>
      <c r="H69" s="112"/>
      <c r="I69" s="112"/>
      <c r="J69" s="112"/>
      <c r="K69" s="112"/>
      <c r="L69" s="459"/>
      <c r="M69" s="112"/>
      <c r="N69" s="112"/>
      <c r="O69" s="112"/>
      <c r="P69" s="112"/>
      <c r="Q69" s="112"/>
      <c r="R69" s="112"/>
      <c r="S69" s="107"/>
      <c r="T69" s="469"/>
      <c r="U69" s="112"/>
    </row>
    <row r="70" spans="1:21" ht="17.25" customHeight="1" x14ac:dyDescent="0.3">
      <c r="A70" s="42" t="s">
        <v>207</v>
      </c>
      <c r="B70" s="248" t="s">
        <v>329</v>
      </c>
      <c r="C70" s="248"/>
      <c r="D70" s="112"/>
      <c r="E70" s="112"/>
      <c r="F70" s="112"/>
      <c r="G70" s="112"/>
      <c r="H70" s="112"/>
      <c r="I70" s="112"/>
      <c r="J70" s="112"/>
      <c r="K70" s="112"/>
      <c r="L70" s="459"/>
      <c r="M70" s="112"/>
      <c r="N70" s="112"/>
      <c r="O70" s="112"/>
      <c r="P70" s="112"/>
      <c r="Q70" s="112"/>
      <c r="R70" s="112"/>
      <c r="S70" s="107"/>
      <c r="T70" s="469"/>
      <c r="U70" s="112"/>
    </row>
    <row r="71" spans="1:21" ht="17.25" customHeight="1" x14ac:dyDescent="0.3">
      <c r="A71" s="42" t="s">
        <v>209</v>
      </c>
      <c r="B71" s="248" t="s">
        <v>330</v>
      </c>
      <c r="C71" s="248"/>
      <c r="D71" s="112"/>
      <c r="E71" s="112"/>
      <c r="F71" s="112"/>
      <c r="G71" s="112"/>
      <c r="H71" s="112"/>
      <c r="I71" s="112"/>
      <c r="J71" s="112"/>
      <c r="K71" s="112"/>
      <c r="L71" s="459"/>
      <c r="M71" s="112"/>
      <c r="N71" s="112"/>
      <c r="O71" s="112"/>
      <c r="P71" s="112"/>
      <c r="Q71" s="112"/>
      <c r="R71" s="112"/>
      <c r="S71" s="107"/>
      <c r="T71" s="469"/>
      <c r="U71" s="112"/>
    </row>
    <row r="72" spans="1:21" ht="17.25" customHeight="1" x14ac:dyDescent="0.3">
      <c r="A72" s="42" t="s">
        <v>211</v>
      </c>
      <c r="B72" s="248" t="s">
        <v>331</v>
      </c>
      <c r="C72" s="248"/>
      <c r="D72" s="112"/>
      <c r="E72" s="112"/>
      <c r="F72" s="112"/>
      <c r="G72" s="112"/>
      <c r="H72" s="112"/>
      <c r="I72" s="112"/>
      <c r="J72" s="112"/>
      <c r="K72" s="112"/>
      <c r="L72" s="459"/>
      <c r="M72" s="112"/>
      <c r="N72" s="112"/>
      <c r="O72" s="112"/>
      <c r="P72" s="112"/>
      <c r="Q72" s="112"/>
      <c r="R72" s="112"/>
      <c r="S72" s="107"/>
      <c r="T72" s="469"/>
      <c r="U72" s="112"/>
    </row>
    <row r="73" spans="1:21" ht="17.25" customHeight="1" x14ac:dyDescent="0.3">
      <c r="A73" s="42" t="s">
        <v>332</v>
      </c>
      <c r="B73" s="248" t="s">
        <v>333</v>
      </c>
      <c r="C73" s="248"/>
      <c r="D73" s="112"/>
      <c r="E73" s="112"/>
      <c r="F73" s="112"/>
      <c r="G73" s="112"/>
      <c r="H73" s="112"/>
      <c r="I73" s="112"/>
      <c r="J73" s="112"/>
      <c r="K73" s="112"/>
      <c r="L73" s="459"/>
      <c r="M73" s="112"/>
      <c r="N73" s="112"/>
      <c r="O73" s="112"/>
      <c r="P73" s="112"/>
      <c r="Q73" s="112"/>
      <c r="R73" s="112"/>
      <c r="S73" s="107"/>
      <c r="T73" s="469"/>
      <c r="U73" s="112"/>
    </row>
    <row r="74" spans="1:21" ht="17.25" customHeight="1" x14ac:dyDescent="0.3">
      <c r="A74" s="42" t="s">
        <v>334</v>
      </c>
      <c r="B74" s="248" t="s">
        <v>335</v>
      </c>
      <c r="C74" s="248"/>
      <c r="D74" s="112"/>
      <c r="E74" s="112"/>
      <c r="F74" s="112"/>
      <c r="G74" s="112"/>
      <c r="H74" s="112"/>
      <c r="I74" s="112"/>
      <c r="J74" s="112"/>
      <c r="K74" s="112"/>
      <c r="L74" s="459"/>
      <c r="M74" s="112"/>
      <c r="N74" s="112"/>
      <c r="O74" s="112"/>
      <c r="P74" s="112"/>
      <c r="Q74" s="112"/>
      <c r="R74" s="112"/>
      <c r="S74" s="107"/>
      <c r="T74" s="469"/>
      <c r="U74" s="112"/>
    </row>
    <row r="75" spans="1:21" ht="17.25" customHeight="1" x14ac:dyDescent="0.3">
      <c r="A75" s="42" t="s">
        <v>336</v>
      </c>
      <c r="B75" s="248" t="s">
        <v>337</v>
      </c>
      <c r="C75" s="248"/>
      <c r="D75" s="112"/>
      <c r="E75" s="112"/>
      <c r="F75" s="112"/>
      <c r="G75" s="112"/>
      <c r="H75" s="112"/>
      <c r="I75" s="112"/>
      <c r="J75" s="112"/>
      <c r="K75" s="112"/>
      <c r="L75" s="459"/>
      <c r="M75" s="112"/>
      <c r="N75" s="112"/>
      <c r="O75" s="112"/>
      <c r="P75" s="112"/>
      <c r="Q75" s="112"/>
      <c r="R75" s="112"/>
      <c r="S75" s="107"/>
      <c r="T75" s="469"/>
      <c r="U75" s="112"/>
    </row>
    <row r="76" spans="1:21" ht="17.25" customHeight="1" x14ac:dyDescent="0.3">
      <c r="A76" s="42" t="s">
        <v>338</v>
      </c>
      <c r="B76" s="248" t="s">
        <v>339</v>
      </c>
      <c r="C76" s="248"/>
      <c r="D76" s="112"/>
      <c r="E76" s="112"/>
      <c r="F76" s="112"/>
      <c r="G76" s="112"/>
      <c r="H76" s="112"/>
      <c r="I76" s="112"/>
      <c r="J76" s="112"/>
      <c r="K76" s="112"/>
      <c r="L76" s="459"/>
      <c r="M76" s="112"/>
      <c r="N76" s="112"/>
      <c r="O76" s="112"/>
      <c r="P76" s="112"/>
      <c r="Q76" s="112"/>
      <c r="R76" s="112"/>
      <c r="S76" s="107"/>
      <c r="T76" s="469"/>
      <c r="U76" s="112"/>
    </row>
    <row r="77" spans="1:21" ht="17.25" customHeight="1" x14ac:dyDescent="0.3">
      <c r="A77" s="42" t="s">
        <v>340</v>
      </c>
      <c r="B77" s="248" t="s">
        <v>341</v>
      </c>
      <c r="C77" s="248"/>
      <c r="D77" s="112"/>
      <c r="E77" s="112"/>
      <c r="F77" s="112"/>
      <c r="G77" s="112"/>
      <c r="H77" s="112"/>
      <c r="I77" s="112"/>
      <c r="J77" s="112"/>
      <c r="K77" s="112"/>
      <c r="L77" s="459"/>
      <c r="M77" s="112"/>
      <c r="N77" s="112"/>
      <c r="O77" s="112"/>
      <c r="P77" s="112"/>
      <c r="Q77" s="112"/>
      <c r="R77" s="112"/>
      <c r="S77" s="107"/>
      <c r="T77" s="469"/>
      <c r="U77" s="112"/>
    </row>
    <row r="78" spans="1:21" ht="17.25" customHeight="1" x14ac:dyDescent="0.3">
      <c r="A78" s="42" t="s">
        <v>342</v>
      </c>
      <c r="B78" s="248" t="s">
        <v>343</v>
      </c>
      <c r="C78" s="248"/>
      <c r="D78" s="112"/>
      <c r="E78" s="112"/>
      <c r="F78" s="112"/>
      <c r="G78" s="112"/>
      <c r="H78" s="112"/>
      <c r="I78" s="112"/>
      <c r="J78" s="112"/>
      <c r="K78" s="112"/>
      <c r="L78" s="459"/>
      <c r="M78" s="112"/>
      <c r="N78" s="112"/>
      <c r="O78" s="112"/>
      <c r="P78" s="112"/>
      <c r="Q78" s="112"/>
      <c r="R78" s="112"/>
      <c r="S78" s="107"/>
      <c r="T78" s="469"/>
      <c r="U78" s="112"/>
    </row>
    <row r="79" spans="1:21" ht="17.25" customHeight="1" x14ac:dyDescent="0.3">
      <c r="A79" s="42" t="s">
        <v>344</v>
      </c>
      <c r="B79" s="248" t="s">
        <v>345</v>
      </c>
      <c r="C79" s="248"/>
      <c r="D79" s="112"/>
      <c r="E79" s="112"/>
      <c r="F79" s="112"/>
      <c r="G79" s="112"/>
      <c r="H79" s="112"/>
      <c r="I79" s="112"/>
      <c r="J79" s="112"/>
      <c r="K79" s="112"/>
      <c r="L79" s="459"/>
      <c r="M79" s="112"/>
      <c r="N79" s="112"/>
      <c r="O79" s="112"/>
      <c r="P79" s="112"/>
      <c r="Q79" s="112"/>
      <c r="R79" s="112"/>
      <c r="S79" s="107"/>
      <c r="T79" s="469"/>
      <c r="U79" s="112"/>
    </row>
    <row r="80" spans="1:21" ht="17.25" customHeight="1" x14ac:dyDescent="0.3">
      <c r="A80" s="42" t="s">
        <v>280</v>
      </c>
      <c r="B80" s="297" t="s">
        <v>281</v>
      </c>
      <c r="C80" s="297"/>
      <c r="D80" s="112"/>
      <c r="E80" s="112"/>
      <c r="F80" s="112"/>
      <c r="G80" s="112"/>
      <c r="H80" s="112"/>
      <c r="I80" s="112"/>
      <c r="J80" s="112"/>
      <c r="K80" s="112"/>
      <c r="L80" s="459"/>
      <c r="M80" s="112"/>
      <c r="N80" s="112"/>
      <c r="O80" s="112"/>
      <c r="P80" s="112"/>
      <c r="Q80" s="112"/>
      <c r="R80" s="112"/>
      <c r="S80" s="107"/>
      <c r="T80" s="469"/>
      <c r="U80" s="112"/>
    </row>
    <row r="81" spans="1:21" s="119" customFormat="1" ht="17.25" customHeight="1" thickBot="1" x14ac:dyDescent="0.35">
      <c r="A81" s="145"/>
      <c r="B81" s="162" t="s">
        <v>346</v>
      </c>
      <c r="C81" s="162"/>
      <c r="D81" s="109">
        <f t="shared" ref="D81:J81" si="7">SUM(D62:D80)</f>
        <v>0</v>
      </c>
      <c r="E81" s="109">
        <f t="shared" si="7"/>
        <v>0</v>
      </c>
      <c r="F81" s="109">
        <f t="shared" si="7"/>
        <v>0</v>
      </c>
      <c r="G81" s="109">
        <f t="shared" si="7"/>
        <v>0</v>
      </c>
      <c r="H81" s="109">
        <f t="shared" si="7"/>
        <v>0</v>
      </c>
      <c r="I81" s="109">
        <f t="shared" si="7"/>
        <v>0</v>
      </c>
      <c r="J81" s="109">
        <f t="shared" si="7"/>
        <v>0</v>
      </c>
      <c r="K81" s="109">
        <f>SUM(K62:K80)</f>
        <v>0</v>
      </c>
      <c r="L81" s="460"/>
      <c r="M81" s="109">
        <f t="shared" ref="M81:R81" si="8">SUM(M62:M80)</f>
        <v>0</v>
      </c>
      <c r="N81" s="109">
        <f t="shared" si="8"/>
        <v>0</v>
      </c>
      <c r="O81" s="109">
        <f t="shared" si="8"/>
        <v>0</v>
      </c>
      <c r="P81" s="109">
        <f t="shared" si="8"/>
        <v>0</v>
      </c>
      <c r="Q81" s="109">
        <f t="shared" si="8"/>
        <v>0</v>
      </c>
      <c r="R81" s="109">
        <f t="shared" si="8"/>
        <v>0</v>
      </c>
      <c r="S81" s="109">
        <f>SUM(S62:S80)</f>
        <v>0</v>
      </c>
      <c r="T81" s="470"/>
      <c r="U81" s="109">
        <f>SUM(U62:U80)</f>
        <v>0</v>
      </c>
    </row>
    <row r="82" spans="1:21" s="119" customFormat="1" ht="17.25" customHeight="1" thickTop="1" x14ac:dyDescent="0.3">
      <c r="A82" s="160" t="s">
        <v>236</v>
      </c>
      <c r="B82" s="298" t="s">
        <v>316</v>
      </c>
      <c r="C82" s="161"/>
      <c r="D82" s="170"/>
      <c r="E82" s="170"/>
      <c r="F82" s="170"/>
      <c r="G82" s="170"/>
      <c r="H82" s="170"/>
      <c r="I82" s="170"/>
      <c r="J82" s="170"/>
      <c r="K82" s="170"/>
      <c r="L82" s="459"/>
      <c r="M82" s="170"/>
      <c r="N82" s="170"/>
      <c r="O82" s="170"/>
      <c r="P82" s="170"/>
      <c r="Q82" s="170"/>
      <c r="R82" s="170"/>
      <c r="S82" s="171"/>
      <c r="T82" s="469"/>
      <c r="U82" s="170"/>
    </row>
    <row r="83" spans="1:21" ht="17.25" customHeight="1" x14ac:dyDescent="0.3">
      <c r="A83" s="42" t="s">
        <v>177</v>
      </c>
      <c r="B83" s="248" t="s">
        <v>320</v>
      </c>
      <c r="C83" s="248"/>
      <c r="D83" s="112"/>
      <c r="E83" s="112"/>
      <c r="F83" s="112"/>
      <c r="G83" s="112"/>
      <c r="H83" s="112"/>
      <c r="I83" s="112"/>
      <c r="J83" s="112"/>
      <c r="K83" s="112"/>
      <c r="L83" s="459"/>
      <c r="M83" s="112"/>
      <c r="N83" s="112"/>
      <c r="O83" s="112"/>
      <c r="P83" s="112"/>
      <c r="Q83" s="112"/>
      <c r="R83" s="112"/>
      <c r="S83" s="107"/>
      <c r="T83" s="469"/>
      <c r="U83" s="112"/>
    </row>
    <row r="84" spans="1:21" ht="17.25" customHeight="1" x14ac:dyDescent="0.3">
      <c r="A84" s="42" t="s">
        <v>178</v>
      </c>
      <c r="B84" s="248" t="s">
        <v>321</v>
      </c>
      <c r="C84" s="248"/>
      <c r="D84" s="112"/>
      <c r="E84" s="112"/>
      <c r="F84" s="112"/>
      <c r="G84" s="112"/>
      <c r="H84" s="112"/>
      <c r="I84" s="112"/>
      <c r="J84" s="112"/>
      <c r="K84" s="112"/>
      <c r="L84" s="459"/>
      <c r="M84" s="112"/>
      <c r="N84" s="112"/>
      <c r="O84" s="112"/>
      <c r="P84" s="112"/>
      <c r="Q84" s="112"/>
      <c r="R84" s="112"/>
      <c r="S84" s="107"/>
      <c r="T84" s="469"/>
      <c r="U84" s="112"/>
    </row>
    <row r="85" spans="1:21" ht="17.25" customHeight="1" x14ac:dyDescent="0.3">
      <c r="A85" s="42" t="s">
        <v>179</v>
      </c>
      <c r="B85" s="248" t="s">
        <v>322</v>
      </c>
      <c r="C85" s="248"/>
      <c r="D85" s="112"/>
      <c r="E85" s="112"/>
      <c r="F85" s="112"/>
      <c r="G85" s="112"/>
      <c r="H85" s="112"/>
      <c r="I85" s="112"/>
      <c r="J85" s="112"/>
      <c r="K85" s="112"/>
      <c r="L85" s="459"/>
      <c r="M85" s="112"/>
      <c r="N85" s="112"/>
      <c r="O85" s="112"/>
      <c r="P85" s="112"/>
      <c r="Q85" s="112"/>
      <c r="R85" s="112"/>
      <c r="S85" s="107"/>
      <c r="T85" s="469"/>
      <c r="U85" s="112"/>
    </row>
    <row r="86" spans="1:21" ht="17.25" customHeight="1" x14ac:dyDescent="0.3">
      <c r="A86" s="42" t="s">
        <v>180</v>
      </c>
      <c r="B86" s="248" t="s">
        <v>323</v>
      </c>
      <c r="C86" s="248"/>
      <c r="D86" s="112"/>
      <c r="E86" s="112"/>
      <c r="F86" s="112"/>
      <c r="G86" s="112"/>
      <c r="H86" s="112"/>
      <c r="I86" s="112"/>
      <c r="J86" s="112"/>
      <c r="K86" s="112"/>
      <c r="L86" s="459"/>
      <c r="M86" s="112"/>
      <c r="N86" s="112"/>
      <c r="O86" s="112"/>
      <c r="P86" s="112"/>
      <c r="Q86" s="112"/>
      <c r="R86" s="112"/>
      <c r="S86" s="107"/>
      <c r="T86" s="469"/>
      <c r="U86" s="112"/>
    </row>
    <row r="87" spans="1:21" ht="17.25" customHeight="1" x14ac:dyDescent="0.3">
      <c r="A87" s="42" t="s">
        <v>191</v>
      </c>
      <c r="B87" s="248" t="s">
        <v>325</v>
      </c>
      <c r="C87" s="248"/>
      <c r="D87" s="112"/>
      <c r="E87" s="112"/>
      <c r="F87" s="112"/>
      <c r="G87" s="112"/>
      <c r="H87" s="112"/>
      <c r="I87" s="112"/>
      <c r="J87" s="112"/>
      <c r="K87" s="112"/>
      <c r="L87" s="459"/>
      <c r="M87" s="112"/>
      <c r="N87" s="112"/>
      <c r="O87" s="112"/>
      <c r="P87" s="112"/>
      <c r="Q87" s="112"/>
      <c r="R87" s="112"/>
      <c r="S87" s="107"/>
      <c r="T87" s="469"/>
      <c r="U87" s="112"/>
    </row>
    <row r="88" spans="1:21" ht="17.25" customHeight="1" x14ac:dyDescent="0.3">
      <c r="A88" s="42" t="s">
        <v>192</v>
      </c>
      <c r="B88" s="248" t="s">
        <v>326</v>
      </c>
      <c r="C88" s="248"/>
      <c r="D88" s="112"/>
      <c r="E88" s="112"/>
      <c r="F88" s="112"/>
      <c r="G88" s="112"/>
      <c r="H88" s="112"/>
      <c r="I88" s="112"/>
      <c r="J88" s="112"/>
      <c r="K88" s="112"/>
      <c r="L88" s="459"/>
      <c r="M88" s="112"/>
      <c r="N88" s="112"/>
      <c r="O88" s="112"/>
      <c r="P88" s="112"/>
      <c r="Q88" s="112"/>
      <c r="R88" s="112"/>
      <c r="S88" s="107"/>
      <c r="T88" s="469"/>
      <c r="U88" s="112"/>
    </row>
    <row r="89" spans="1:21" ht="17.25" customHeight="1" x14ac:dyDescent="0.3">
      <c r="A89" s="42" t="s">
        <v>193</v>
      </c>
      <c r="B89" s="248" t="s">
        <v>327</v>
      </c>
      <c r="C89" s="248"/>
      <c r="D89" s="112"/>
      <c r="E89" s="112"/>
      <c r="F89" s="112"/>
      <c r="G89" s="112"/>
      <c r="H89" s="112"/>
      <c r="I89" s="112"/>
      <c r="J89" s="112"/>
      <c r="K89" s="112"/>
      <c r="L89" s="459"/>
      <c r="M89" s="112"/>
      <c r="N89" s="112"/>
      <c r="O89" s="112"/>
      <c r="P89" s="112"/>
      <c r="Q89" s="112"/>
      <c r="R89" s="112"/>
      <c r="S89" s="107"/>
      <c r="T89" s="469"/>
      <c r="U89" s="112"/>
    </row>
    <row r="90" spans="1:21" ht="17.25" customHeight="1" x14ac:dyDescent="0.3">
      <c r="A90" s="42" t="s">
        <v>206</v>
      </c>
      <c r="B90" s="248" t="s">
        <v>328</v>
      </c>
      <c r="C90" s="248"/>
      <c r="D90" s="112"/>
      <c r="E90" s="112"/>
      <c r="F90" s="112"/>
      <c r="G90" s="112"/>
      <c r="H90" s="112"/>
      <c r="I90" s="112"/>
      <c r="J90" s="112"/>
      <c r="K90" s="112"/>
      <c r="L90" s="459"/>
      <c r="M90" s="112"/>
      <c r="N90" s="112"/>
      <c r="O90" s="112"/>
      <c r="P90" s="112"/>
      <c r="Q90" s="112"/>
      <c r="R90" s="112"/>
      <c r="S90" s="107"/>
      <c r="T90" s="469"/>
      <c r="U90" s="112"/>
    </row>
    <row r="91" spans="1:21" ht="17.25" customHeight="1" x14ac:dyDescent="0.3">
      <c r="A91" s="42" t="s">
        <v>207</v>
      </c>
      <c r="B91" s="248" t="s">
        <v>329</v>
      </c>
      <c r="C91" s="248"/>
      <c r="D91" s="112"/>
      <c r="E91" s="112"/>
      <c r="F91" s="112"/>
      <c r="G91" s="112"/>
      <c r="H91" s="112"/>
      <c r="I91" s="112"/>
      <c r="J91" s="112"/>
      <c r="K91" s="112"/>
      <c r="L91" s="459"/>
      <c r="M91" s="112"/>
      <c r="N91" s="112"/>
      <c r="O91" s="112"/>
      <c r="P91" s="112"/>
      <c r="Q91" s="112"/>
      <c r="R91" s="112"/>
      <c r="S91" s="107"/>
      <c r="T91" s="469"/>
      <c r="U91" s="112"/>
    </row>
    <row r="92" spans="1:21" ht="17.25" customHeight="1" x14ac:dyDescent="0.3">
      <c r="A92" s="42" t="s">
        <v>209</v>
      </c>
      <c r="B92" s="248" t="s">
        <v>330</v>
      </c>
      <c r="C92" s="248"/>
      <c r="D92" s="112"/>
      <c r="E92" s="112"/>
      <c r="F92" s="112"/>
      <c r="G92" s="112"/>
      <c r="H92" s="112"/>
      <c r="I92" s="112"/>
      <c r="J92" s="112"/>
      <c r="K92" s="112"/>
      <c r="L92" s="459"/>
      <c r="M92" s="112"/>
      <c r="N92" s="112"/>
      <c r="O92" s="112"/>
      <c r="P92" s="112"/>
      <c r="Q92" s="112"/>
      <c r="R92" s="112"/>
      <c r="S92" s="107"/>
      <c r="T92" s="469"/>
      <c r="U92" s="112"/>
    </row>
    <row r="93" spans="1:21" ht="17.25" customHeight="1" x14ac:dyDescent="0.3">
      <c r="A93" s="42" t="s">
        <v>211</v>
      </c>
      <c r="B93" s="248" t="s">
        <v>331</v>
      </c>
      <c r="C93" s="248"/>
      <c r="D93" s="112"/>
      <c r="E93" s="112"/>
      <c r="F93" s="112"/>
      <c r="G93" s="112"/>
      <c r="H93" s="112"/>
      <c r="I93" s="112"/>
      <c r="J93" s="112"/>
      <c r="K93" s="112"/>
      <c r="L93" s="459"/>
      <c r="M93" s="112"/>
      <c r="N93" s="112"/>
      <c r="O93" s="112"/>
      <c r="P93" s="112"/>
      <c r="Q93" s="112"/>
      <c r="R93" s="112"/>
      <c r="S93" s="107"/>
      <c r="T93" s="469"/>
      <c r="U93" s="112"/>
    </row>
    <row r="94" spans="1:21" ht="17.25" customHeight="1" x14ac:dyDescent="0.3">
      <c r="A94" s="42" t="s">
        <v>332</v>
      </c>
      <c r="B94" s="248" t="s">
        <v>333</v>
      </c>
      <c r="C94" s="248"/>
      <c r="D94" s="112"/>
      <c r="E94" s="112"/>
      <c r="F94" s="112"/>
      <c r="G94" s="112"/>
      <c r="H94" s="112"/>
      <c r="I94" s="112"/>
      <c r="J94" s="112"/>
      <c r="K94" s="112"/>
      <c r="L94" s="459"/>
      <c r="M94" s="112"/>
      <c r="N94" s="112"/>
      <c r="O94" s="112"/>
      <c r="P94" s="112"/>
      <c r="Q94" s="112"/>
      <c r="R94" s="112"/>
      <c r="S94" s="107"/>
      <c r="T94" s="469"/>
      <c r="U94" s="112"/>
    </row>
    <row r="95" spans="1:21" ht="17.25" customHeight="1" x14ac:dyDescent="0.3">
      <c r="A95" s="42" t="s">
        <v>334</v>
      </c>
      <c r="B95" s="248" t="s">
        <v>335</v>
      </c>
      <c r="C95" s="248"/>
      <c r="D95" s="112"/>
      <c r="E95" s="112"/>
      <c r="F95" s="112"/>
      <c r="G95" s="112"/>
      <c r="H95" s="112"/>
      <c r="I95" s="112"/>
      <c r="J95" s="112"/>
      <c r="K95" s="112"/>
      <c r="L95" s="459"/>
      <c r="M95" s="112"/>
      <c r="N95" s="112"/>
      <c r="O95" s="112"/>
      <c r="P95" s="112"/>
      <c r="Q95" s="112"/>
      <c r="R95" s="112"/>
      <c r="S95" s="107"/>
      <c r="T95" s="469"/>
      <c r="U95" s="112"/>
    </row>
    <row r="96" spans="1:21" ht="17.25" customHeight="1" x14ac:dyDescent="0.3">
      <c r="A96" s="42" t="s">
        <v>336</v>
      </c>
      <c r="B96" s="248" t="s">
        <v>337</v>
      </c>
      <c r="C96" s="248"/>
      <c r="D96" s="112"/>
      <c r="E96" s="112"/>
      <c r="F96" s="112"/>
      <c r="G96" s="112"/>
      <c r="H96" s="112"/>
      <c r="I96" s="112"/>
      <c r="J96" s="112"/>
      <c r="K96" s="112"/>
      <c r="L96" s="459"/>
      <c r="M96" s="112"/>
      <c r="N96" s="112"/>
      <c r="O96" s="112"/>
      <c r="P96" s="112"/>
      <c r="Q96" s="112"/>
      <c r="R96" s="112"/>
      <c r="S96" s="107"/>
      <c r="T96" s="469"/>
      <c r="U96" s="112"/>
    </row>
    <row r="97" spans="1:21" ht="17.25" customHeight="1" x14ac:dyDescent="0.3">
      <c r="A97" s="42" t="s">
        <v>338</v>
      </c>
      <c r="B97" s="248" t="s">
        <v>339</v>
      </c>
      <c r="C97" s="248"/>
      <c r="D97" s="112"/>
      <c r="E97" s="112"/>
      <c r="F97" s="112"/>
      <c r="G97" s="112"/>
      <c r="H97" s="112"/>
      <c r="I97" s="112"/>
      <c r="J97" s="112"/>
      <c r="K97" s="112"/>
      <c r="L97" s="459"/>
      <c r="M97" s="112"/>
      <c r="N97" s="112"/>
      <c r="O97" s="112"/>
      <c r="P97" s="112"/>
      <c r="Q97" s="112"/>
      <c r="R97" s="112"/>
      <c r="S97" s="107"/>
      <c r="T97" s="469"/>
      <c r="U97" s="112"/>
    </row>
    <row r="98" spans="1:21" ht="17.25" customHeight="1" x14ac:dyDescent="0.3">
      <c r="A98" s="42" t="s">
        <v>340</v>
      </c>
      <c r="B98" s="248" t="s">
        <v>341</v>
      </c>
      <c r="C98" s="248"/>
      <c r="D98" s="112"/>
      <c r="E98" s="112"/>
      <c r="F98" s="112"/>
      <c r="G98" s="112"/>
      <c r="H98" s="112"/>
      <c r="I98" s="112"/>
      <c r="J98" s="112"/>
      <c r="K98" s="112"/>
      <c r="L98" s="459"/>
      <c r="M98" s="112"/>
      <c r="N98" s="112"/>
      <c r="O98" s="112"/>
      <c r="P98" s="112"/>
      <c r="Q98" s="112"/>
      <c r="R98" s="112"/>
      <c r="S98" s="107"/>
      <c r="T98" s="469"/>
      <c r="U98" s="112"/>
    </row>
    <row r="99" spans="1:21" ht="17.25" customHeight="1" x14ac:dyDescent="0.3">
      <c r="A99" s="42" t="s">
        <v>342</v>
      </c>
      <c r="B99" s="248" t="s">
        <v>343</v>
      </c>
      <c r="C99" s="248"/>
      <c r="D99" s="112"/>
      <c r="E99" s="112"/>
      <c r="F99" s="112"/>
      <c r="G99" s="112"/>
      <c r="H99" s="112"/>
      <c r="I99" s="112"/>
      <c r="J99" s="112"/>
      <c r="K99" s="112"/>
      <c r="L99" s="459"/>
      <c r="M99" s="112"/>
      <c r="N99" s="112"/>
      <c r="O99" s="112"/>
      <c r="P99" s="112"/>
      <c r="Q99" s="112"/>
      <c r="R99" s="112"/>
      <c r="S99" s="107"/>
      <c r="T99" s="469"/>
      <c r="U99" s="112"/>
    </row>
    <row r="100" spans="1:21" ht="17.25" customHeight="1" x14ac:dyDescent="0.3">
      <c r="A100" s="42" t="s">
        <v>344</v>
      </c>
      <c r="B100" s="248" t="s">
        <v>345</v>
      </c>
      <c r="C100" s="248"/>
      <c r="D100" s="112"/>
      <c r="E100" s="112"/>
      <c r="F100" s="112"/>
      <c r="G100" s="112"/>
      <c r="H100" s="112"/>
      <c r="I100" s="112"/>
      <c r="J100" s="112"/>
      <c r="K100" s="112"/>
      <c r="L100" s="459"/>
      <c r="M100" s="112"/>
      <c r="N100" s="112"/>
      <c r="O100" s="112"/>
      <c r="P100" s="112"/>
      <c r="Q100" s="112"/>
      <c r="R100" s="112"/>
      <c r="S100" s="107"/>
      <c r="T100" s="469"/>
      <c r="U100" s="112"/>
    </row>
    <row r="101" spans="1:21" ht="17.25" customHeight="1" x14ac:dyDescent="0.3">
      <c r="A101" s="42" t="s">
        <v>280</v>
      </c>
      <c r="B101" s="297" t="s">
        <v>281</v>
      </c>
      <c r="C101" s="297"/>
      <c r="D101" s="112"/>
      <c r="E101" s="112"/>
      <c r="F101" s="112"/>
      <c r="G101" s="112"/>
      <c r="H101" s="112"/>
      <c r="I101" s="112"/>
      <c r="J101" s="112"/>
      <c r="K101" s="112"/>
      <c r="L101" s="459"/>
      <c r="M101" s="112"/>
      <c r="N101" s="112"/>
      <c r="O101" s="112"/>
      <c r="P101" s="112"/>
      <c r="Q101" s="112"/>
      <c r="R101" s="112"/>
      <c r="S101" s="107"/>
      <c r="T101" s="469"/>
      <c r="U101" s="112"/>
    </row>
    <row r="102" spans="1:21" s="119" customFormat="1" ht="17.25" customHeight="1" thickBot="1" x14ac:dyDescent="0.35">
      <c r="A102" s="145"/>
      <c r="B102" s="162" t="s">
        <v>346</v>
      </c>
      <c r="C102" s="162"/>
      <c r="D102" s="109">
        <f t="shared" ref="D102:K102" si="9">SUM(D83:D101)</f>
        <v>0</v>
      </c>
      <c r="E102" s="109">
        <f t="shared" si="9"/>
        <v>0</v>
      </c>
      <c r="F102" s="109">
        <f t="shared" si="9"/>
        <v>0</v>
      </c>
      <c r="G102" s="109">
        <f t="shared" si="9"/>
        <v>0</v>
      </c>
      <c r="H102" s="109">
        <f t="shared" si="9"/>
        <v>0</v>
      </c>
      <c r="I102" s="109">
        <f t="shared" si="9"/>
        <v>0</v>
      </c>
      <c r="J102" s="109">
        <f t="shared" si="9"/>
        <v>0</v>
      </c>
      <c r="K102" s="109">
        <f t="shared" si="9"/>
        <v>0</v>
      </c>
      <c r="L102" s="460"/>
      <c r="M102" s="109">
        <f t="shared" ref="M102:R102" si="10">SUM(M83:M101)</f>
        <v>0</v>
      </c>
      <c r="N102" s="109">
        <f t="shared" si="10"/>
        <v>0</v>
      </c>
      <c r="O102" s="109">
        <f t="shared" si="10"/>
        <v>0</v>
      </c>
      <c r="P102" s="109">
        <f t="shared" si="10"/>
        <v>0</v>
      </c>
      <c r="Q102" s="109">
        <f t="shared" si="10"/>
        <v>0</v>
      </c>
      <c r="R102" s="109">
        <f t="shared" si="10"/>
        <v>0</v>
      </c>
      <c r="S102" s="109">
        <f>SUM(S83:S101)</f>
        <v>0</v>
      </c>
      <c r="T102" s="470"/>
      <c r="U102" s="109">
        <f>SUM(U83:U101)</f>
        <v>0</v>
      </c>
    </row>
    <row r="103" spans="1:21" s="119" customFormat="1" ht="17.25" customHeight="1" thickTop="1" thickBot="1" x14ac:dyDescent="0.35">
      <c r="A103" s="156"/>
      <c r="B103" s="280" t="s">
        <v>563</v>
      </c>
      <c r="C103" s="163"/>
      <c r="D103" s="157">
        <f t="shared" ref="D103:K103" si="11">D81+D102</f>
        <v>0</v>
      </c>
      <c r="E103" s="157">
        <f t="shared" si="11"/>
        <v>0</v>
      </c>
      <c r="F103" s="157">
        <f>F81+F102</f>
        <v>0</v>
      </c>
      <c r="G103" s="157">
        <f>G81+G102</f>
        <v>0</v>
      </c>
      <c r="H103" s="157">
        <f t="shared" si="11"/>
        <v>0</v>
      </c>
      <c r="I103" s="157">
        <f t="shared" si="11"/>
        <v>0</v>
      </c>
      <c r="J103" s="157">
        <f t="shared" si="11"/>
        <v>0</v>
      </c>
      <c r="K103" s="157">
        <f t="shared" si="11"/>
        <v>0</v>
      </c>
      <c r="L103" s="169"/>
      <c r="M103" s="157">
        <f t="shared" ref="M103:R103" si="12">M81+M102</f>
        <v>0</v>
      </c>
      <c r="N103" s="157">
        <f t="shared" si="12"/>
        <v>0</v>
      </c>
      <c r="O103" s="157">
        <f t="shared" si="12"/>
        <v>0</v>
      </c>
      <c r="P103" s="157">
        <f t="shared" si="12"/>
        <v>0</v>
      </c>
      <c r="Q103" s="157">
        <f t="shared" si="12"/>
        <v>0</v>
      </c>
      <c r="R103" s="157">
        <f t="shared" si="12"/>
        <v>0</v>
      </c>
      <c r="S103" s="157">
        <f>S81+S102</f>
        <v>0</v>
      </c>
      <c r="T103" s="288">
        <f>R103-S103</f>
        <v>0</v>
      </c>
      <c r="U103" s="157">
        <f>U81+U102</f>
        <v>0</v>
      </c>
    </row>
    <row r="104" spans="1:21" ht="17.25" customHeight="1" thickTop="1" x14ac:dyDescent="0.3">
      <c r="A104" s="1292" t="s">
        <v>518</v>
      </c>
      <c r="B104" s="1293"/>
      <c r="C104" s="333"/>
      <c r="D104" s="108"/>
      <c r="E104" s="108"/>
      <c r="F104" s="108"/>
      <c r="G104" s="108"/>
      <c r="H104" s="108"/>
      <c r="I104" s="108"/>
      <c r="J104" s="108"/>
      <c r="K104" s="108"/>
      <c r="L104" s="463"/>
      <c r="M104" s="108"/>
      <c r="N104" s="108"/>
      <c r="O104" s="108"/>
      <c r="P104" s="108"/>
      <c r="Q104" s="108"/>
      <c r="R104" s="108"/>
      <c r="S104" s="111"/>
      <c r="T104" s="464"/>
      <c r="U104" s="108"/>
    </row>
    <row r="105" spans="1:21" s="119" customFormat="1" ht="17.25" customHeight="1" x14ac:dyDescent="0.3">
      <c r="A105" s="160" t="s">
        <v>237</v>
      </c>
      <c r="B105" s="299" t="s">
        <v>317</v>
      </c>
      <c r="C105" s="161"/>
      <c r="D105" s="170"/>
      <c r="E105" s="170"/>
      <c r="F105" s="170"/>
      <c r="G105" s="170"/>
      <c r="H105" s="170"/>
      <c r="I105" s="170"/>
      <c r="J105" s="170"/>
      <c r="K105" s="170"/>
      <c r="L105" s="459"/>
      <c r="M105" s="170"/>
      <c r="N105" s="170"/>
      <c r="O105" s="170"/>
      <c r="P105" s="170"/>
      <c r="Q105" s="170"/>
      <c r="R105" s="170"/>
      <c r="S105" s="171"/>
      <c r="T105" s="469"/>
      <c r="U105" s="170"/>
    </row>
    <row r="106" spans="1:21" ht="17.25" customHeight="1" x14ac:dyDescent="0.3">
      <c r="A106" s="136" t="s">
        <v>177</v>
      </c>
      <c r="B106" s="102" t="s">
        <v>347</v>
      </c>
      <c r="C106" s="102"/>
      <c r="D106" s="112"/>
      <c r="E106" s="112"/>
      <c r="F106" s="112"/>
      <c r="G106" s="112"/>
      <c r="H106" s="112"/>
      <c r="I106" s="112"/>
      <c r="J106" s="112"/>
      <c r="K106" s="112"/>
      <c r="L106" s="459"/>
      <c r="M106" s="112"/>
      <c r="N106" s="112"/>
      <c r="O106" s="112"/>
      <c r="P106" s="112"/>
      <c r="Q106" s="112"/>
      <c r="R106" s="112"/>
      <c r="S106" s="107"/>
      <c r="T106" s="469"/>
      <c r="U106" s="112"/>
    </row>
    <row r="107" spans="1:21" ht="17.25" customHeight="1" x14ac:dyDescent="0.3">
      <c r="A107" s="136" t="s">
        <v>178</v>
      </c>
      <c r="B107" s="102" t="s">
        <v>348</v>
      </c>
      <c r="C107" s="102"/>
      <c r="D107" s="112"/>
      <c r="E107" s="112"/>
      <c r="F107" s="112"/>
      <c r="G107" s="112"/>
      <c r="H107" s="112"/>
      <c r="I107" s="112"/>
      <c r="J107" s="112"/>
      <c r="K107" s="112"/>
      <c r="L107" s="459"/>
      <c r="M107" s="112"/>
      <c r="N107" s="112"/>
      <c r="O107" s="112"/>
      <c r="P107" s="112"/>
      <c r="Q107" s="112"/>
      <c r="R107" s="112"/>
      <c r="S107" s="107"/>
      <c r="T107" s="469"/>
      <c r="U107" s="112"/>
    </row>
    <row r="108" spans="1:21" ht="17.25" customHeight="1" x14ac:dyDescent="0.3">
      <c r="A108" s="136" t="s">
        <v>179</v>
      </c>
      <c r="B108" s="297" t="s">
        <v>281</v>
      </c>
      <c r="C108" s="102"/>
      <c r="D108" s="112"/>
      <c r="E108" s="112"/>
      <c r="F108" s="112"/>
      <c r="G108" s="112"/>
      <c r="H108" s="112"/>
      <c r="I108" s="112"/>
      <c r="J108" s="112"/>
      <c r="K108" s="112"/>
      <c r="L108" s="459"/>
      <c r="M108" s="112"/>
      <c r="N108" s="112"/>
      <c r="O108" s="112"/>
      <c r="P108" s="112"/>
      <c r="Q108" s="112"/>
      <c r="R108" s="112"/>
      <c r="S108" s="107"/>
      <c r="T108" s="469"/>
      <c r="U108" s="112"/>
    </row>
    <row r="109" spans="1:21" s="119" customFormat="1" ht="17.25" customHeight="1" thickBot="1" x14ac:dyDescent="0.35">
      <c r="A109" s="145"/>
      <c r="B109" s="162" t="s">
        <v>346</v>
      </c>
      <c r="C109" s="162"/>
      <c r="D109" s="109">
        <f t="shared" ref="D109:J109" si="13">SUM(D106:D108)</f>
        <v>0</v>
      </c>
      <c r="E109" s="109">
        <f t="shared" si="13"/>
        <v>0</v>
      </c>
      <c r="F109" s="109">
        <f t="shared" si="13"/>
        <v>0</v>
      </c>
      <c r="G109" s="109">
        <f t="shared" si="13"/>
        <v>0</v>
      </c>
      <c r="H109" s="109">
        <f t="shared" si="13"/>
        <v>0</v>
      </c>
      <c r="I109" s="109">
        <f t="shared" si="13"/>
        <v>0</v>
      </c>
      <c r="J109" s="109">
        <f t="shared" si="13"/>
        <v>0</v>
      </c>
      <c r="K109" s="109">
        <f>SUM(K106:K108)</f>
        <v>0</v>
      </c>
      <c r="L109" s="459"/>
      <c r="M109" s="109">
        <f t="shared" ref="M109:R109" si="14">SUM(M106:M108)</f>
        <v>0</v>
      </c>
      <c r="N109" s="109">
        <f t="shared" si="14"/>
        <v>0</v>
      </c>
      <c r="O109" s="109">
        <f t="shared" si="14"/>
        <v>0</v>
      </c>
      <c r="P109" s="109">
        <f t="shared" si="14"/>
        <v>0</v>
      </c>
      <c r="Q109" s="109">
        <f t="shared" si="14"/>
        <v>0</v>
      </c>
      <c r="R109" s="109">
        <f t="shared" si="14"/>
        <v>0</v>
      </c>
      <c r="S109" s="109">
        <f>SUM(S106:S108)</f>
        <v>0</v>
      </c>
      <c r="T109" s="469"/>
      <c r="U109" s="109">
        <f>SUM(U106:U108)</f>
        <v>0</v>
      </c>
    </row>
    <row r="110" spans="1:21" s="119" customFormat="1" ht="17.25" customHeight="1" thickTop="1" x14ac:dyDescent="0.3">
      <c r="A110" s="160" t="s">
        <v>238</v>
      </c>
      <c r="B110" s="298" t="s">
        <v>318</v>
      </c>
      <c r="C110" s="161"/>
      <c r="D110" s="170"/>
      <c r="E110" s="170"/>
      <c r="F110" s="170"/>
      <c r="G110" s="170"/>
      <c r="H110" s="170"/>
      <c r="I110" s="170"/>
      <c r="J110" s="170"/>
      <c r="K110" s="170"/>
      <c r="L110" s="459"/>
      <c r="M110" s="170"/>
      <c r="N110" s="170"/>
      <c r="O110" s="170"/>
      <c r="P110" s="170"/>
      <c r="Q110" s="170"/>
      <c r="R110" s="170"/>
      <c r="S110" s="171"/>
      <c r="T110" s="469"/>
      <c r="U110" s="170"/>
    </row>
    <row r="111" spans="1:21" ht="17.25" customHeight="1" x14ac:dyDescent="0.3">
      <c r="A111" s="136" t="s">
        <v>177</v>
      </c>
      <c r="B111" s="249" t="s">
        <v>347</v>
      </c>
      <c r="C111" s="102"/>
      <c r="D111" s="112"/>
      <c r="E111" s="112"/>
      <c r="F111" s="112"/>
      <c r="G111" s="112"/>
      <c r="H111" s="112"/>
      <c r="I111" s="112"/>
      <c r="J111" s="112"/>
      <c r="K111" s="112"/>
      <c r="L111" s="459"/>
      <c r="M111" s="112"/>
      <c r="N111" s="112"/>
      <c r="O111" s="112"/>
      <c r="P111" s="112"/>
      <c r="Q111" s="112"/>
      <c r="R111" s="112"/>
      <c r="S111" s="107"/>
      <c r="T111" s="469"/>
      <c r="U111" s="112"/>
    </row>
    <row r="112" spans="1:21" ht="17.25" customHeight="1" x14ac:dyDescent="0.3">
      <c r="A112" s="136" t="s">
        <v>178</v>
      </c>
      <c r="B112" s="249" t="s">
        <v>348</v>
      </c>
      <c r="C112" s="102"/>
      <c r="D112" s="112"/>
      <c r="E112" s="112"/>
      <c r="F112" s="112"/>
      <c r="G112" s="112"/>
      <c r="H112" s="112"/>
      <c r="I112" s="112"/>
      <c r="J112" s="112"/>
      <c r="K112" s="112"/>
      <c r="L112" s="459"/>
      <c r="M112" s="112"/>
      <c r="N112" s="112"/>
      <c r="O112" s="112"/>
      <c r="P112" s="112"/>
      <c r="Q112" s="112"/>
      <c r="R112" s="112"/>
      <c r="S112" s="107"/>
      <c r="T112" s="469"/>
      <c r="U112" s="112"/>
    </row>
    <row r="113" spans="1:21" ht="17.25" customHeight="1" x14ac:dyDescent="0.3">
      <c r="A113" s="136" t="s">
        <v>179</v>
      </c>
      <c r="B113" s="616" t="s">
        <v>281</v>
      </c>
      <c r="C113" s="102"/>
      <c r="D113" s="112"/>
      <c r="E113" s="112"/>
      <c r="F113" s="112"/>
      <c r="G113" s="112"/>
      <c r="H113" s="112"/>
      <c r="I113" s="112"/>
      <c r="J113" s="112"/>
      <c r="K113" s="112"/>
      <c r="L113" s="459"/>
      <c r="M113" s="112"/>
      <c r="N113" s="112"/>
      <c r="O113" s="112"/>
      <c r="P113" s="112"/>
      <c r="Q113" s="112"/>
      <c r="R113" s="112"/>
      <c r="S113" s="107"/>
      <c r="T113" s="469"/>
      <c r="U113" s="112"/>
    </row>
    <row r="114" spans="1:21" s="119" customFormat="1" ht="17.25" customHeight="1" thickBot="1" x14ac:dyDescent="0.35">
      <c r="A114" s="145"/>
      <c r="B114" s="162" t="s">
        <v>346</v>
      </c>
      <c r="C114" s="162"/>
      <c r="D114" s="109">
        <f t="shared" ref="D114:J114" si="15">SUM(D111:D113)</f>
        <v>0</v>
      </c>
      <c r="E114" s="109">
        <f t="shared" si="15"/>
        <v>0</v>
      </c>
      <c r="F114" s="109">
        <f t="shared" si="15"/>
        <v>0</v>
      </c>
      <c r="G114" s="109">
        <f t="shared" si="15"/>
        <v>0</v>
      </c>
      <c r="H114" s="109">
        <f t="shared" si="15"/>
        <v>0</v>
      </c>
      <c r="I114" s="109">
        <f t="shared" si="15"/>
        <v>0</v>
      </c>
      <c r="J114" s="109">
        <f t="shared" si="15"/>
        <v>0</v>
      </c>
      <c r="K114" s="109">
        <f>SUM(K111:K113)</f>
        <v>0</v>
      </c>
      <c r="L114" s="460"/>
      <c r="M114" s="109">
        <f t="shared" ref="M114:R114" si="16">SUM(M111:M113)</f>
        <v>0</v>
      </c>
      <c r="N114" s="109">
        <f t="shared" si="16"/>
        <v>0</v>
      </c>
      <c r="O114" s="109">
        <f t="shared" si="16"/>
        <v>0</v>
      </c>
      <c r="P114" s="109">
        <f t="shared" si="16"/>
        <v>0</v>
      </c>
      <c r="Q114" s="109">
        <f t="shared" si="16"/>
        <v>0</v>
      </c>
      <c r="R114" s="109">
        <f t="shared" si="16"/>
        <v>0</v>
      </c>
      <c r="S114" s="109">
        <f>SUM(S111:S113)</f>
        <v>0</v>
      </c>
      <c r="T114" s="470"/>
      <c r="U114" s="109">
        <f>SUM(U111:U113)</f>
        <v>0</v>
      </c>
    </row>
    <row r="115" spans="1:21" s="119" customFormat="1" ht="17.25" customHeight="1" thickTop="1" thickBot="1" x14ac:dyDescent="0.35">
      <c r="A115" s="145"/>
      <c r="B115" s="162" t="s">
        <v>564</v>
      </c>
      <c r="C115" s="162"/>
      <c r="D115" s="109">
        <f t="shared" ref="D115:E115" si="17">D109+D114</f>
        <v>0</v>
      </c>
      <c r="E115" s="109">
        <f t="shared" si="17"/>
        <v>0</v>
      </c>
      <c r="F115" s="109">
        <f>F109+F114</f>
        <v>0</v>
      </c>
      <c r="G115" s="109">
        <f>G109+G114</f>
        <v>0</v>
      </c>
      <c r="H115" s="109">
        <f t="shared" ref="H115:K115" si="18">H109+H114</f>
        <v>0</v>
      </c>
      <c r="I115" s="109">
        <f t="shared" si="18"/>
        <v>0</v>
      </c>
      <c r="J115" s="109">
        <f t="shared" si="18"/>
        <v>0</v>
      </c>
      <c r="K115" s="109">
        <f t="shared" si="18"/>
        <v>0</v>
      </c>
      <c r="L115" s="169"/>
      <c r="M115" s="109">
        <f t="shared" ref="M115:R115" si="19">M109+M114</f>
        <v>0</v>
      </c>
      <c r="N115" s="109">
        <f t="shared" si="19"/>
        <v>0</v>
      </c>
      <c r="O115" s="109">
        <f t="shared" si="19"/>
        <v>0</v>
      </c>
      <c r="P115" s="109">
        <f t="shared" si="19"/>
        <v>0</v>
      </c>
      <c r="Q115" s="109">
        <f t="shared" si="19"/>
        <v>0</v>
      </c>
      <c r="R115" s="109">
        <f t="shared" si="19"/>
        <v>0</v>
      </c>
      <c r="S115" s="109">
        <f>S109+S114</f>
        <v>0</v>
      </c>
      <c r="T115" s="288">
        <f>R115-S115</f>
        <v>0</v>
      </c>
      <c r="U115" s="109">
        <f>U109+U114</f>
        <v>0</v>
      </c>
    </row>
    <row r="116" spans="1:21" ht="17.25" customHeight="1" thickTop="1" x14ac:dyDescent="0.3">
      <c r="A116" s="1292" t="s">
        <v>519</v>
      </c>
      <c r="B116" s="1293"/>
      <c r="C116" s="333"/>
      <c r="D116" s="108"/>
      <c r="E116" s="108"/>
      <c r="F116" s="108"/>
      <c r="G116" s="108"/>
      <c r="H116" s="108"/>
      <c r="I116" s="108"/>
      <c r="J116" s="108"/>
      <c r="K116" s="108"/>
      <c r="L116" s="463"/>
      <c r="M116" s="108"/>
      <c r="N116" s="108"/>
      <c r="O116" s="108"/>
      <c r="P116" s="108"/>
      <c r="Q116" s="108"/>
      <c r="R116" s="108"/>
      <c r="S116" s="111"/>
      <c r="T116" s="464"/>
      <c r="U116" s="108"/>
    </row>
    <row r="117" spans="1:21" s="119" customFormat="1" ht="17.25" customHeight="1" x14ac:dyDescent="0.3">
      <c r="A117" s="160" t="s">
        <v>557</v>
      </c>
      <c r="B117" s="299" t="s">
        <v>317</v>
      </c>
      <c r="C117" s="161"/>
      <c r="D117" s="170"/>
      <c r="E117" s="170"/>
      <c r="F117" s="170"/>
      <c r="G117" s="170"/>
      <c r="H117" s="170"/>
      <c r="I117" s="170"/>
      <c r="J117" s="170"/>
      <c r="K117" s="170"/>
      <c r="L117" s="459"/>
      <c r="M117" s="170"/>
      <c r="N117" s="170"/>
      <c r="O117" s="170"/>
      <c r="P117" s="170"/>
      <c r="Q117" s="170"/>
      <c r="R117" s="170"/>
      <c r="S117" s="171"/>
      <c r="T117" s="469"/>
      <c r="U117" s="170"/>
    </row>
    <row r="118" spans="1:21" ht="17.25" customHeight="1" x14ac:dyDescent="0.3">
      <c r="A118" s="136" t="s">
        <v>177</v>
      </c>
      <c r="B118" s="102" t="s">
        <v>347</v>
      </c>
      <c r="C118" s="102"/>
      <c r="D118" s="112"/>
      <c r="E118" s="112"/>
      <c r="F118" s="112"/>
      <c r="G118" s="112"/>
      <c r="H118" s="112"/>
      <c r="I118" s="112"/>
      <c r="J118" s="112"/>
      <c r="K118" s="112"/>
      <c r="L118" s="459"/>
      <c r="M118" s="112"/>
      <c r="N118" s="112"/>
      <c r="O118" s="112"/>
      <c r="P118" s="112"/>
      <c r="Q118" s="112"/>
      <c r="R118" s="112"/>
      <c r="S118" s="107"/>
      <c r="T118" s="469"/>
      <c r="U118" s="112"/>
    </row>
    <row r="119" spans="1:21" ht="17.25" customHeight="1" x14ac:dyDescent="0.3">
      <c r="A119" s="136" t="s">
        <v>178</v>
      </c>
      <c r="B119" s="102" t="s">
        <v>348</v>
      </c>
      <c r="C119" s="102"/>
      <c r="D119" s="112"/>
      <c r="E119" s="112"/>
      <c r="F119" s="112"/>
      <c r="G119" s="112"/>
      <c r="H119" s="112"/>
      <c r="I119" s="112"/>
      <c r="J119" s="112"/>
      <c r="K119" s="112"/>
      <c r="L119" s="459"/>
      <c r="M119" s="112"/>
      <c r="N119" s="112"/>
      <c r="O119" s="112"/>
      <c r="P119" s="112"/>
      <c r="Q119" s="112"/>
      <c r="R119" s="112"/>
      <c r="S119" s="107"/>
      <c r="T119" s="469"/>
      <c r="U119" s="112"/>
    </row>
    <row r="120" spans="1:21" ht="17.25" customHeight="1" x14ac:dyDescent="0.3">
      <c r="A120" s="136" t="s">
        <v>179</v>
      </c>
      <c r="B120" s="297" t="s">
        <v>281</v>
      </c>
      <c r="C120" s="102"/>
      <c r="D120" s="112"/>
      <c r="E120" s="112"/>
      <c r="F120" s="112"/>
      <c r="G120" s="112"/>
      <c r="H120" s="112"/>
      <c r="I120" s="112"/>
      <c r="J120" s="112"/>
      <c r="K120" s="112"/>
      <c r="L120" s="459"/>
      <c r="M120" s="112"/>
      <c r="N120" s="112"/>
      <c r="O120" s="112"/>
      <c r="P120" s="112"/>
      <c r="Q120" s="112"/>
      <c r="R120" s="112"/>
      <c r="S120" s="107"/>
      <c r="T120" s="469"/>
      <c r="U120" s="112"/>
    </row>
    <row r="121" spans="1:21" s="119" customFormat="1" ht="17.25" customHeight="1" thickBot="1" x14ac:dyDescent="0.35">
      <c r="A121" s="145"/>
      <c r="B121" s="162" t="s">
        <v>346</v>
      </c>
      <c r="C121" s="162"/>
      <c r="D121" s="109">
        <f t="shared" ref="D121:J121" si="20">SUM(D118:D120)</f>
        <v>0</v>
      </c>
      <c r="E121" s="109">
        <f t="shared" si="20"/>
        <v>0</v>
      </c>
      <c r="F121" s="109">
        <f t="shared" si="20"/>
        <v>0</v>
      </c>
      <c r="G121" s="109">
        <f t="shared" si="20"/>
        <v>0</v>
      </c>
      <c r="H121" s="109">
        <f t="shared" si="20"/>
        <v>0</v>
      </c>
      <c r="I121" s="109">
        <f t="shared" si="20"/>
        <v>0</v>
      </c>
      <c r="J121" s="109">
        <f t="shared" si="20"/>
        <v>0</v>
      </c>
      <c r="K121" s="109">
        <f>SUM(K118:K120)</f>
        <v>0</v>
      </c>
      <c r="L121" s="459"/>
      <c r="M121" s="109">
        <f t="shared" ref="M121:R121" si="21">SUM(M118:M120)</f>
        <v>0</v>
      </c>
      <c r="N121" s="109">
        <f t="shared" si="21"/>
        <v>0</v>
      </c>
      <c r="O121" s="109">
        <f t="shared" si="21"/>
        <v>0</v>
      </c>
      <c r="P121" s="109">
        <f t="shared" si="21"/>
        <v>0</v>
      </c>
      <c r="Q121" s="109">
        <f t="shared" si="21"/>
        <v>0</v>
      </c>
      <c r="R121" s="109">
        <f t="shared" si="21"/>
        <v>0</v>
      </c>
      <c r="S121" s="109">
        <f>SUM(S118:S120)</f>
        <v>0</v>
      </c>
      <c r="T121" s="469"/>
      <c r="U121" s="109">
        <f>SUM(U118:U120)</f>
        <v>0</v>
      </c>
    </row>
    <row r="122" spans="1:21" s="119" customFormat="1" ht="17.25" customHeight="1" thickTop="1" x14ac:dyDescent="0.3">
      <c r="A122" s="160" t="s">
        <v>565</v>
      </c>
      <c r="B122" s="298" t="s">
        <v>318</v>
      </c>
      <c r="C122" s="161"/>
      <c r="D122" s="170"/>
      <c r="E122" s="170"/>
      <c r="F122" s="170"/>
      <c r="G122" s="170"/>
      <c r="H122" s="170"/>
      <c r="I122" s="170"/>
      <c r="J122" s="170"/>
      <c r="K122" s="170"/>
      <c r="L122" s="459"/>
      <c r="M122" s="170"/>
      <c r="N122" s="170"/>
      <c r="O122" s="170"/>
      <c r="P122" s="170"/>
      <c r="Q122" s="170"/>
      <c r="R122" s="170"/>
      <c r="S122" s="171"/>
      <c r="T122" s="469"/>
      <c r="U122" s="170"/>
    </row>
    <row r="123" spans="1:21" ht="17.25" customHeight="1" x14ac:dyDescent="0.3">
      <c r="A123" s="136" t="s">
        <v>177</v>
      </c>
      <c r="B123" s="249" t="s">
        <v>347</v>
      </c>
      <c r="C123" s="102"/>
      <c r="D123" s="112"/>
      <c r="E123" s="112"/>
      <c r="F123" s="112"/>
      <c r="G123" s="112"/>
      <c r="H123" s="112"/>
      <c r="I123" s="112"/>
      <c r="J123" s="112"/>
      <c r="K123" s="112"/>
      <c r="L123" s="459"/>
      <c r="M123" s="112"/>
      <c r="N123" s="112"/>
      <c r="O123" s="112"/>
      <c r="P123" s="112"/>
      <c r="Q123" s="112"/>
      <c r="R123" s="112"/>
      <c r="S123" s="107"/>
      <c r="T123" s="469"/>
      <c r="U123" s="112"/>
    </row>
    <row r="124" spans="1:21" ht="17.25" customHeight="1" x14ac:dyDescent="0.3">
      <c r="A124" s="136" t="s">
        <v>178</v>
      </c>
      <c r="B124" s="249" t="s">
        <v>348</v>
      </c>
      <c r="C124" s="102"/>
      <c r="D124" s="112"/>
      <c r="E124" s="112"/>
      <c r="F124" s="112"/>
      <c r="G124" s="112"/>
      <c r="H124" s="112"/>
      <c r="I124" s="112"/>
      <c r="J124" s="112"/>
      <c r="K124" s="112"/>
      <c r="L124" s="459"/>
      <c r="M124" s="112"/>
      <c r="N124" s="112"/>
      <c r="O124" s="112"/>
      <c r="P124" s="112"/>
      <c r="Q124" s="112"/>
      <c r="R124" s="112"/>
      <c r="S124" s="107"/>
      <c r="T124" s="469"/>
      <c r="U124" s="112"/>
    </row>
    <row r="125" spans="1:21" ht="17.25" customHeight="1" x14ac:dyDescent="0.3">
      <c r="A125" s="136" t="s">
        <v>179</v>
      </c>
      <c r="B125" s="616" t="s">
        <v>281</v>
      </c>
      <c r="C125" s="102"/>
      <c r="D125" s="112"/>
      <c r="E125" s="112"/>
      <c r="F125" s="112"/>
      <c r="G125" s="112"/>
      <c r="H125" s="112"/>
      <c r="I125" s="112"/>
      <c r="J125" s="112"/>
      <c r="K125" s="112"/>
      <c r="L125" s="459"/>
      <c r="M125" s="112"/>
      <c r="N125" s="112"/>
      <c r="O125" s="112"/>
      <c r="P125" s="112"/>
      <c r="Q125" s="112"/>
      <c r="R125" s="112"/>
      <c r="S125" s="107"/>
      <c r="T125" s="469"/>
      <c r="U125" s="112"/>
    </row>
    <row r="126" spans="1:21" s="119" customFormat="1" ht="17.25" customHeight="1" thickBot="1" x14ac:dyDescent="0.35">
      <c r="A126" s="145"/>
      <c r="B126" s="162" t="s">
        <v>346</v>
      </c>
      <c r="C126" s="162"/>
      <c r="D126" s="109">
        <f t="shared" ref="D126:J126" si="22">SUM(D123:D125)</f>
        <v>0</v>
      </c>
      <c r="E126" s="109">
        <f t="shared" si="22"/>
        <v>0</v>
      </c>
      <c r="F126" s="109">
        <f t="shared" si="22"/>
        <v>0</v>
      </c>
      <c r="G126" s="109">
        <f t="shared" si="22"/>
        <v>0</v>
      </c>
      <c r="H126" s="109">
        <f t="shared" si="22"/>
        <v>0</v>
      </c>
      <c r="I126" s="109">
        <f t="shared" si="22"/>
        <v>0</v>
      </c>
      <c r="J126" s="109">
        <f t="shared" si="22"/>
        <v>0</v>
      </c>
      <c r="K126" s="109">
        <f>SUM(K123:K125)</f>
        <v>0</v>
      </c>
      <c r="L126" s="460"/>
      <c r="M126" s="109">
        <f t="shared" ref="M126:R126" si="23">SUM(M123:M125)</f>
        <v>0</v>
      </c>
      <c r="N126" s="109">
        <f t="shared" si="23"/>
        <v>0</v>
      </c>
      <c r="O126" s="109">
        <f t="shared" si="23"/>
        <v>0</v>
      </c>
      <c r="P126" s="109">
        <f t="shared" si="23"/>
        <v>0</v>
      </c>
      <c r="Q126" s="109">
        <f t="shared" si="23"/>
        <v>0</v>
      </c>
      <c r="R126" s="109">
        <f t="shared" si="23"/>
        <v>0</v>
      </c>
      <c r="S126" s="109">
        <f>SUM(S123:S125)</f>
        <v>0</v>
      </c>
      <c r="T126" s="470"/>
      <c r="U126" s="109">
        <f>SUM(U123:U125)</f>
        <v>0</v>
      </c>
    </row>
    <row r="127" spans="1:21" s="119" customFormat="1" ht="17.25" customHeight="1" thickTop="1" thickBot="1" x14ac:dyDescent="0.35">
      <c r="A127" s="145"/>
      <c r="B127" s="162" t="s">
        <v>566</v>
      </c>
      <c r="C127" s="162"/>
      <c r="D127" s="109">
        <f t="shared" ref="D127:K127" si="24">D121+D126</f>
        <v>0</v>
      </c>
      <c r="E127" s="109">
        <f t="shared" si="24"/>
        <v>0</v>
      </c>
      <c r="F127" s="109">
        <f>F121+F126</f>
        <v>0</v>
      </c>
      <c r="G127" s="109">
        <f>G121+G126</f>
        <v>0</v>
      </c>
      <c r="H127" s="109">
        <f t="shared" si="24"/>
        <v>0</v>
      </c>
      <c r="I127" s="109">
        <f t="shared" si="24"/>
        <v>0</v>
      </c>
      <c r="J127" s="109">
        <f t="shared" si="24"/>
        <v>0</v>
      </c>
      <c r="K127" s="109">
        <f t="shared" si="24"/>
        <v>0</v>
      </c>
      <c r="L127" s="169"/>
      <c r="M127" s="109">
        <f t="shared" ref="M127:R127" si="25">M121+M126</f>
        <v>0</v>
      </c>
      <c r="N127" s="109">
        <f t="shared" si="25"/>
        <v>0</v>
      </c>
      <c r="O127" s="109">
        <f t="shared" si="25"/>
        <v>0</v>
      </c>
      <c r="P127" s="109">
        <f t="shared" si="25"/>
        <v>0</v>
      </c>
      <c r="Q127" s="109">
        <f t="shared" si="25"/>
        <v>0</v>
      </c>
      <c r="R127" s="109">
        <f t="shared" si="25"/>
        <v>0</v>
      </c>
      <c r="S127" s="109">
        <f>S121+S126</f>
        <v>0</v>
      </c>
      <c r="T127" s="288">
        <f>R127-S127</f>
        <v>0</v>
      </c>
      <c r="U127" s="109">
        <f>U121+U126</f>
        <v>0</v>
      </c>
    </row>
    <row r="128" spans="1:21" s="198" customFormat="1" ht="17.25" customHeight="1" thickTop="1" x14ac:dyDescent="0.3">
      <c r="A128" s="1294" t="s">
        <v>319</v>
      </c>
      <c r="B128" s="1295"/>
      <c r="C128" s="335"/>
      <c r="D128" s="108"/>
      <c r="E128" s="108"/>
      <c r="F128" s="108"/>
      <c r="G128" s="108"/>
      <c r="H128" s="108"/>
      <c r="I128" s="108"/>
      <c r="J128" s="108"/>
      <c r="K128" s="108"/>
      <c r="L128" s="459"/>
      <c r="M128" s="108"/>
      <c r="N128" s="108"/>
      <c r="O128" s="108"/>
      <c r="P128" s="108"/>
      <c r="Q128" s="108"/>
      <c r="R128" s="108"/>
      <c r="S128" s="111"/>
      <c r="T128" s="469"/>
      <c r="U128" s="108"/>
    </row>
    <row r="129" spans="1:21" s="119" customFormat="1" ht="17.25" customHeight="1" x14ac:dyDescent="0.3">
      <c r="A129" s="160" t="s">
        <v>567</v>
      </c>
      <c r="B129" s="283" t="s">
        <v>136</v>
      </c>
      <c r="C129" s="283"/>
      <c r="D129" s="170"/>
      <c r="E129" s="170"/>
      <c r="F129" s="170"/>
      <c r="G129" s="170"/>
      <c r="H129" s="170"/>
      <c r="I129" s="170"/>
      <c r="J129" s="170"/>
      <c r="K129" s="170"/>
      <c r="L129" s="459"/>
      <c r="M129" s="170"/>
      <c r="N129" s="170"/>
      <c r="O129" s="170"/>
      <c r="P129" s="170"/>
      <c r="Q129" s="170"/>
      <c r="R129" s="170"/>
      <c r="S129" s="171"/>
      <c r="T129" s="469"/>
      <c r="U129" s="170"/>
    </row>
    <row r="130" spans="1:21" ht="17.25" customHeight="1" x14ac:dyDescent="0.3">
      <c r="A130" s="42" t="s">
        <v>177</v>
      </c>
      <c r="B130" s="248" t="s">
        <v>320</v>
      </c>
      <c r="C130" s="248"/>
      <c r="D130" s="112"/>
      <c r="E130" s="112"/>
      <c r="F130" s="112"/>
      <c r="G130" s="112"/>
      <c r="H130" s="112"/>
      <c r="I130" s="112"/>
      <c r="J130" s="112"/>
      <c r="K130" s="112"/>
      <c r="L130" s="459"/>
      <c r="M130" s="112"/>
      <c r="N130" s="112"/>
      <c r="O130" s="112"/>
      <c r="P130" s="112"/>
      <c r="Q130" s="112"/>
      <c r="R130" s="112"/>
      <c r="S130" s="107"/>
      <c r="T130" s="469"/>
      <c r="U130" s="112"/>
    </row>
    <row r="131" spans="1:21" ht="17.25" customHeight="1" x14ac:dyDescent="0.3">
      <c r="A131" s="42" t="s">
        <v>178</v>
      </c>
      <c r="B131" s="248" t="s">
        <v>321</v>
      </c>
      <c r="C131" s="248"/>
      <c r="D131" s="112"/>
      <c r="E131" s="112"/>
      <c r="F131" s="112"/>
      <c r="G131" s="112"/>
      <c r="H131" s="112"/>
      <c r="I131" s="112"/>
      <c r="J131" s="112"/>
      <c r="K131" s="112"/>
      <c r="L131" s="459"/>
      <c r="M131" s="112"/>
      <c r="N131" s="112"/>
      <c r="O131" s="112"/>
      <c r="P131" s="112"/>
      <c r="Q131" s="112"/>
      <c r="R131" s="112"/>
      <c r="S131" s="107"/>
      <c r="T131" s="469"/>
      <c r="U131" s="112"/>
    </row>
    <row r="132" spans="1:21" ht="17.25" customHeight="1" x14ac:dyDescent="0.3">
      <c r="A132" s="42" t="s">
        <v>179</v>
      </c>
      <c r="B132" s="248" t="s">
        <v>322</v>
      </c>
      <c r="C132" s="248"/>
      <c r="D132" s="112"/>
      <c r="E132" s="112"/>
      <c r="F132" s="112"/>
      <c r="G132" s="112"/>
      <c r="H132" s="112"/>
      <c r="I132" s="112"/>
      <c r="J132" s="112"/>
      <c r="K132" s="112"/>
      <c r="L132" s="459"/>
      <c r="M132" s="112"/>
      <c r="N132" s="112"/>
      <c r="O132" s="112"/>
      <c r="P132" s="112"/>
      <c r="Q132" s="112"/>
      <c r="R132" s="112"/>
      <c r="S132" s="107"/>
      <c r="T132" s="469"/>
      <c r="U132" s="112"/>
    </row>
    <row r="133" spans="1:21" ht="17.25" customHeight="1" x14ac:dyDescent="0.3">
      <c r="A133" s="42" t="s">
        <v>180</v>
      </c>
      <c r="B133" s="248" t="s">
        <v>323</v>
      </c>
      <c r="C133" s="248"/>
      <c r="D133" s="112"/>
      <c r="E133" s="112"/>
      <c r="F133" s="112"/>
      <c r="G133" s="112"/>
      <c r="H133" s="112"/>
      <c r="I133" s="112"/>
      <c r="J133" s="112"/>
      <c r="K133" s="112"/>
      <c r="L133" s="459"/>
      <c r="M133" s="112"/>
      <c r="N133" s="112"/>
      <c r="O133" s="112"/>
      <c r="P133" s="112"/>
      <c r="Q133" s="112"/>
      <c r="R133" s="112"/>
      <c r="S133" s="107"/>
      <c r="T133" s="469"/>
      <c r="U133" s="112"/>
    </row>
    <row r="134" spans="1:21" ht="17.25" customHeight="1" x14ac:dyDescent="0.3">
      <c r="A134" s="42" t="s">
        <v>191</v>
      </c>
      <c r="B134" s="248" t="s">
        <v>325</v>
      </c>
      <c r="C134" s="248"/>
      <c r="D134" s="112"/>
      <c r="E134" s="112"/>
      <c r="F134" s="112"/>
      <c r="G134" s="112"/>
      <c r="H134" s="112"/>
      <c r="I134" s="112"/>
      <c r="J134" s="112"/>
      <c r="K134" s="112"/>
      <c r="L134" s="459"/>
      <c r="M134" s="112"/>
      <c r="N134" s="112"/>
      <c r="O134" s="112"/>
      <c r="P134" s="112"/>
      <c r="Q134" s="112"/>
      <c r="R134" s="112"/>
      <c r="S134" s="107"/>
      <c r="T134" s="469"/>
      <c r="U134" s="112"/>
    </row>
    <row r="135" spans="1:21" ht="17.25" customHeight="1" x14ac:dyDescent="0.3">
      <c r="A135" s="42" t="s">
        <v>192</v>
      </c>
      <c r="B135" s="248" t="s">
        <v>326</v>
      </c>
      <c r="C135" s="248"/>
      <c r="D135" s="112"/>
      <c r="E135" s="112"/>
      <c r="F135" s="112"/>
      <c r="G135" s="112"/>
      <c r="H135" s="112"/>
      <c r="I135" s="112"/>
      <c r="J135" s="112"/>
      <c r="K135" s="112"/>
      <c r="L135" s="459"/>
      <c r="M135" s="112"/>
      <c r="N135" s="112"/>
      <c r="O135" s="112"/>
      <c r="P135" s="112"/>
      <c r="Q135" s="112"/>
      <c r="R135" s="112"/>
      <c r="S135" s="107"/>
      <c r="T135" s="469"/>
      <c r="U135" s="112"/>
    </row>
    <row r="136" spans="1:21" ht="17.25" customHeight="1" x14ac:dyDescent="0.3">
      <c r="A136" s="42" t="s">
        <v>193</v>
      </c>
      <c r="B136" s="248" t="s">
        <v>327</v>
      </c>
      <c r="C136" s="248"/>
      <c r="D136" s="112"/>
      <c r="E136" s="112"/>
      <c r="F136" s="112"/>
      <c r="G136" s="112"/>
      <c r="H136" s="112"/>
      <c r="I136" s="112"/>
      <c r="J136" s="112"/>
      <c r="K136" s="112"/>
      <c r="L136" s="459"/>
      <c r="M136" s="112"/>
      <c r="N136" s="112"/>
      <c r="O136" s="112"/>
      <c r="P136" s="112"/>
      <c r="Q136" s="112"/>
      <c r="R136" s="112"/>
      <c r="S136" s="107"/>
      <c r="T136" s="469"/>
      <c r="U136" s="112"/>
    </row>
    <row r="137" spans="1:21" ht="17.25" customHeight="1" x14ac:dyDescent="0.3">
      <c r="A137" s="42" t="s">
        <v>206</v>
      </c>
      <c r="B137" s="248" t="s">
        <v>328</v>
      </c>
      <c r="C137" s="248"/>
      <c r="D137" s="112"/>
      <c r="E137" s="112"/>
      <c r="F137" s="112"/>
      <c r="G137" s="112"/>
      <c r="H137" s="112"/>
      <c r="I137" s="112"/>
      <c r="J137" s="112"/>
      <c r="K137" s="112"/>
      <c r="L137" s="459"/>
      <c r="M137" s="112"/>
      <c r="N137" s="112"/>
      <c r="O137" s="112"/>
      <c r="P137" s="112"/>
      <c r="Q137" s="112"/>
      <c r="R137" s="112"/>
      <c r="S137" s="107"/>
      <c r="T137" s="469"/>
      <c r="U137" s="112"/>
    </row>
    <row r="138" spans="1:21" ht="17.25" customHeight="1" x14ac:dyDescent="0.3">
      <c r="A138" s="42" t="s">
        <v>207</v>
      </c>
      <c r="B138" s="248" t="s">
        <v>329</v>
      </c>
      <c r="C138" s="248"/>
      <c r="D138" s="112"/>
      <c r="E138" s="112"/>
      <c r="F138" s="112"/>
      <c r="G138" s="112"/>
      <c r="H138" s="112"/>
      <c r="I138" s="112"/>
      <c r="J138" s="112"/>
      <c r="K138" s="112"/>
      <c r="L138" s="459"/>
      <c r="M138" s="112"/>
      <c r="N138" s="112"/>
      <c r="O138" s="112"/>
      <c r="P138" s="112"/>
      <c r="Q138" s="112"/>
      <c r="R138" s="112"/>
      <c r="S138" s="107"/>
      <c r="T138" s="469"/>
      <c r="U138" s="112"/>
    </row>
    <row r="139" spans="1:21" ht="17.25" customHeight="1" x14ac:dyDescent="0.3">
      <c r="A139" s="42" t="s">
        <v>209</v>
      </c>
      <c r="B139" s="248" t="s">
        <v>330</v>
      </c>
      <c r="C139" s="248"/>
      <c r="D139" s="112"/>
      <c r="E139" s="112"/>
      <c r="F139" s="112"/>
      <c r="G139" s="112"/>
      <c r="H139" s="112"/>
      <c r="I139" s="112"/>
      <c r="J139" s="112"/>
      <c r="K139" s="112"/>
      <c r="L139" s="459"/>
      <c r="M139" s="112"/>
      <c r="N139" s="112"/>
      <c r="O139" s="112"/>
      <c r="P139" s="112"/>
      <c r="Q139" s="112"/>
      <c r="R139" s="112"/>
      <c r="S139" s="107"/>
      <c r="T139" s="469"/>
      <c r="U139" s="112"/>
    </row>
    <row r="140" spans="1:21" ht="17.25" customHeight="1" x14ac:dyDescent="0.3">
      <c r="A140" s="42" t="s">
        <v>211</v>
      </c>
      <c r="B140" s="248" t="s">
        <v>331</v>
      </c>
      <c r="C140" s="248"/>
      <c r="D140" s="112"/>
      <c r="E140" s="112"/>
      <c r="F140" s="112"/>
      <c r="G140" s="112"/>
      <c r="H140" s="112"/>
      <c r="I140" s="112"/>
      <c r="J140" s="112"/>
      <c r="K140" s="112"/>
      <c r="L140" s="459"/>
      <c r="M140" s="112"/>
      <c r="N140" s="112"/>
      <c r="O140" s="112"/>
      <c r="P140" s="112"/>
      <c r="Q140" s="112"/>
      <c r="R140" s="112"/>
      <c r="S140" s="107"/>
      <c r="T140" s="469"/>
      <c r="U140" s="112"/>
    </row>
    <row r="141" spans="1:21" ht="17.25" customHeight="1" x14ac:dyDescent="0.3">
      <c r="A141" s="42" t="s">
        <v>332</v>
      </c>
      <c r="B141" s="248" t="s">
        <v>333</v>
      </c>
      <c r="C141" s="248"/>
      <c r="D141" s="112"/>
      <c r="E141" s="112"/>
      <c r="F141" s="112"/>
      <c r="G141" s="112"/>
      <c r="H141" s="112"/>
      <c r="I141" s="112"/>
      <c r="J141" s="112"/>
      <c r="K141" s="112"/>
      <c r="L141" s="459"/>
      <c r="M141" s="112"/>
      <c r="N141" s="112"/>
      <c r="O141" s="112"/>
      <c r="P141" s="112"/>
      <c r="Q141" s="112"/>
      <c r="R141" s="112"/>
      <c r="S141" s="107"/>
      <c r="T141" s="469"/>
      <c r="U141" s="112"/>
    </row>
    <row r="142" spans="1:21" ht="17.25" customHeight="1" x14ac:dyDescent="0.3">
      <c r="A142" s="42" t="s">
        <v>334</v>
      </c>
      <c r="B142" s="248" t="s">
        <v>335</v>
      </c>
      <c r="C142" s="248"/>
      <c r="D142" s="112"/>
      <c r="E142" s="112"/>
      <c r="F142" s="112"/>
      <c r="G142" s="112"/>
      <c r="H142" s="112"/>
      <c r="I142" s="112"/>
      <c r="J142" s="112"/>
      <c r="K142" s="112"/>
      <c r="L142" s="459"/>
      <c r="M142" s="112"/>
      <c r="N142" s="112"/>
      <c r="O142" s="112"/>
      <c r="P142" s="112"/>
      <c r="Q142" s="112"/>
      <c r="R142" s="112"/>
      <c r="S142" s="107"/>
      <c r="T142" s="469"/>
      <c r="U142" s="112"/>
    </row>
    <row r="143" spans="1:21" ht="17.25" customHeight="1" x14ac:dyDescent="0.3">
      <c r="A143" s="42" t="s">
        <v>336</v>
      </c>
      <c r="B143" s="248" t="s">
        <v>337</v>
      </c>
      <c r="C143" s="248"/>
      <c r="D143" s="112"/>
      <c r="E143" s="112"/>
      <c r="F143" s="112"/>
      <c r="G143" s="112"/>
      <c r="H143" s="112"/>
      <c r="I143" s="112"/>
      <c r="J143" s="112"/>
      <c r="K143" s="112"/>
      <c r="L143" s="459"/>
      <c r="M143" s="112"/>
      <c r="N143" s="112"/>
      <c r="O143" s="112"/>
      <c r="P143" s="112"/>
      <c r="Q143" s="112"/>
      <c r="R143" s="112"/>
      <c r="S143" s="107"/>
      <c r="T143" s="469"/>
      <c r="U143" s="112"/>
    </row>
    <row r="144" spans="1:21" ht="17.25" customHeight="1" x14ac:dyDescent="0.3">
      <c r="A144" s="42" t="s">
        <v>338</v>
      </c>
      <c r="B144" s="248" t="s">
        <v>339</v>
      </c>
      <c r="C144" s="248"/>
      <c r="D144" s="112"/>
      <c r="E144" s="112"/>
      <c r="F144" s="112"/>
      <c r="G144" s="112"/>
      <c r="H144" s="112"/>
      <c r="I144" s="112"/>
      <c r="J144" s="112"/>
      <c r="K144" s="112"/>
      <c r="L144" s="459"/>
      <c r="M144" s="112"/>
      <c r="N144" s="112"/>
      <c r="O144" s="112"/>
      <c r="P144" s="112"/>
      <c r="Q144" s="112"/>
      <c r="R144" s="112"/>
      <c r="S144" s="107"/>
      <c r="T144" s="469"/>
      <c r="U144" s="112"/>
    </row>
    <row r="145" spans="1:21" ht="17.25" customHeight="1" x14ac:dyDescent="0.3">
      <c r="A145" s="42" t="s">
        <v>340</v>
      </c>
      <c r="B145" s="248" t="s">
        <v>341</v>
      </c>
      <c r="C145" s="248"/>
      <c r="D145" s="112"/>
      <c r="E145" s="112"/>
      <c r="F145" s="112"/>
      <c r="G145" s="112"/>
      <c r="H145" s="112"/>
      <c r="I145" s="112"/>
      <c r="J145" s="112"/>
      <c r="K145" s="112"/>
      <c r="L145" s="459"/>
      <c r="M145" s="112"/>
      <c r="N145" s="112"/>
      <c r="O145" s="112"/>
      <c r="P145" s="112"/>
      <c r="Q145" s="112"/>
      <c r="R145" s="112"/>
      <c r="S145" s="107"/>
      <c r="T145" s="469"/>
      <c r="U145" s="112"/>
    </row>
    <row r="146" spans="1:21" ht="17.25" customHeight="1" x14ac:dyDescent="0.3">
      <c r="A146" s="42" t="s">
        <v>342</v>
      </c>
      <c r="B146" s="248" t="s">
        <v>343</v>
      </c>
      <c r="C146" s="248"/>
      <c r="D146" s="112"/>
      <c r="E146" s="112"/>
      <c r="F146" s="112"/>
      <c r="G146" s="112"/>
      <c r="H146" s="112"/>
      <c r="I146" s="112"/>
      <c r="J146" s="112"/>
      <c r="K146" s="112"/>
      <c r="L146" s="459"/>
      <c r="M146" s="112"/>
      <c r="N146" s="112"/>
      <c r="O146" s="112"/>
      <c r="P146" s="112"/>
      <c r="Q146" s="112"/>
      <c r="R146" s="112"/>
      <c r="S146" s="107"/>
      <c r="T146" s="469"/>
      <c r="U146" s="112"/>
    </row>
    <row r="147" spans="1:21" ht="17.25" customHeight="1" x14ac:dyDescent="0.3">
      <c r="A147" s="42" t="s">
        <v>344</v>
      </c>
      <c r="B147" s="248" t="s">
        <v>345</v>
      </c>
      <c r="C147" s="248"/>
      <c r="D147" s="112"/>
      <c r="E147" s="112"/>
      <c r="F147" s="112"/>
      <c r="G147" s="112"/>
      <c r="H147" s="112"/>
      <c r="I147" s="112"/>
      <c r="J147" s="112"/>
      <c r="K147" s="112"/>
      <c r="L147" s="459"/>
      <c r="M147" s="112"/>
      <c r="N147" s="112"/>
      <c r="O147" s="112"/>
      <c r="P147" s="112"/>
      <c r="Q147" s="112"/>
      <c r="R147" s="112"/>
      <c r="S147" s="107"/>
      <c r="T147" s="469"/>
      <c r="U147" s="112"/>
    </row>
    <row r="148" spans="1:21" ht="17.25" customHeight="1" x14ac:dyDescent="0.3">
      <c r="A148" s="42" t="s">
        <v>280</v>
      </c>
      <c r="B148" s="297" t="s">
        <v>281</v>
      </c>
      <c r="C148" s="297"/>
      <c r="D148" s="112"/>
      <c r="E148" s="112"/>
      <c r="F148" s="112"/>
      <c r="G148" s="112"/>
      <c r="H148" s="112"/>
      <c r="I148" s="112"/>
      <c r="J148" s="112"/>
      <c r="K148" s="112"/>
      <c r="L148" s="459"/>
      <c r="M148" s="112"/>
      <c r="N148" s="112"/>
      <c r="O148" s="112"/>
      <c r="P148" s="112"/>
      <c r="Q148" s="112"/>
      <c r="R148" s="112"/>
      <c r="S148" s="107"/>
      <c r="T148" s="469"/>
      <c r="U148" s="112"/>
    </row>
    <row r="149" spans="1:21" s="119" customFormat="1" ht="17.25" customHeight="1" thickBot="1" x14ac:dyDescent="0.35">
      <c r="A149" s="145"/>
      <c r="B149" s="162" t="s">
        <v>346</v>
      </c>
      <c r="C149" s="162"/>
      <c r="D149" s="109">
        <f t="shared" ref="D149:K149" si="26">SUM(D130:D148)</f>
        <v>0</v>
      </c>
      <c r="E149" s="109">
        <f t="shared" si="26"/>
        <v>0</v>
      </c>
      <c r="F149" s="109">
        <f t="shared" si="26"/>
        <v>0</v>
      </c>
      <c r="G149" s="109">
        <f t="shared" si="26"/>
        <v>0</v>
      </c>
      <c r="H149" s="109">
        <f t="shared" si="26"/>
        <v>0</v>
      </c>
      <c r="I149" s="109">
        <f t="shared" si="26"/>
        <v>0</v>
      </c>
      <c r="J149" s="109">
        <f t="shared" si="26"/>
        <v>0</v>
      </c>
      <c r="K149" s="109">
        <f t="shared" si="26"/>
        <v>0</v>
      </c>
      <c r="L149" s="459"/>
      <c r="M149" s="109">
        <f t="shared" ref="M149:R149" si="27">SUM(M130:M148)</f>
        <v>0</v>
      </c>
      <c r="N149" s="109">
        <f t="shared" si="27"/>
        <v>0</v>
      </c>
      <c r="O149" s="109">
        <f t="shared" si="27"/>
        <v>0</v>
      </c>
      <c r="P149" s="109">
        <f t="shared" si="27"/>
        <v>0</v>
      </c>
      <c r="Q149" s="109">
        <f t="shared" si="27"/>
        <v>0</v>
      </c>
      <c r="R149" s="109">
        <f t="shared" si="27"/>
        <v>0</v>
      </c>
      <c r="S149" s="109">
        <f>SUM(S130:S148)</f>
        <v>0</v>
      </c>
      <c r="T149" s="469"/>
      <c r="U149" s="109">
        <f>SUM(U130:U148)</f>
        <v>0</v>
      </c>
    </row>
    <row r="150" spans="1:21" s="119" customFormat="1" ht="17.25" customHeight="1" thickTop="1" x14ac:dyDescent="0.3">
      <c r="A150" s="164" t="s">
        <v>568</v>
      </c>
      <c r="B150" s="282" t="s">
        <v>137</v>
      </c>
      <c r="C150" s="283"/>
      <c r="D150" s="170"/>
      <c r="E150" s="170"/>
      <c r="F150" s="170"/>
      <c r="G150" s="170"/>
      <c r="H150" s="170"/>
      <c r="I150" s="170"/>
      <c r="J150" s="170"/>
      <c r="K150" s="170"/>
      <c r="L150" s="459"/>
      <c r="M150" s="170"/>
      <c r="N150" s="170"/>
      <c r="O150" s="170"/>
      <c r="P150" s="170"/>
      <c r="Q150" s="170"/>
      <c r="R150" s="170"/>
      <c r="S150" s="171"/>
      <c r="T150" s="469"/>
      <c r="U150" s="170"/>
    </row>
    <row r="151" spans="1:21" ht="17.25" customHeight="1" x14ac:dyDescent="0.3">
      <c r="A151" s="42" t="s">
        <v>177</v>
      </c>
      <c r="B151" s="248" t="s">
        <v>320</v>
      </c>
      <c r="C151" s="248"/>
      <c r="D151" s="112"/>
      <c r="E151" s="112"/>
      <c r="F151" s="112"/>
      <c r="G151" s="112"/>
      <c r="H151" s="112"/>
      <c r="I151" s="112"/>
      <c r="J151" s="112"/>
      <c r="K151" s="112"/>
      <c r="L151" s="459"/>
      <c r="M151" s="112"/>
      <c r="N151" s="112"/>
      <c r="O151" s="112"/>
      <c r="P151" s="112"/>
      <c r="Q151" s="112"/>
      <c r="R151" s="112"/>
      <c r="S151" s="107"/>
      <c r="T151" s="469"/>
      <c r="U151" s="112"/>
    </row>
    <row r="152" spans="1:21" ht="17.25" customHeight="1" x14ac:dyDescent="0.3">
      <c r="A152" s="42" t="s">
        <v>178</v>
      </c>
      <c r="B152" s="248" t="s">
        <v>321</v>
      </c>
      <c r="C152" s="248"/>
      <c r="D152" s="112"/>
      <c r="E152" s="112"/>
      <c r="F152" s="112"/>
      <c r="G152" s="112"/>
      <c r="H152" s="112"/>
      <c r="I152" s="112"/>
      <c r="J152" s="112"/>
      <c r="K152" s="112"/>
      <c r="L152" s="459"/>
      <c r="M152" s="112"/>
      <c r="N152" s="112"/>
      <c r="O152" s="112"/>
      <c r="P152" s="112"/>
      <c r="Q152" s="112"/>
      <c r="R152" s="112"/>
      <c r="S152" s="107"/>
      <c r="T152" s="469"/>
      <c r="U152" s="112"/>
    </row>
    <row r="153" spans="1:21" ht="17.25" customHeight="1" x14ac:dyDescent="0.3">
      <c r="A153" s="42" t="s">
        <v>179</v>
      </c>
      <c r="B153" s="248" t="s">
        <v>322</v>
      </c>
      <c r="C153" s="248"/>
      <c r="D153" s="112"/>
      <c r="E153" s="112"/>
      <c r="F153" s="112"/>
      <c r="G153" s="112"/>
      <c r="H153" s="112"/>
      <c r="I153" s="112"/>
      <c r="J153" s="112"/>
      <c r="K153" s="112"/>
      <c r="L153" s="459"/>
      <c r="M153" s="112"/>
      <c r="N153" s="112"/>
      <c r="O153" s="112"/>
      <c r="P153" s="112"/>
      <c r="Q153" s="112"/>
      <c r="R153" s="112"/>
      <c r="S153" s="107"/>
      <c r="T153" s="469"/>
      <c r="U153" s="112"/>
    </row>
    <row r="154" spans="1:21" ht="17.25" customHeight="1" x14ac:dyDescent="0.3">
      <c r="A154" s="42" t="s">
        <v>180</v>
      </c>
      <c r="B154" s="248" t="s">
        <v>323</v>
      </c>
      <c r="C154" s="248"/>
      <c r="D154" s="112"/>
      <c r="E154" s="112"/>
      <c r="F154" s="112"/>
      <c r="G154" s="112"/>
      <c r="H154" s="112"/>
      <c r="I154" s="112"/>
      <c r="J154" s="112"/>
      <c r="K154" s="112"/>
      <c r="L154" s="459"/>
      <c r="M154" s="112"/>
      <c r="N154" s="112"/>
      <c r="O154" s="112"/>
      <c r="P154" s="112"/>
      <c r="Q154" s="112"/>
      <c r="R154" s="112"/>
      <c r="S154" s="107"/>
      <c r="T154" s="469"/>
      <c r="U154" s="112"/>
    </row>
    <row r="155" spans="1:21" ht="17.25" customHeight="1" x14ac:dyDescent="0.3">
      <c r="A155" s="42" t="s">
        <v>191</v>
      </c>
      <c r="B155" s="248" t="s">
        <v>325</v>
      </c>
      <c r="C155" s="248"/>
      <c r="D155" s="112"/>
      <c r="E155" s="112"/>
      <c r="F155" s="112"/>
      <c r="G155" s="112"/>
      <c r="H155" s="112"/>
      <c r="I155" s="112"/>
      <c r="J155" s="112"/>
      <c r="K155" s="112"/>
      <c r="L155" s="459"/>
      <c r="M155" s="112"/>
      <c r="N155" s="112"/>
      <c r="O155" s="112"/>
      <c r="P155" s="112"/>
      <c r="Q155" s="112"/>
      <c r="R155" s="112"/>
      <c r="S155" s="107"/>
      <c r="T155" s="469"/>
      <c r="U155" s="112"/>
    </row>
    <row r="156" spans="1:21" ht="17.25" customHeight="1" x14ac:dyDescent="0.3">
      <c r="A156" s="42" t="s">
        <v>192</v>
      </c>
      <c r="B156" s="248" t="s">
        <v>326</v>
      </c>
      <c r="C156" s="248"/>
      <c r="D156" s="112"/>
      <c r="E156" s="112"/>
      <c r="F156" s="112"/>
      <c r="G156" s="112"/>
      <c r="H156" s="112"/>
      <c r="I156" s="112"/>
      <c r="J156" s="112"/>
      <c r="K156" s="112"/>
      <c r="L156" s="459"/>
      <c r="M156" s="112"/>
      <c r="N156" s="112"/>
      <c r="O156" s="112"/>
      <c r="P156" s="112"/>
      <c r="Q156" s="112"/>
      <c r="R156" s="112"/>
      <c r="S156" s="107"/>
      <c r="T156" s="469"/>
      <c r="U156" s="112"/>
    </row>
    <row r="157" spans="1:21" ht="17.25" customHeight="1" x14ac:dyDescent="0.3">
      <c r="A157" s="42" t="s">
        <v>193</v>
      </c>
      <c r="B157" s="248" t="s">
        <v>327</v>
      </c>
      <c r="C157" s="248"/>
      <c r="D157" s="112"/>
      <c r="E157" s="112"/>
      <c r="F157" s="112"/>
      <c r="G157" s="112"/>
      <c r="H157" s="112"/>
      <c r="I157" s="112"/>
      <c r="J157" s="112"/>
      <c r="K157" s="112"/>
      <c r="L157" s="459"/>
      <c r="M157" s="112"/>
      <c r="N157" s="112"/>
      <c r="O157" s="112"/>
      <c r="P157" s="112"/>
      <c r="Q157" s="112"/>
      <c r="R157" s="112"/>
      <c r="S157" s="107"/>
      <c r="T157" s="469"/>
      <c r="U157" s="112"/>
    </row>
    <row r="158" spans="1:21" ht="17.25" customHeight="1" x14ac:dyDescent="0.3">
      <c r="A158" s="42" t="s">
        <v>206</v>
      </c>
      <c r="B158" s="248" t="s">
        <v>328</v>
      </c>
      <c r="C158" s="248"/>
      <c r="D158" s="112"/>
      <c r="E158" s="112"/>
      <c r="F158" s="112"/>
      <c r="G158" s="112"/>
      <c r="H158" s="112"/>
      <c r="I158" s="112"/>
      <c r="J158" s="112"/>
      <c r="K158" s="112"/>
      <c r="L158" s="459"/>
      <c r="M158" s="112"/>
      <c r="N158" s="112"/>
      <c r="O158" s="112"/>
      <c r="P158" s="112"/>
      <c r="Q158" s="112"/>
      <c r="R158" s="112"/>
      <c r="S158" s="107"/>
      <c r="T158" s="469"/>
      <c r="U158" s="112"/>
    </row>
    <row r="159" spans="1:21" ht="17.25" customHeight="1" x14ac:dyDescent="0.3">
      <c r="A159" s="42" t="s">
        <v>207</v>
      </c>
      <c r="B159" s="248" t="s">
        <v>329</v>
      </c>
      <c r="C159" s="248"/>
      <c r="D159" s="112"/>
      <c r="E159" s="112"/>
      <c r="F159" s="112"/>
      <c r="G159" s="112"/>
      <c r="H159" s="112"/>
      <c r="I159" s="112"/>
      <c r="J159" s="112"/>
      <c r="K159" s="112"/>
      <c r="L159" s="459"/>
      <c r="M159" s="112"/>
      <c r="N159" s="112"/>
      <c r="O159" s="112"/>
      <c r="P159" s="112"/>
      <c r="Q159" s="112"/>
      <c r="R159" s="112"/>
      <c r="S159" s="107"/>
      <c r="T159" s="469"/>
      <c r="U159" s="112"/>
    </row>
    <row r="160" spans="1:21" ht="17.25" customHeight="1" x14ac:dyDescent="0.3">
      <c r="A160" s="42" t="s">
        <v>209</v>
      </c>
      <c r="B160" s="248" t="s">
        <v>330</v>
      </c>
      <c r="C160" s="248"/>
      <c r="D160" s="112"/>
      <c r="E160" s="112"/>
      <c r="F160" s="112"/>
      <c r="G160" s="112"/>
      <c r="H160" s="112"/>
      <c r="I160" s="112"/>
      <c r="J160" s="112"/>
      <c r="K160" s="112"/>
      <c r="L160" s="459"/>
      <c r="M160" s="112"/>
      <c r="N160" s="112"/>
      <c r="O160" s="112"/>
      <c r="P160" s="112"/>
      <c r="Q160" s="112"/>
      <c r="R160" s="112"/>
      <c r="S160" s="107"/>
      <c r="T160" s="469"/>
      <c r="U160" s="112"/>
    </row>
    <row r="161" spans="1:21" ht="17.25" customHeight="1" x14ac:dyDescent="0.3">
      <c r="A161" s="42" t="s">
        <v>211</v>
      </c>
      <c r="B161" s="248" t="s">
        <v>331</v>
      </c>
      <c r="C161" s="248"/>
      <c r="D161" s="112"/>
      <c r="E161" s="112"/>
      <c r="F161" s="112"/>
      <c r="G161" s="112"/>
      <c r="H161" s="112"/>
      <c r="I161" s="112"/>
      <c r="J161" s="112"/>
      <c r="K161" s="112"/>
      <c r="L161" s="459"/>
      <c r="M161" s="112"/>
      <c r="N161" s="112"/>
      <c r="O161" s="112"/>
      <c r="P161" s="112"/>
      <c r="Q161" s="112"/>
      <c r="R161" s="112"/>
      <c r="S161" s="107"/>
      <c r="T161" s="469"/>
      <c r="U161" s="112"/>
    </row>
    <row r="162" spans="1:21" ht="17.25" customHeight="1" x14ac:dyDescent="0.3">
      <c r="A162" s="42" t="s">
        <v>332</v>
      </c>
      <c r="B162" s="248" t="s">
        <v>333</v>
      </c>
      <c r="C162" s="248"/>
      <c r="D162" s="112"/>
      <c r="E162" s="112"/>
      <c r="F162" s="112"/>
      <c r="G162" s="112"/>
      <c r="H162" s="112"/>
      <c r="I162" s="112"/>
      <c r="J162" s="112"/>
      <c r="K162" s="112"/>
      <c r="L162" s="459"/>
      <c r="M162" s="112"/>
      <c r="N162" s="112"/>
      <c r="O162" s="112"/>
      <c r="P162" s="112"/>
      <c r="Q162" s="112"/>
      <c r="R162" s="112"/>
      <c r="S162" s="107"/>
      <c r="T162" s="469"/>
      <c r="U162" s="112"/>
    </row>
    <row r="163" spans="1:21" ht="17.25" customHeight="1" x14ac:dyDescent="0.3">
      <c r="A163" s="42" t="s">
        <v>334</v>
      </c>
      <c r="B163" s="248" t="s">
        <v>335</v>
      </c>
      <c r="C163" s="248"/>
      <c r="D163" s="112"/>
      <c r="E163" s="112"/>
      <c r="F163" s="112"/>
      <c r="G163" s="112"/>
      <c r="H163" s="112"/>
      <c r="I163" s="112"/>
      <c r="J163" s="112"/>
      <c r="K163" s="112"/>
      <c r="L163" s="459"/>
      <c r="M163" s="112"/>
      <c r="N163" s="112"/>
      <c r="O163" s="112"/>
      <c r="P163" s="112"/>
      <c r="Q163" s="112"/>
      <c r="R163" s="112"/>
      <c r="S163" s="107"/>
      <c r="T163" s="469"/>
      <c r="U163" s="112"/>
    </row>
    <row r="164" spans="1:21" ht="17.25" customHeight="1" x14ac:dyDescent="0.3">
      <c r="A164" s="42" t="s">
        <v>336</v>
      </c>
      <c r="B164" s="248" t="s">
        <v>337</v>
      </c>
      <c r="C164" s="248"/>
      <c r="D164" s="112"/>
      <c r="E164" s="112"/>
      <c r="F164" s="112"/>
      <c r="G164" s="112"/>
      <c r="H164" s="112"/>
      <c r="I164" s="112"/>
      <c r="J164" s="112"/>
      <c r="K164" s="112"/>
      <c r="L164" s="459"/>
      <c r="M164" s="112"/>
      <c r="N164" s="112"/>
      <c r="O164" s="112"/>
      <c r="P164" s="112"/>
      <c r="Q164" s="112"/>
      <c r="R164" s="112"/>
      <c r="S164" s="107"/>
      <c r="T164" s="469"/>
      <c r="U164" s="112"/>
    </row>
    <row r="165" spans="1:21" ht="17.25" customHeight="1" x14ac:dyDescent="0.3">
      <c r="A165" s="42" t="s">
        <v>338</v>
      </c>
      <c r="B165" s="248" t="s">
        <v>339</v>
      </c>
      <c r="C165" s="248"/>
      <c r="D165" s="112"/>
      <c r="E165" s="112"/>
      <c r="F165" s="112"/>
      <c r="G165" s="112"/>
      <c r="H165" s="112"/>
      <c r="I165" s="112"/>
      <c r="J165" s="112"/>
      <c r="K165" s="112"/>
      <c r="L165" s="459"/>
      <c r="M165" s="112"/>
      <c r="N165" s="112"/>
      <c r="O165" s="112"/>
      <c r="P165" s="112"/>
      <c r="Q165" s="112"/>
      <c r="R165" s="112"/>
      <c r="S165" s="107"/>
      <c r="T165" s="469"/>
      <c r="U165" s="112"/>
    </row>
    <row r="166" spans="1:21" ht="17.25" customHeight="1" x14ac:dyDescent="0.3">
      <c r="A166" s="42" t="s">
        <v>340</v>
      </c>
      <c r="B166" s="248" t="s">
        <v>341</v>
      </c>
      <c r="C166" s="248"/>
      <c r="D166" s="112"/>
      <c r="E166" s="112"/>
      <c r="F166" s="112"/>
      <c r="G166" s="112"/>
      <c r="H166" s="112"/>
      <c r="I166" s="112"/>
      <c r="J166" s="112"/>
      <c r="K166" s="112"/>
      <c r="L166" s="459"/>
      <c r="M166" s="112"/>
      <c r="N166" s="112"/>
      <c r="O166" s="112"/>
      <c r="P166" s="112"/>
      <c r="Q166" s="112"/>
      <c r="R166" s="112"/>
      <c r="S166" s="107"/>
      <c r="T166" s="469"/>
      <c r="U166" s="112"/>
    </row>
    <row r="167" spans="1:21" ht="17.25" customHeight="1" x14ac:dyDescent="0.3">
      <c r="A167" s="42" t="s">
        <v>342</v>
      </c>
      <c r="B167" s="248" t="s">
        <v>343</v>
      </c>
      <c r="C167" s="248"/>
      <c r="D167" s="112"/>
      <c r="E167" s="112"/>
      <c r="F167" s="112"/>
      <c r="G167" s="112"/>
      <c r="H167" s="112"/>
      <c r="I167" s="112"/>
      <c r="J167" s="112"/>
      <c r="K167" s="112"/>
      <c r="L167" s="459"/>
      <c r="M167" s="112"/>
      <c r="N167" s="112"/>
      <c r="O167" s="112"/>
      <c r="P167" s="112"/>
      <c r="Q167" s="112"/>
      <c r="R167" s="112"/>
      <c r="S167" s="107"/>
      <c r="T167" s="469"/>
      <c r="U167" s="112"/>
    </row>
    <row r="168" spans="1:21" ht="17.25" customHeight="1" x14ac:dyDescent="0.3">
      <c r="A168" s="42" t="s">
        <v>344</v>
      </c>
      <c r="B168" s="248" t="s">
        <v>345</v>
      </c>
      <c r="C168" s="248"/>
      <c r="D168" s="112"/>
      <c r="E168" s="112"/>
      <c r="F168" s="112"/>
      <c r="G168" s="112"/>
      <c r="H168" s="112"/>
      <c r="I168" s="112"/>
      <c r="J168" s="112"/>
      <c r="K168" s="112"/>
      <c r="L168" s="459"/>
      <c r="M168" s="112"/>
      <c r="N168" s="112"/>
      <c r="O168" s="112"/>
      <c r="P168" s="112"/>
      <c r="Q168" s="112"/>
      <c r="R168" s="112"/>
      <c r="S168" s="107"/>
      <c r="T168" s="469"/>
      <c r="U168" s="112"/>
    </row>
    <row r="169" spans="1:21" ht="17.25" customHeight="1" x14ac:dyDescent="0.3">
      <c r="A169" s="42" t="s">
        <v>280</v>
      </c>
      <c r="B169" s="297" t="s">
        <v>281</v>
      </c>
      <c r="C169" s="297"/>
      <c r="D169" s="112"/>
      <c r="E169" s="112"/>
      <c r="F169" s="112"/>
      <c r="G169" s="112"/>
      <c r="H169" s="112"/>
      <c r="I169" s="112"/>
      <c r="J169" s="112"/>
      <c r="K169" s="112"/>
      <c r="L169" s="459"/>
      <c r="M169" s="112"/>
      <c r="N169" s="112"/>
      <c r="O169" s="112"/>
      <c r="P169" s="112"/>
      <c r="Q169" s="112"/>
      <c r="R169" s="112"/>
      <c r="S169" s="107"/>
      <c r="T169" s="469"/>
      <c r="U169" s="337"/>
    </row>
    <row r="170" spans="1:21" s="119" customFormat="1" ht="17.25" customHeight="1" thickBot="1" x14ac:dyDescent="0.35">
      <c r="A170" s="145"/>
      <c r="B170" s="162" t="s">
        <v>346</v>
      </c>
      <c r="C170" s="162"/>
      <c r="D170" s="109">
        <f t="shared" ref="D170:K170" si="28">SUM(D151:D169)</f>
        <v>0</v>
      </c>
      <c r="E170" s="109">
        <f t="shared" si="28"/>
        <v>0</v>
      </c>
      <c r="F170" s="109">
        <f t="shared" si="28"/>
        <v>0</v>
      </c>
      <c r="G170" s="109">
        <f t="shared" si="28"/>
        <v>0</v>
      </c>
      <c r="H170" s="109">
        <f t="shared" si="28"/>
        <v>0</v>
      </c>
      <c r="I170" s="109">
        <f t="shared" si="28"/>
        <v>0</v>
      </c>
      <c r="J170" s="109">
        <f t="shared" si="28"/>
        <v>0</v>
      </c>
      <c r="K170" s="109">
        <f t="shared" si="28"/>
        <v>0</v>
      </c>
      <c r="L170" s="460"/>
      <c r="M170" s="109">
        <f t="shared" ref="M170:R170" si="29">SUM(M151:M169)</f>
        <v>0</v>
      </c>
      <c r="N170" s="109">
        <f t="shared" si="29"/>
        <v>0</v>
      </c>
      <c r="O170" s="109">
        <f t="shared" si="29"/>
        <v>0</v>
      </c>
      <c r="P170" s="109">
        <f t="shared" si="29"/>
        <v>0</v>
      </c>
      <c r="Q170" s="109">
        <f t="shared" si="29"/>
        <v>0</v>
      </c>
      <c r="R170" s="109">
        <f t="shared" si="29"/>
        <v>0</v>
      </c>
      <c r="S170" s="109">
        <f>SUM(S151:S169)</f>
        <v>0</v>
      </c>
      <c r="T170" s="470"/>
      <c r="U170" s="109">
        <f>SUM(U151:U169)</f>
        <v>0</v>
      </c>
    </row>
    <row r="171" spans="1:21" s="119" customFormat="1" ht="17.25" customHeight="1" thickTop="1" thickBot="1" x14ac:dyDescent="0.35">
      <c r="A171" s="145"/>
      <c r="B171" s="162" t="s">
        <v>349</v>
      </c>
      <c r="C171" s="162"/>
      <c r="D171" s="109">
        <f t="shared" ref="D171:K171" si="30">D149+D170</f>
        <v>0</v>
      </c>
      <c r="E171" s="109">
        <f t="shared" si="30"/>
        <v>0</v>
      </c>
      <c r="F171" s="109">
        <f>F149+F170</f>
        <v>0</v>
      </c>
      <c r="G171" s="109">
        <f>G149+G170</f>
        <v>0</v>
      </c>
      <c r="H171" s="109">
        <f t="shared" si="30"/>
        <v>0</v>
      </c>
      <c r="I171" s="109">
        <f t="shared" si="30"/>
        <v>0</v>
      </c>
      <c r="J171" s="109">
        <f t="shared" si="30"/>
        <v>0</v>
      </c>
      <c r="K171" s="109">
        <f t="shared" si="30"/>
        <v>0</v>
      </c>
      <c r="L171" s="169"/>
      <c r="M171" s="109">
        <f t="shared" ref="M171:R171" si="31">M149+M170</f>
        <v>0</v>
      </c>
      <c r="N171" s="109">
        <f t="shared" si="31"/>
        <v>0</v>
      </c>
      <c r="O171" s="109">
        <f t="shared" si="31"/>
        <v>0</v>
      </c>
      <c r="P171" s="109">
        <f t="shared" si="31"/>
        <v>0</v>
      </c>
      <c r="Q171" s="109">
        <f t="shared" si="31"/>
        <v>0</v>
      </c>
      <c r="R171" s="109">
        <f t="shared" si="31"/>
        <v>0</v>
      </c>
      <c r="S171" s="109">
        <f>S149+S170</f>
        <v>0</v>
      </c>
      <c r="T171" s="288">
        <f>R171-S171</f>
        <v>0</v>
      </c>
      <c r="U171" s="109">
        <f>U149+U170</f>
        <v>0</v>
      </c>
    </row>
    <row r="172" spans="1:21" ht="17.25" customHeight="1" thickTop="1" thickBot="1" x14ac:dyDescent="0.35">
      <c r="A172" s="1290" t="s">
        <v>570</v>
      </c>
      <c r="B172" s="1291"/>
      <c r="C172" s="290"/>
      <c r="D172" s="158">
        <f>SUM(D59,D103,D115,D127,D171)</f>
        <v>0</v>
      </c>
      <c r="E172" s="158">
        <f t="shared" ref="E172:K172" si="32">SUM(E59,E103,E115,E127,E171)</f>
        <v>0</v>
      </c>
      <c r="F172" s="158">
        <f t="shared" si="32"/>
        <v>0</v>
      </c>
      <c r="G172" s="158">
        <f t="shared" si="32"/>
        <v>0</v>
      </c>
      <c r="H172" s="158">
        <f t="shared" si="32"/>
        <v>0</v>
      </c>
      <c r="I172" s="158">
        <f t="shared" si="32"/>
        <v>0</v>
      </c>
      <c r="J172" s="158">
        <f t="shared" si="32"/>
        <v>0</v>
      </c>
      <c r="K172" s="158">
        <f t="shared" si="32"/>
        <v>0</v>
      </c>
      <c r="L172" s="158">
        <f t="shared" ref="L172" si="33">SUM(L59,L103,L115,L127,L171)</f>
        <v>0</v>
      </c>
      <c r="M172" s="158">
        <f t="shared" ref="M172" si="34">SUM(M59,M103,M115,M127,M171)</f>
        <v>0</v>
      </c>
      <c r="N172" s="158">
        <f t="shared" ref="N172" si="35">SUM(N59,N103,N115,N127,N171)</f>
        <v>0</v>
      </c>
      <c r="O172" s="158">
        <f t="shared" ref="O172" si="36">SUM(O59,O103,O115,O127,O171)</f>
        <v>0</v>
      </c>
      <c r="P172" s="158">
        <f t="shared" ref="P172" si="37">SUM(P59,P103,P115,P127,P171)</f>
        <v>0</v>
      </c>
      <c r="Q172" s="158">
        <f t="shared" ref="Q172" si="38">SUM(Q59,Q103,Q115,Q127,Q171)</f>
        <v>0</v>
      </c>
      <c r="R172" s="158">
        <f t="shared" ref="R172" si="39">SUM(R59,R103,R115,R127,R171)</f>
        <v>0</v>
      </c>
      <c r="S172" s="158">
        <f t="shared" ref="S172" si="40">SUM(S59,S103,S115,S127,S171)</f>
        <v>0</v>
      </c>
      <c r="T172" s="158">
        <f t="shared" ref="T172" si="41">SUM(T59,T103,T115,T127,T171)</f>
        <v>0</v>
      </c>
      <c r="U172" s="158">
        <f t="shared" ref="U172" si="42">SUM(U59,U103,U115,U127,U171)</f>
        <v>0</v>
      </c>
    </row>
    <row r="173" spans="1:21" ht="17.25" customHeight="1" thickTop="1" thickBot="1" x14ac:dyDescent="0.35">
      <c r="A173" s="1296" t="s">
        <v>571</v>
      </c>
      <c r="B173" s="1297"/>
      <c r="C173" s="1297"/>
      <c r="D173" s="278"/>
      <c r="E173" s="122"/>
      <c r="F173" s="122"/>
      <c r="G173" s="122"/>
      <c r="H173" s="122"/>
      <c r="I173" s="122"/>
      <c r="J173" s="122"/>
      <c r="K173" s="123"/>
      <c r="L173" s="123"/>
      <c r="M173" s="124"/>
      <c r="N173" s="124"/>
      <c r="O173" s="124"/>
      <c r="P173" s="124"/>
      <c r="Q173" s="124"/>
      <c r="R173" s="124"/>
      <c r="S173" s="124"/>
      <c r="T173" s="152"/>
      <c r="U173" s="291"/>
    </row>
    <row r="174" spans="1:21" ht="17.25" customHeight="1" thickTop="1" x14ac:dyDescent="0.3">
      <c r="A174" s="1292" t="s">
        <v>518</v>
      </c>
      <c r="B174" s="1293"/>
      <c r="C174" s="333"/>
      <c r="D174" s="108"/>
      <c r="E174" s="108"/>
      <c r="F174" s="108"/>
      <c r="G174" s="108"/>
      <c r="H174" s="108"/>
      <c r="I174" s="108"/>
      <c r="J174" s="108"/>
      <c r="K174" s="108"/>
      <c r="L174" s="459"/>
      <c r="M174" s="108"/>
      <c r="N174" s="108"/>
      <c r="O174" s="108"/>
      <c r="P174" s="108"/>
      <c r="Q174" s="108"/>
      <c r="R174" s="108"/>
      <c r="S174" s="111"/>
      <c r="T174" s="459"/>
      <c r="U174" s="108"/>
    </row>
    <row r="175" spans="1:21" s="119" customFormat="1" ht="17.25" customHeight="1" x14ac:dyDescent="0.3">
      <c r="A175" s="160" t="s">
        <v>230</v>
      </c>
      <c r="B175" s="299" t="s">
        <v>315</v>
      </c>
      <c r="C175" s="161"/>
      <c r="D175" s="170"/>
      <c r="E175" s="170"/>
      <c r="F175" s="170"/>
      <c r="G175" s="170"/>
      <c r="H175" s="170"/>
      <c r="I175" s="170"/>
      <c r="J175" s="170"/>
      <c r="K175" s="170"/>
      <c r="L175" s="459"/>
      <c r="M175" s="170"/>
      <c r="N175" s="170"/>
      <c r="O175" s="170"/>
      <c r="P175" s="170"/>
      <c r="Q175" s="170"/>
      <c r="R175" s="170"/>
      <c r="S175" s="171"/>
      <c r="T175" s="459"/>
      <c r="U175" s="170"/>
    </row>
    <row r="176" spans="1:21" ht="17.25" customHeight="1" x14ac:dyDescent="0.3">
      <c r="A176" s="42" t="s">
        <v>177</v>
      </c>
      <c r="B176" s="248" t="s">
        <v>320</v>
      </c>
      <c r="C176" s="248"/>
      <c r="D176" s="112"/>
      <c r="E176" s="112"/>
      <c r="F176" s="112"/>
      <c r="G176" s="112"/>
      <c r="H176" s="112"/>
      <c r="I176" s="112"/>
      <c r="J176" s="112"/>
      <c r="K176" s="112"/>
      <c r="L176" s="459"/>
      <c r="M176" s="112"/>
      <c r="N176" s="112"/>
      <c r="O176" s="112"/>
      <c r="P176" s="112"/>
      <c r="Q176" s="112"/>
      <c r="R176" s="112"/>
      <c r="S176" s="107"/>
      <c r="T176" s="469"/>
      <c r="U176" s="112"/>
    </row>
    <row r="177" spans="1:21" ht="17.25" customHeight="1" x14ac:dyDescent="0.3">
      <c r="A177" s="42" t="s">
        <v>178</v>
      </c>
      <c r="B177" s="248" t="s">
        <v>321</v>
      </c>
      <c r="C177" s="248"/>
      <c r="D177" s="112"/>
      <c r="E177" s="112"/>
      <c r="F177" s="112"/>
      <c r="G177" s="112"/>
      <c r="H177" s="112"/>
      <c r="I177" s="112"/>
      <c r="J177" s="112"/>
      <c r="K177" s="112"/>
      <c r="L177" s="459"/>
      <c r="M177" s="112"/>
      <c r="N177" s="112"/>
      <c r="O177" s="112"/>
      <c r="P177" s="112"/>
      <c r="Q177" s="112"/>
      <c r="R177" s="112"/>
      <c r="S177" s="107"/>
      <c r="T177" s="469"/>
      <c r="U177" s="112"/>
    </row>
    <row r="178" spans="1:21" ht="17.25" customHeight="1" x14ac:dyDescent="0.3">
      <c r="A178" s="42" t="s">
        <v>179</v>
      </c>
      <c r="B178" s="248" t="s">
        <v>322</v>
      </c>
      <c r="C178" s="248"/>
      <c r="D178" s="112"/>
      <c r="E178" s="112"/>
      <c r="F178" s="112"/>
      <c r="G178" s="112"/>
      <c r="H178" s="112"/>
      <c r="I178" s="112"/>
      <c r="J178" s="112"/>
      <c r="K178" s="112"/>
      <c r="L178" s="459"/>
      <c r="M178" s="112"/>
      <c r="N178" s="112"/>
      <c r="O178" s="112"/>
      <c r="P178" s="112"/>
      <c r="Q178" s="112"/>
      <c r="R178" s="112"/>
      <c r="S178" s="107"/>
      <c r="T178" s="469"/>
      <c r="U178" s="112"/>
    </row>
    <row r="179" spans="1:21" ht="17.25" customHeight="1" x14ac:dyDescent="0.3">
      <c r="A179" s="42" t="s">
        <v>180</v>
      </c>
      <c r="B179" s="248" t="s">
        <v>323</v>
      </c>
      <c r="C179" s="248"/>
      <c r="D179" s="112"/>
      <c r="E179" s="112"/>
      <c r="F179" s="112"/>
      <c r="G179" s="112"/>
      <c r="H179" s="112"/>
      <c r="I179" s="112"/>
      <c r="J179" s="112"/>
      <c r="K179" s="112"/>
      <c r="L179" s="459"/>
      <c r="M179" s="112"/>
      <c r="N179" s="112"/>
      <c r="O179" s="112"/>
      <c r="P179" s="112"/>
      <c r="Q179" s="112"/>
      <c r="R179" s="112"/>
      <c r="S179" s="107"/>
      <c r="T179" s="469"/>
      <c r="U179" s="112"/>
    </row>
    <row r="180" spans="1:21" ht="17.25" customHeight="1" x14ac:dyDescent="0.3">
      <c r="A180" s="42" t="s">
        <v>191</v>
      </c>
      <c r="B180" s="248" t="s">
        <v>325</v>
      </c>
      <c r="C180" s="248"/>
      <c r="D180" s="112"/>
      <c r="E180" s="112"/>
      <c r="F180" s="112"/>
      <c r="G180" s="112"/>
      <c r="H180" s="112"/>
      <c r="I180" s="112"/>
      <c r="J180" s="112"/>
      <c r="K180" s="112"/>
      <c r="L180" s="459"/>
      <c r="M180" s="112"/>
      <c r="N180" s="112"/>
      <c r="O180" s="112"/>
      <c r="P180" s="112"/>
      <c r="Q180" s="112"/>
      <c r="R180" s="112"/>
      <c r="S180" s="107"/>
      <c r="T180" s="469"/>
      <c r="U180" s="112"/>
    </row>
    <row r="181" spans="1:21" ht="17.25" customHeight="1" x14ac:dyDescent="0.3">
      <c r="A181" s="42" t="s">
        <v>192</v>
      </c>
      <c r="B181" s="248" t="s">
        <v>326</v>
      </c>
      <c r="C181" s="248"/>
      <c r="D181" s="112"/>
      <c r="E181" s="112"/>
      <c r="F181" s="112"/>
      <c r="G181" s="112"/>
      <c r="H181" s="112"/>
      <c r="I181" s="112"/>
      <c r="J181" s="112"/>
      <c r="K181" s="112"/>
      <c r="L181" s="459"/>
      <c r="M181" s="112"/>
      <c r="N181" s="112"/>
      <c r="O181" s="112"/>
      <c r="P181" s="112"/>
      <c r="Q181" s="112"/>
      <c r="R181" s="112"/>
      <c r="S181" s="107"/>
      <c r="T181" s="469"/>
      <c r="U181" s="112"/>
    </row>
    <row r="182" spans="1:21" ht="17.25" customHeight="1" x14ac:dyDescent="0.3">
      <c r="A182" s="42" t="s">
        <v>193</v>
      </c>
      <c r="B182" s="248" t="s">
        <v>327</v>
      </c>
      <c r="C182" s="248"/>
      <c r="D182" s="112"/>
      <c r="E182" s="112"/>
      <c r="F182" s="112"/>
      <c r="G182" s="112"/>
      <c r="H182" s="112"/>
      <c r="I182" s="112"/>
      <c r="J182" s="112"/>
      <c r="K182" s="112"/>
      <c r="L182" s="459"/>
      <c r="M182" s="112"/>
      <c r="N182" s="112"/>
      <c r="O182" s="112"/>
      <c r="P182" s="112"/>
      <c r="Q182" s="112"/>
      <c r="R182" s="112"/>
      <c r="S182" s="107"/>
      <c r="T182" s="469"/>
      <c r="U182" s="112"/>
    </row>
    <row r="183" spans="1:21" ht="17.25" customHeight="1" x14ac:dyDescent="0.3">
      <c r="A183" s="42" t="s">
        <v>206</v>
      </c>
      <c r="B183" s="248" t="s">
        <v>328</v>
      </c>
      <c r="C183" s="248"/>
      <c r="D183" s="112"/>
      <c r="E183" s="112"/>
      <c r="F183" s="112"/>
      <c r="G183" s="112"/>
      <c r="H183" s="112"/>
      <c r="I183" s="112"/>
      <c r="J183" s="112"/>
      <c r="K183" s="112"/>
      <c r="L183" s="459"/>
      <c r="M183" s="112"/>
      <c r="N183" s="112"/>
      <c r="O183" s="112"/>
      <c r="P183" s="112"/>
      <c r="Q183" s="112"/>
      <c r="R183" s="112"/>
      <c r="S183" s="107"/>
      <c r="T183" s="469"/>
      <c r="U183" s="112"/>
    </row>
    <row r="184" spans="1:21" ht="17.25" customHeight="1" x14ac:dyDescent="0.3">
      <c r="A184" s="42" t="s">
        <v>207</v>
      </c>
      <c r="B184" s="248" t="s">
        <v>329</v>
      </c>
      <c r="C184" s="248"/>
      <c r="D184" s="112"/>
      <c r="E184" s="112"/>
      <c r="F184" s="112"/>
      <c r="G184" s="112"/>
      <c r="H184" s="112"/>
      <c r="I184" s="112"/>
      <c r="J184" s="112"/>
      <c r="K184" s="112"/>
      <c r="L184" s="459"/>
      <c r="M184" s="112"/>
      <c r="N184" s="112"/>
      <c r="O184" s="112"/>
      <c r="P184" s="112"/>
      <c r="Q184" s="112"/>
      <c r="R184" s="112"/>
      <c r="S184" s="107"/>
      <c r="T184" s="469"/>
      <c r="U184" s="112"/>
    </row>
    <row r="185" spans="1:21" ht="17.25" customHeight="1" x14ac:dyDescent="0.3">
      <c r="A185" s="42" t="s">
        <v>209</v>
      </c>
      <c r="B185" s="248" t="s">
        <v>330</v>
      </c>
      <c r="C185" s="248"/>
      <c r="D185" s="112"/>
      <c r="E185" s="112"/>
      <c r="F185" s="112"/>
      <c r="G185" s="112"/>
      <c r="H185" s="112"/>
      <c r="I185" s="112"/>
      <c r="J185" s="112"/>
      <c r="K185" s="112"/>
      <c r="L185" s="459"/>
      <c r="M185" s="112"/>
      <c r="N185" s="112"/>
      <c r="O185" s="112"/>
      <c r="P185" s="112"/>
      <c r="Q185" s="112"/>
      <c r="R185" s="112"/>
      <c r="S185" s="107"/>
      <c r="T185" s="469"/>
      <c r="U185" s="112"/>
    </row>
    <row r="186" spans="1:21" ht="17.25" customHeight="1" x14ac:dyDescent="0.3">
      <c r="A186" s="42" t="s">
        <v>211</v>
      </c>
      <c r="B186" s="248" t="s">
        <v>331</v>
      </c>
      <c r="C186" s="248"/>
      <c r="D186" s="112"/>
      <c r="E186" s="112"/>
      <c r="F186" s="112"/>
      <c r="G186" s="112"/>
      <c r="H186" s="112"/>
      <c r="I186" s="112"/>
      <c r="J186" s="112"/>
      <c r="K186" s="112"/>
      <c r="L186" s="459"/>
      <c r="M186" s="112"/>
      <c r="N186" s="112"/>
      <c r="O186" s="112"/>
      <c r="P186" s="112"/>
      <c r="Q186" s="112"/>
      <c r="R186" s="112"/>
      <c r="S186" s="107"/>
      <c r="T186" s="469"/>
      <c r="U186" s="112"/>
    </row>
    <row r="187" spans="1:21" ht="17.25" customHeight="1" x14ac:dyDescent="0.3">
      <c r="A187" s="42" t="s">
        <v>332</v>
      </c>
      <c r="B187" s="248" t="s">
        <v>333</v>
      </c>
      <c r="C187" s="248"/>
      <c r="D187" s="112"/>
      <c r="E187" s="112"/>
      <c r="F187" s="112"/>
      <c r="G187" s="112"/>
      <c r="H187" s="112"/>
      <c r="I187" s="112"/>
      <c r="J187" s="112"/>
      <c r="K187" s="112"/>
      <c r="L187" s="459"/>
      <c r="M187" s="112"/>
      <c r="N187" s="112"/>
      <c r="O187" s="112"/>
      <c r="P187" s="112"/>
      <c r="Q187" s="112"/>
      <c r="R187" s="112"/>
      <c r="S187" s="107"/>
      <c r="T187" s="469"/>
      <c r="U187" s="112"/>
    </row>
    <row r="188" spans="1:21" ht="17.25" customHeight="1" x14ac:dyDescent="0.3">
      <c r="A188" s="42" t="s">
        <v>334</v>
      </c>
      <c r="B188" s="248" t="s">
        <v>335</v>
      </c>
      <c r="C188" s="248"/>
      <c r="D188" s="112"/>
      <c r="E188" s="112"/>
      <c r="F188" s="112"/>
      <c r="G188" s="112"/>
      <c r="H188" s="112"/>
      <c r="I188" s="112"/>
      <c r="J188" s="112"/>
      <c r="K188" s="112"/>
      <c r="L188" s="459"/>
      <c r="M188" s="112"/>
      <c r="N188" s="112"/>
      <c r="O188" s="112"/>
      <c r="P188" s="112"/>
      <c r="Q188" s="112"/>
      <c r="R188" s="112"/>
      <c r="S188" s="107"/>
      <c r="T188" s="469"/>
      <c r="U188" s="112"/>
    </row>
    <row r="189" spans="1:21" ht="17.25" customHeight="1" x14ac:dyDescent="0.3">
      <c r="A189" s="42" t="s">
        <v>336</v>
      </c>
      <c r="B189" s="248" t="s">
        <v>337</v>
      </c>
      <c r="C189" s="248"/>
      <c r="D189" s="112"/>
      <c r="E189" s="112"/>
      <c r="F189" s="112"/>
      <c r="G189" s="112"/>
      <c r="H189" s="112"/>
      <c r="I189" s="112"/>
      <c r="J189" s="112"/>
      <c r="K189" s="112"/>
      <c r="L189" s="459"/>
      <c r="M189" s="112"/>
      <c r="N189" s="112"/>
      <c r="O189" s="112"/>
      <c r="P189" s="112"/>
      <c r="Q189" s="112"/>
      <c r="R189" s="112"/>
      <c r="S189" s="107"/>
      <c r="T189" s="469"/>
      <c r="U189" s="112"/>
    </row>
    <row r="190" spans="1:21" ht="17.25" customHeight="1" x14ac:dyDescent="0.3">
      <c r="A190" s="42" t="s">
        <v>338</v>
      </c>
      <c r="B190" s="248" t="s">
        <v>339</v>
      </c>
      <c r="C190" s="248"/>
      <c r="D190" s="112"/>
      <c r="E190" s="112"/>
      <c r="F190" s="112"/>
      <c r="G190" s="112"/>
      <c r="H190" s="112"/>
      <c r="I190" s="112"/>
      <c r="J190" s="112"/>
      <c r="K190" s="112"/>
      <c r="L190" s="459"/>
      <c r="M190" s="112"/>
      <c r="N190" s="112"/>
      <c r="O190" s="112"/>
      <c r="P190" s="112"/>
      <c r="Q190" s="112"/>
      <c r="R190" s="112"/>
      <c r="S190" s="107"/>
      <c r="T190" s="469"/>
      <c r="U190" s="112"/>
    </row>
    <row r="191" spans="1:21" ht="17.25" customHeight="1" x14ac:dyDescent="0.3">
      <c r="A191" s="42" t="s">
        <v>340</v>
      </c>
      <c r="B191" s="248" t="s">
        <v>341</v>
      </c>
      <c r="C191" s="248"/>
      <c r="D191" s="112"/>
      <c r="E191" s="112"/>
      <c r="F191" s="112"/>
      <c r="G191" s="112"/>
      <c r="H191" s="112"/>
      <c r="I191" s="112"/>
      <c r="J191" s="112"/>
      <c r="K191" s="112"/>
      <c r="L191" s="459"/>
      <c r="M191" s="112"/>
      <c r="N191" s="112"/>
      <c r="O191" s="112"/>
      <c r="P191" s="112"/>
      <c r="Q191" s="112"/>
      <c r="R191" s="112"/>
      <c r="S191" s="107"/>
      <c r="T191" s="469"/>
      <c r="U191" s="112"/>
    </row>
    <row r="192" spans="1:21" ht="17.25" customHeight="1" x14ac:dyDescent="0.3">
      <c r="A192" s="42" t="s">
        <v>342</v>
      </c>
      <c r="B192" s="248" t="s">
        <v>343</v>
      </c>
      <c r="C192" s="248"/>
      <c r="D192" s="112"/>
      <c r="E192" s="112"/>
      <c r="F192" s="112"/>
      <c r="G192" s="112"/>
      <c r="H192" s="112"/>
      <c r="I192" s="112"/>
      <c r="J192" s="112"/>
      <c r="K192" s="112"/>
      <c r="L192" s="459"/>
      <c r="M192" s="112"/>
      <c r="N192" s="112"/>
      <c r="O192" s="112"/>
      <c r="P192" s="112"/>
      <c r="Q192" s="112"/>
      <c r="R192" s="112"/>
      <c r="S192" s="107"/>
      <c r="T192" s="469"/>
      <c r="U192" s="112"/>
    </row>
    <row r="193" spans="1:21" ht="17.25" customHeight="1" x14ac:dyDescent="0.3">
      <c r="A193" s="42" t="s">
        <v>344</v>
      </c>
      <c r="B193" s="248" t="s">
        <v>345</v>
      </c>
      <c r="C193" s="248"/>
      <c r="D193" s="112"/>
      <c r="E193" s="112"/>
      <c r="F193" s="112"/>
      <c r="G193" s="112"/>
      <c r="H193" s="112"/>
      <c r="I193" s="112"/>
      <c r="J193" s="112"/>
      <c r="K193" s="112"/>
      <c r="L193" s="459"/>
      <c r="M193" s="112"/>
      <c r="N193" s="112"/>
      <c r="O193" s="112"/>
      <c r="P193" s="112"/>
      <c r="Q193" s="112"/>
      <c r="R193" s="112"/>
      <c r="S193" s="107"/>
      <c r="T193" s="469"/>
      <c r="U193" s="112"/>
    </row>
    <row r="194" spans="1:21" ht="17.25" customHeight="1" x14ac:dyDescent="0.3">
      <c r="A194" s="42" t="s">
        <v>280</v>
      </c>
      <c r="B194" s="297" t="s">
        <v>281</v>
      </c>
      <c r="C194" s="297"/>
      <c r="D194" s="112"/>
      <c r="E194" s="112"/>
      <c r="F194" s="112"/>
      <c r="G194" s="112"/>
      <c r="H194" s="112"/>
      <c r="I194" s="112"/>
      <c r="J194" s="112"/>
      <c r="K194" s="112"/>
      <c r="L194" s="459"/>
      <c r="M194" s="112"/>
      <c r="N194" s="112"/>
      <c r="O194" s="112"/>
      <c r="P194" s="112"/>
      <c r="Q194" s="112"/>
      <c r="R194" s="112"/>
      <c r="S194" s="107"/>
      <c r="T194" s="469"/>
      <c r="U194" s="112"/>
    </row>
    <row r="195" spans="1:21" s="119" customFormat="1" ht="17.25" customHeight="1" thickBot="1" x14ac:dyDescent="0.35">
      <c r="A195" s="145"/>
      <c r="B195" s="162" t="s">
        <v>346</v>
      </c>
      <c r="C195" s="162"/>
      <c r="D195" s="109">
        <f t="shared" ref="D195:J195" si="43">SUM(D176:D194)</f>
        <v>0</v>
      </c>
      <c r="E195" s="109">
        <f t="shared" si="43"/>
        <v>0</v>
      </c>
      <c r="F195" s="109">
        <f t="shared" si="43"/>
        <v>0</v>
      </c>
      <c r="G195" s="109">
        <f t="shared" si="43"/>
        <v>0</v>
      </c>
      <c r="H195" s="109">
        <f t="shared" si="43"/>
        <v>0</v>
      </c>
      <c r="I195" s="109">
        <f t="shared" si="43"/>
        <v>0</v>
      </c>
      <c r="J195" s="109">
        <f t="shared" si="43"/>
        <v>0</v>
      </c>
      <c r="K195" s="109">
        <f>SUM(K176:K194)</f>
        <v>0</v>
      </c>
      <c r="L195" s="459"/>
      <c r="M195" s="109">
        <f t="shared" ref="M195:R195" si="44">SUM(M176:M194)</f>
        <v>0</v>
      </c>
      <c r="N195" s="109">
        <f t="shared" si="44"/>
        <v>0</v>
      </c>
      <c r="O195" s="109">
        <f t="shared" si="44"/>
        <v>0</v>
      </c>
      <c r="P195" s="109">
        <f t="shared" si="44"/>
        <v>0</v>
      </c>
      <c r="Q195" s="109">
        <f t="shared" si="44"/>
        <v>0</v>
      </c>
      <c r="R195" s="109">
        <f t="shared" si="44"/>
        <v>0</v>
      </c>
      <c r="S195" s="109">
        <f>SUM(S176:S194)</f>
        <v>0</v>
      </c>
      <c r="T195" s="469"/>
      <c r="U195" s="109">
        <f>SUM(U176:U194)</f>
        <v>0</v>
      </c>
    </row>
    <row r="196" spans="1:21" s="119" customFormat="1" ht="17.25" customHeight="1" thickTop="1" x14ac:dyDescent="0.3">
      <c r="A196" s="160" t="s">
        <v>234</v>
      </c>
      <c r="B196" s="161" t="s">
        <v>316</v>
      </c>
      <c r="C196" s="161"/>
      <c r="D196" s="170"/>
      <c r="E196" s="170"/>
      <c r="F196" s="170"/>
      <c r="G196" s="170"/>
      <c r="H196" s="170"/>
      <c r="I196" s="170"/>
      <c r="J196" s="170"/>
      <c r="K196" s="170"/>
      <c r="L196" s="459"/>
      <c r="M196" s="170"/>
      <c r="N196" s="170"/>
      <c r="O196" s="170"/>
      <c r="P196" s="170"/>
      <c r="Q196" s="170"/>
      <c r="R196" s="170"/>
      <c r="S196" s="171"/>
      <c r="T196" s="459"/>
      <c r="U196" s="170"/>
    </row>
    <row r="197" spans="1:21" ht="17.25" customHeight="1" x14ac:dyDescent="0.3">
      <c r="A197" s="42" t="s">
        <v>177</v>
      </c>
      <c r="B197" s="248" t="s">
        <v>320</v>
      </c>
      <c r="C197" s="248"/>
      <c r="D197" s="112"/>
      <c r="E197" s="112"/>
      <c r="F197" s="112"/>
      <c r="G197" s="112"/>
      <c r="H197" s="112"/>
      <c r="I197" s="112"/>
      <c r="J197" s="112"/>
      <c r="K197" s="112"/>
      <c r="L197" s="459"/>
      <c r="M197" s="112"/>
      <c r="N197" s="112"/>
      <c r="O197" s="112"/>
      <c r="P197" s="112"/>
      <c r="Q197" s="112"/>
      <c r="R197" s="112"/>
      <c r="S197" s="107"/>
      <c r="T197" s="469"/>
      <c r="U197" s="112"/>
    </row>
    <row r="198" spans="1:21" ht="17.25" customHeight="1" x14ac:dyDescent="0.3">
      <c r="A198" s="42" t="s">
        <v>178</v>
      </c>
      <c r="B198" s="248" t="s">
        <v>321</v>
      </c>
      <c r="C198" s="248"/>
      <c r="D198" s="112"/>
      <c r="E198" s="112"/>
      <c r="F198" s="112"/>
      <c r="G198" s="112"/>
      <c r="H198" s="112"/>
      <c r="I198" s="112"/>
      <c r="J198" s="112"/>
      <c r="K198" s="112"/>
      <c r="L198" s="459"/>
      <c r="M198" s="112"/>
      <c r="N198" s="112"/>
      <c r="O198" s="112"/>
      <c r="P198" s="112"/>
      <c r="Q198" s="112"/>
      <c r="R198" s="112"/>
      <c r="S198" s="107"/>
      <c r="T198" s="469"/>
      <c r="U198" s="112"/>
    </row>
    <row r="199" spans="1:21" ht="17.25" customHeight="1" x14ac:dyDescent="0.3">
      <c r="A199" s="42" t="s">
        <v>179</v>
      </c>
      <c r="B199" s="248" t="s">
        <v>322</v>
      </c>
      <c r="C199" s="248"/>
      <c r="D199" s="112"/>
      <c r="E199" s="112"/>
      <c r="F199" s="112"/>
      <c r="G199" s="112"/>
      <c r="H199" s="112"/>
      <c r="I199" s="112"/>
      <c r="J199" s="112"/>
      <c r="K199" s="112"/>
      <c r="L199" s="459"/>
      <c r="M199" s="112"/>
      <c r="N199" s="112"/>
      <c r="O199" s="112"/>
      <c r="P199" s="112"/>
      <c r="Q199" s="112"/>
      <c r="R199" s="112"/>
      <c r="S199" s="107"/>
      <c r="T199" s="469"/>
      <c r="U199" s="112"/>
    </row>
    <row r="200" spans="1:21" ht="17.25" customHeight="1" x14ac:dyDescent="0.3">
      <c r="A200" s="42" t="s">
        <v>180</v>
      </c>
      <c r="B200" s="248" t="s">
        <v>323</v>
      </c>
      <c r="C200" s="248"/>
      <c r="D200" s="112"/>
      <c r="E200" s="112"/>
      <c r="F200" s="112"/>
      <c r="G200" s="112"/>
      <c r="H200" s="112"/>
      <c r="I200" s="112"/>
      <c r="J200" s="112"/>
      <c r="K200" s="112"/>
      <c r="L200" s="459"/>
      <c r="M200" s="112"/>
      <c r="N200" s="112"/>
      <c r="O200" s="112"/>
      <c r="P200" s="112"/>
      <c r="Q200" s="112"/>
      <c r="R200" s="112"/>
      <c r="S200" s="107"/>
      <c r="T200" s="469"/>
      <c r="U200" s="112"/>
    </row>
    <row r="201" spans="1:21" ht="17.25" customHeight="1" x14ac:dyDescent="0.3">
      <c r="A201" s="42" t="s">
        <v>191</v>
      </c>
      <c r="B201" s="248" t="s">
        <v>325</v>
      </c>
      <c r="C201" s="248"/>
      <c r="D201" s="112"/>
      <c r="E201" s="112"/>
      <c r="F201" s="112"/>
      <c r="G201" s="112"/>
      <c r="H201" s="112"/>
      <c r="I201" s="112"/>
      <c r="J201" s="112"/>
      <c r="K201" s="112"/>
      <c r="L201" s="459"/>
      <c r="M201" s="112"/>
      <c r="N201" s="112"/>
      <c r="O201" s="112"/>
      <c r="P201" s="112"/>
      <c r="Q201" s="112"/>
      <c r="R201" s="112"/>
      <c r="S201" s="107"/>
      <c r="T201" s="469"/>
      <c r="U201" s="112"/>
    </row>
    <row r="202" spans="1:21" ht="17.25" customHeight="1" x14ac:dyDescent="0.3">
      <c r="A202" s="42" t="s">
        <v>192</v>
      </c>
      <c r="B202" s="248" t="s">
        <v>326</v>
      </c>
      <c r="C202" s="248"/>
      <c r="D202" s="112"/>
      <c r="E202" s="112"/>
      <c r="F202" s="112"/>
      <c r="G202" s="112"/>
      <c r="H202" s="112"/>
      <c r="I202" s="112"/>
      <c r="J202" s="112"/>
      <c r="K202" s="112"/>
      <c r="L202" s="459"/>
      <c r="M202" s="112"/>
      <c r="N202" s="112"/>
      <c r="O202" s="112"/>
      <c r="P202" s="112"/>
      <c r="Q202" s="112"/>
      <c r="R202" s="112"/>
      <c r="S202" s="107"/>
      <c r="T202" s="469"/>
      <c r="U202" s="112"/>
    </row>
    <row r="203" spans="1:21" ht="17.25" customHeight="1" x14ac:dyDescent="0.3">
      <c r="A203" s="42" t="s">
        <v>193</v>
      </c>
      <c r="B203" s="248" t="s">
        <v>327</v>
      </c>
      <c r="C203" s="248"/>
      <c r="D203" s="112"/>
      <c r="E203" s="112"/>
      <c r="F203" s="112"/>
      <c r="G203" s="112"/>
      <c r="H203" s="112"/>
      <c r="I203" s="112"/>
      <c r="J203" s="112"/>
      <c r="K203" s="112"/>
      <c r="L203" s="459"/>
      <c r="M203" s="112"/>
      <c r="N203" s="112"/>
      <c r="O203" s="112"/>
      <c r="P203" s="112"/>
      <c r="Q203" s="112"/>
      <c r="R203" s="112"/>
      <c r="S203" s="107"/>
      <c r="T203" s="469"/>
      <c r="U203" s="112"/>
    </row>
    <row r="204" spans="1:21" ht="17.25" customHeight="1" x14ac:dyDescent="0.3">
      <c r="A204" s="42" t="s">
        <v>206</v>
      </c>
      <c r="B204" s="248" t="s">
        <v>328</v>
      </c>
      <c r="C204" s="248"/>
      <c r="D204" s="112"/>
      <c r="E204" s="112"/>
      <c r="F204" s="112"/>
      <c r="G204" s="112"/>
      <c r="H204" s="112"/>
      <c r="I204" s="112"/>
      <c r="J204" s="112"/>
      <c r="K204" s="112"/>
      <c r="L204" s="459"/>
      <c r="M204" s="112"/>
      <c r="N204" s="112"/>
      <c r="O204" s="112"/>
      <c r="P204" s="112"/>
      <c r="Q204" s="112"/>
      <c r="R204" s="112"/>
      <c r="S204" s="107"/>
      <c r="T204" s="469"/>
      <c r="U204" s="112"/>
    </row>
    <row r="205" spans="1:21" ht="17.25" customHeight="1" x14ac:dyDescent="0.3">
      <c r="A205" s="42" t="s">
        <v>207</v>
      </c>
      <c r="B205" s="248" t="s">
        <v>329</v>
      </c>
      <c r="C205" s="248"/>
      <c r="D205" s="112"/>
      <c r="E205" s="112"/>
      <c r="F205" s="112"/>
      <c r="G205" s="112"/>
      <c r="H205" s="112"/>
      <c r="I205" s="112"/>
      <c r="J205" s="112"/>
      <c r="K205" s="112"/>
      <c r="L205" s="459"/>
      <c r="M205" s="112"/>
      <c r="N205" s="112"/>
      <c r="O205" s="112"/>
      <c r="P205" s="112"/>
      <c r="Q205" s="112"/>
      <c r="R205" s="112"/>
      <c r="S205" s="107"/>
      <c r="T205" s="469"/>
      <c r="U205" s="112"/>
    </row>
    <row r="206" spans="1:21" ht="17.25" customHeight="1" x14ac:dyDescent="0.3">
      <c r="A206" s="42" t="s">
        <v>209</v>
      </c>
      <c r="B206" s="248" t="s">
        <v>330</v>
      </c>
      <c r="C206" s="248"/>
      <c r="D206" s="112"/>
      <c r="E206" s="112"/>
      <c r="F206" s="112"/>
      <c r="G206" s="112"/>
      <c r="H206" s="112"/>
      <c r="I206" s="112"/>
      <c r="J206" s="112"/>
      <c r="K206" s="112"/>
      <c r="L206" s="459"/>
      <c r="M206" s="112"/>
      <c r="N206" s="112"/>
      <c r="O206" s="112"/>
      <c r="P206" s="112"/>
      <c r="Q206" s="112"/>
      <c r="R206" s="112"/>
      <c r="S206" s="107"/>
      <c r="T206" s="469"/>
      <c r="U206" s="112"/>
    </row>
    <row r="207" spans="1:21" ht="17.25" customHeight="1" x14ac:dyDescent="0.3">
      <c r="A207" s="42" t="s">
        <v>211</v>
      </c>
      <c r="B207" s="248" t="s">
        <v>331</v>
      </c>
      <c r="C207" s="248"/>
      <c r="D207" s="112"/>
      <c r="E207" s="112"/>
      <c r="F207" s="112"/>
      <c r="G207" s="112"/>
      <c r="H207" s="112"/>
      <c r="I207" s="112"/>
      <c r="J207" s="112"/>
      <c r="K207" s="112"/>
      <c r="L207" s="459"/>
      <c r="M207" s="112"/>
      <c r="N207" s="112"/>
      <c r="O207" s="112"/>
      <c r="P207" s="112"/>
      <c r="Q207" s="112"/>
      <c r="R207" s="112"/>
      <c r="S207" s="107"/>
      <c r="T207" s="469"/>
      <c r="U207" s="112"/>
    </row>
    <row r="208" spans="1:21" ht="17.25" customHeight="1" x14ac:dyDescent="0.3">
      <c r="A208" s="42" t="s">
        <v>332</v>
      </c>
      <c r="B208" s="248" t="s">
        <v>333</v>
      </c>
      <c r="C208" s="248"/>
      <c r="D208" s="112"/>
      <c r="E208" s="112"/>
      <c r="F208" s="112"/>
      <c r="G208" s="112"/>
      <c r="H208" s="112"/>
      <c r="I208" s="112"/>
      <c r="J208" s="112"/>
      <c r="K208" s="112"/>
      <c r="L208" s="459"/>
      <c r="M208" s="112"/>
      <c r="N208" s="112"/>
      <c r="O208" s="112"/>
      <c r="P208" s="112"/>
      <c r="Q208" s="112"/>
      <c r="R208" s="112"/>
      <c r="S208" s="107"/>
      <c r="T208" s="469"/>
      <c r="U208" s="112"/>
    </row>
    <row r="209" spans="1:21" ht="17.25" customHeight="1" x14ac:dyDescent="0.3">
      <c r="A209" s="42" t="s">
        <v>334</v>
      </c>
      <c r="B209" s="248" t="s">
        <v>335</v>
      </c>
      <c r="C209" s="248"/>
      <c r="D209" s="112"/>
      <c r="E209" s="112"/>
      <c r="F209" s="112"/>
      <c r="G209" s="112"/>
      <c r="H209" s="112"/>
      <c r="I209" s="112"/>
      <c r="J209" s="112"/>
      <c r="K209" s="112"/>
      <c r="L209" s="459"/>
      <c r="M209" s="112"/>
      <c r="N209" s="112"/>
      <c r="O209" s="112"/>
      <c r="P209" s="112"/>
      <c r="Q209" s="112"/>
      <c r="R209" s="112"/>
      <c r="S209" s="107"/>
      <c r="T209" s="469"/>
      <c r="U209" s="112"/>
    </row>
    <row r="210" spans="1:21" ht="17.25" customHeight="1" x14ac:dyDescent="0.3">
      <c r="A210" s="42" t="s">
        <v>336</v>
      </c>
      <c r="B210" s="248" t="s">
        <v>337</v>
      </c>
      <c r="C210" s="248"/>
      <c r="D210" s="112"/>
      <c r="E210" s="112"/>
      <c r="F210" s="112"/>
      <c r="G210" s="112"/>
      <c r="H210" s="112"/>
      <c r="I210" s="112"/>
      <c r="J210" s="112"/>
      <c r="K210" s="112"/>
      <c r="L210" s="459"/>
      <c r="M210" s="112"/>
      <c r="N210" s="112"/>
      <c r="O210" s="112"/>
      <c r="P210" s="112"/>
      <c r="Q210" s="112"/>
      <c r="R210" s="112"/>
      <c r="S210" s="107"/>
      <c r="T210" s="469"/>
      <c r="U210" s="112"/>
    </row>
    <row r="211" spans="1:21" ht="17.25" customHeight="1" x14ac:dyDescent="0.3">
      <c r="A211" s="42" t="s">
        <v>338</v>
      </c>
      <c r="B211" s="248" t="s">
        <v>339</v>
      </c>
      <c r="C211" s="248"/>
      <c r="D211" s="112"/>
      <c r="E211" s="112"/>
      <c r="F211" s="112"/>
      <c r="G211" s="112"/>
      <c r="H211" s="112"/>
      <c r="I211" s="112"/>
      <c r="J211" s="112"/>
      <c r="K211" s="112"/>
      <c r="L211" s="459"/>
      <c r="M211" s="112"/>
      <c r="N211" s="112"/>
      <c r="O211" s="112"/>
      <c r="P211" s="112"/>
      <c r="Q211" s="112"/>
      <c r="R211" s="112"/>
      <c r="S211" s="107"/>
      <c r="T211" s="469"/>
      <c r="U211" s="112"/>
    </row>
    <row r="212" spans="1:21" ht="17.25" customHeight="1" x14ac:dyDescent="0.3">
      <c r="A212" s="42" t="s">
        <v>340</v>
      </c>
      <c r="B212" s="248" t="s">
        <v>341</v>
      </c>
      <c r="C212" s="248"/>
      <c r="D212" s="112"/>
      <c r="E212" s="112"/>
      <c r="F212" s="112"/>
      <c r="G212" s="112"/>
      <c r="H212" s="112"/>
      <c r="I212" s="112"/>
      <c r="J212" s="112"/>
      <c r="K212" s="112"/>
      <c r="L212" s="459"/>
      <c r="M212" s="112"/>
      <c r="N212" s="112"/>
      <c r="O212" s="112"/>
      <c r="P212" s="112"/>
      <c r="Q212" s="112"/>
      <c r="R212" s="112"/>
      <c r="S212" s="107"/>
      <c r="T212" s="469"/>
      <c r="U212" s="112"/>
    </row>
    <row r="213" spans="1:21" ht="17.25" customHeight="1" x14ac:dyDescent="0.3">
      <c r="A213" s="42" t="s">
        <v>342</v>
      </c>
      <c r="B213" s="248" t="s">
        <v>343</v>
      </c>
      <c r="C213" s="248"/>
      <c r="D213" s="112"/>
      <c r="E213" s="112"/>
      <c r="F213" s="112"/>
      <c r="G213" s="112"/>
      <c r="H213" s="112"/>
      <c r="I213" s="112"/>
      <c r="J213" s="112"/>
      <c r="K213" s="112"/>
      <c r="L213" s="459"/>
      <c r="M213" s="112"/>
      <c r="N213" s="112"/>
      <c r="O213" s="112"/>
      <c r="P213" s="112"/>
      <c r="Q213" s="112"/>
      <c r="R213" s="112"/>
      <c r="S213" s="107"/>
      <c r="T213" s="469"/>
      <c r="U213" s="112"/>
    </row>
    <row r="214" spans="1:21" ht="17.25" customHeight="1" x14ac:dyDescent="0.3">
      <c r="A214" s="42" t="s">
        <v>344</v>
      </c>
      <c r="B214" s="248" t="s">
        <v>345</v>
      </c>
      <c r="C214" s="248"/>
      <c r="D214" s="112"/>
      <c r="E214" s="112"/>
      <c r="F214" s="112"/>
      <c r="G214" s="112"/>
      <c r="H214" s="112"/>
      <c r="I214" s="112"/>
      <c r="J214" s="112"/>
      <c r="K214" s="112"/>
      <c r="L214" s="459"/>
      <c r="M214" s="112"/>
      <c r="N214" s="112"/>
      <c r="O214" s="112"/>
      <c r="P214" s="112"/>
      <c r="Q214" s="112"/>
      <c r="R214" s="112"/>
      <c r="S214" s="107"/>
      <c r="T214" s="469"/>
      <c r="U214" s="112"/>
    </row>
    <row r="215" spans="1:21" ht="17.25" customHeight="1" x14ac:dyDescent="0.3">
      <c r="A215" s="42" t="s">
        <v>280</v>
      </c>
      <c r="B215" s="297" t="s">
        <v>281</v>
      </c>
      <c r="C215" s="297"/>
      <c r="D215" s="112"/>
      <c r="E215" s="112"/>
      <c r="F215" s="112"/>
      <c r="G215" s="112"/>
      <c r="H215" s="112"/>
      <c r="I215" s="112"/>
      <c r="J215" s="112"/>
      <c r="K215" s="112"/>
      <c r="L215" s="459"/>
      <c r="M215" s="112"/>
      <c r="N215" s="112"/>
      <c r="O215" s="112"/>
      <c r="P215" s="112"/>
      <c r="Q215" s="112"/>
      <c r="R215" s="112"/>
      <c r="S215" s="107"/>
      <c r="T215" s="469"/>
      <c r="U215" s="112"/>
    </row>
    <row r="216" spans="1:21" s="119" customFormat="1" ht="17.25" customHeight="1" thickBot="1" x14ac:dyDescent="0.35">
      <c r="A216" s="145"/>
      <c r="B216" s="162" t="s">
        <v>346</v>
      </c>
      <c r="C216" s="162"/>
      <c r="D216" s="109">
        <f t="shared" ref="D216:K216" si="45">SUM(D197:D215)</f>
        <v>0</v>
      </c>
      <c r="E216" s="109">
        <f t="shared" si="45"/>
        <v>0</v>
      </c>
      <c r="F216" s="109">
        <f t="shared" si="45"/>
        <v>0</v>
      </c>
      <c r="G216" s="109">
        <f t="shared" si="45"/>
        <v>0</v>
      </c>
      <c r="H216" s="109">
        <f t="shared" si="45"/>
        <v>0</v>
      </c>
      <c r="I216" s="109">
        <f t="shared" si="45"/>
        <v>0</v>
      </c>
      <c r="J216" s="109">
        <f t="shared" si="45"/>
        <v>0</v>
      </c>
      <c r="K216" s="109">
        <f t="shared" si="45"/>
        <v>0</v>
      </c>
      <c r="L216" s="460"/>
      <c r="M216" s="109">
        <f t="shared" ref="M216:R216" si="46">SUM(M197:M215)</f>
        <v>0</v>
      </c>
      <c r="N216" s="109">
        <f t="shared" si="46"/>
        <v>0</v>
      </c>
      <c r="O216" s="109">
        <f t="shared" si="46"/>
        <v>0</v>
      </c>
      <c r="P216" s="109">
        <f t="shared" si="46"/>
        <v>0</v>
      </c>
      <c r="Q216" s="109">
        <f t="shared" si="46"/>
        <v>0</v>
      </c>
      <c r="R216" s="109">
        <f t="shared" si="46"/>
        <v>0</v>
      </c>
      <c r="S216" s="109">
        <f>SUM(S197:S215)</f>
        <v>0</v>
      </c>
      <c r="T216" s="470"/>
      <c r="U216" s="109">
        <f>SUM(U197:U215)</f>
        <v>0</v>
      </c>
    </row>
    <row r="217" spans="1:21" s="119" customFormat="1" ht="17.25" customHeight="1" thickTop="1" thickBot="1" x14ac:dyDescent="0.35">
      <c r="A217" s="156"/>
      <c r="B217" s="280" t="s">
        <v>562</v>
      </c>
      <c r="C217" s="163"/>
      <c r="D217" s="157">
        <f t="shared" ref="D217:E217" si="47">D195+D216</f>
        <v>0</v>
      </c>
      <c r="E217" s="157">
        <f t="shared" si="47"/>
        <v>0</v>
      </c>
      <c r="F217" s="157">
        <f>F195+F216</f>
        <v>0</v>
      </c>
      <c r="G217" s="157">
        <f>G195+G216</f>
        <v>0</v>
      </c>
      <c r="H217" s="157">
        <f t="shared" ref="H217:K217" si="48">H195+H216</f>
        <v>0</v>
      </c>
      <c r="I217" s="157">
        <f t="shared" si="48"/>
        <v>0</v>
      </c>
      <c r="J217" s="157">
        <f t="shared" si="48"/>
        <v>0</v>
      </c>
      <c r="K217" s="157">
        <f t="shared" si="48"/>
        <v>0</v>
      </c>
      <c r="L217" s="169"/>
      <c r="M217" s="157">
        <f t="shared" ref="M217:R217" si="49">M195+M216</f>
        <v>0</v>
      </c>
      <c r="N217" s="157">
        <f t="shared" si="49"/>
        <v>0</v>
      </c>
      <c r="O217" s="157">
        <f t="shared" si="49"/>
        <v>0</v>
      </c>
      <c r="P217" s="157">
        <f t="shared" si="49"/>
        <v>0</v>
      </c>
      <c r="Q217" s="157">
        <f t="shared" si="49"/>
        <v>0</v>
      </c>
      <c r="R217" s="157">
        <f t="shared" si="49"/>
        <v>0</v>
      </c>
      <c r="S217" s="157">
        <f>S195+S216</f>
        <v>0</v>
      </c>
      <c r="T217" s="288">
        <f>R217-S217</f>
        <v>0</v>
      </c>
      <c r="U217" s="289">
        <f>U195+U216</f>
        <v>0</v>
      </c>
    </row>
    <row r="218" spans="1:21" ht="17.25" customHeight="1" thickTop="1" x14ac:dyDescent="0.3">
      <c r="A218" s="1292" t="s">
        <v>519</v>
      </c>
      <c r="B218" s="1293"/>
      <c r="C218" s="333"/>
      <c r="D218" s="108"/>
      <c r="E218" s="108"/>
      <c r="F218" s="108"/>
      <c r="G218" s="108"/>
      <c r="H218" s="108"/>
      <c r="I218" s="108"/>
      <c r="J218" s="108"/>
      <c r="K218" s="108"/>
      <c r="L218" s="459"/>
      <c r="M218" s="108"/>
      <c r="N218" s="108"/>
      <c r="O218" s="108"/>
      <c r="P218" s="108"/>
      <c r="Q218" s="108"/>
      <c r="R218" s="108"/>
      <c r="S218" s="111"/>
      <c r="T218" s="459"/>
      <c r="U218" s="108"/>
    </row>
    <row r="219" spans="1:21" s="119" customFormat="1" ht="17.25" customHeight="1" x14ac:dyDescent="0.3">
      <c r="A219" s="160" t="s">
        <v>235</v>
      </c>
      <c r="B219" s="299" t="s">
        <v>315</v>
      </c>
      <c r="C219" s="161"/>
      <c r="D219" s="170"/>
      <c r="E219" s="170"/>
      <c r="F219" s="170"/>
      <c r="G219" s="170"/>
      <c r="H219" s="170"/>
      <c r="I219" s="170"/>
      <c r="J219" s="170"/>
      <c r="K219" s="170"/>
      <c r="L219" s="459"/>
      <c r="M219" s="170"/>
      <c r="N219" s="170"/>
      <c r="O219" s="170"/>
      <c r="P219" s="170"/>
      <c r="Q219" s="170"/>
      <c r="R219" s="170"/>
      <c r="S219" s="171"/>
      <c r="T219" s="459"/>
      <c r="U219" s="170"/>
    </row>
    <row r="220" spans="1:21" ht="17.25" customHeight="1" x14ac:dyDescent="0.3">
      <c r="A220" s="42" t="s">
        <v>177</v>
      </c>
      <c r="B220" s="248" t="s">
        <v>320</v>
      </c>
      <c r="C220" s="248"/>
      <c r="D220" s="112"/>
      <c r="E220" s="112"/>
      <c r="F220" s="112"/>
      <c r="G220" s="112"/>
      <c r="H220" s="112"/>
      <c r="I220" s="112"/>
      <c r="J220" s="112"/>
      <c r="K220" s="112"/>
      <c r="L220" s="459"/>
      <c r="M220" s="112"/>
      <c r="N220" s="112"/>
      <c r="O220" s="112"/>
      <c r="P220" s="112"/>
      <c r="Q220" s="112"/>
      <c r="R220" s="112"/>
      <c r="S220" s="107"/>
      <c r="T220" s="469"/>
      <c r="U220" s="112"/>
    </row>
    <row r="221" spans="1:21" ht="17.25" customHeight="1" x14ac:dyDescent="0.3">
      <c r="A221" s="42" t="s">
        <v>178</v>
      </c>
      <c r="B221" s="248" t="s">
        <v>321</v>
      </c>
      <c r="C221" s="248"/>
      <c r="D221" s="112"/>
      <c r="E221" s="112"/>
      <c r="F221" s="112"/>
      <c r="G221" s="112"/>
      <c r="H221" s="112"/>
      <c r="I221" s="112"/>
      <c r="J221" s="112"/>
      <c r="K221" s="112"/>
      <c r="L221" s="459"/>
      <c r="M221" s="112"/>
      <c r="N221" s="112"/>
      <c r="O221" s="112"/>
      <c r="P221" s="112"/>
      <c r="Q221" s="112"/>
      <c r="R221" s="112"/>
      <c r="S221" s="107"/>
      <c r="T221" s="469"/>
      <c r="U221" s="112"/>
    </row>
    <row r="222" spans="1:21" ht="17.25" customHeight="1" x14ac:dyDescent="0.3">
      <c r="A222" s="42" t="s">
        <v>179</v>
      </c>
      <c r="B222" s="248" t="s">
        <v>322</v>
      </c>
      <c r="C222" s="248"/>
      <c r="D222" s="112"/>
      <c r="E222" s="112"/>
      <c r="F222" s="112"/>
      <c r="G222" s="112"/>
      <c r="H222" s="112"/>
      <c r="I222" s="112"/>
      <c r="J222" s="112"/>
      <c r="K222" s="112"/>
      <c r="L222" s="459"/>
      <c r="M222" s="112"/>
      <c r="N222" s="112"/>
      <c r="O222" s="112"/>
      <c r="P222" s="112"/>
      <c r="Q222" s="112"/>
      <c r="R222" s="112"/>
      <c r="S222" s="107"/>
      <c r="T222" s="469"/>
      <c r="U222" s="112"/>
    </row>
    <row r="223" spans="1:21" ht="17.25" customHeight="1" x14ac:dyDescent="0.3">
      <c r="A223" s="42" t="s">
        <v>180</v>
      </c>
      <c r="B223" s="248" t="s">
        <v>323</v>
      </c>
      <c r="C223" s="248"/>
      <c r="D223" s="112"/>
      <c r="E223" s="112"/>
      <c r="F223" s="112"/>
      <c r="G223" s="112"/>
      <c r="H223" s="112"/>
      <c r="I223" s="112"/>
      <c r="J223" s="112"/>
      <c r="K223" s="112"/>
      <c r="L223" s="459"/>
      <c r="M223" s="112"/>
      <c r="N223" s="112"/>
      <c r="O223" s="112"/>
      <c r="P223" s="112"/>
      <c r="Q223" s="112"/>
      <c r="R223" s="112"/>
      <c r="S223" s="107"/>
      <c r="T223" s="469"/>
      <c r="U223" s="112"/>
    </row>
    <row r="224" spans="1:21" ht="17.25" customHeight="1" x14ac:dyDescent="0.3">
      <c r="A224" s="42" t="s">
        <v>191</v>
      </c>
      <c r="B224" s="248" t="s">
        <v>325</v>
      </c>
      <c r="C224" s="248"/>
      <c r="D224" s="112"/>
      <c r="E224" s="112"/>
      <c r="F224" s="112"/>
      <c r="G224" s="112"/>
      <c r="H224" s="112"/>
      <c r="I224" s="112"/>
      <c r="J224" s="112"/>
      <c r="K224" s="112"/>
      <c r="L224" s="459"/>
      <c r="M224" s="112"/>
      <c r="N224" s="112"/>
      <c r="O224" s="112"/>
      <c r="P224" s="112"/>
      <c r="Q224" s="112"/>
      <c r="R224" s="112"/>
      <c r="S224" s="107"/>
      <c r="T224" s="469"/>
      <c r="U224" s="112"/>
    </row>
    <row r="225" spans="1:21" ht="17.25" customHeight="1" x14ac:dyDescent="0.3">
      <c r="A225" s="42" t="s">
        <v>192</v>
      </c>
      <c r="B225" s="248" t="s">
        <v>326</v>
      </c>
      <c r="C225" s="248"/>
      <c r="D225" s="112"/>
      <c r="E225" s="112"/>
      <c r="F225" s="112"/>
      <c r="G225" s="112"/>
      <c r="H225" s="112"/>
      <c r="I225" s="112"/>
      <c r="J225" s="112"/>
      <c r="K225" s="112"/>
      <c r="L225" s="459"/>
      <c r="M225" s="112"/>
      <c r="N225" s="112"/>
      <c r="O225" s="112"/>
      <c r="P225" s="112"/>
      <c r="Q225" s="112"/>
      <c r="R225" s="112"/>
      <c r="S225" s="107"/>
      <c r="T225" s="469"/>
      <c r="U225" s="112"/>
    </row>
    <row r="226" spans="1:21" ht="17.25" customHeight="1" x14ac:dyDescent="0.3">
      <c r="A226" s="42" t="s">
        <v>193</v>
      </c>
      <c r="B226" s="248" t="s">
        <v>327</v>
      </c>
      <c r="C226" s="248"/>
      <c r="D226" s="112"/>
      <c r="E226" s="112"/>
      <c r="F226" s="112"/>
      <c r="G226" s="112"/>
      <c r="H226" s="112"/>
      <c r="I226" s="112"/>
      <c r="J226" s="112"/>
      <c r="K226" s="112"/>
      <c r="L226" s="459"/>
      <c r="M226" s="112"/>
      <c r="N226" s="112"/>
      <c r="O226" s="112"/>
      <c r="P226" s="112"/>
      <c r="Q226" s="112"/>
      <c r="R226" s="112"/>
      <c r="S226" s="107"/>
      <c r="T226" s="469"/>
      <c r="U226" s="112"/>
    </row>
    <row r="227" spans="1:21" ht="17.25" customHeight="1" x14ac:dyDescent="0.3">
      <c r="A227" s="42" t="s">
        <v>206</v>
      </c>
      <c r="B227" s="248" t="s">
        <v>328</v>
      </c>
      <c r="C227" s="248"/>
      <c r="D227" s="112"/>
      <c r="E227" s="112"/>
      <c r="F227" s="112"/>
      <c r="G227" s="112"/>
      <c r="H227" s="112"/>
      <c r="I227" s="112"/>
      <c r="J227" s="112"/>
      <c r="K227" s="112"/>
      <c r="L227" s="459"/>
      <c r="M227" s="112"/>
      <c r="N227" s="112"/>
      <c r="O227" s="112"/>
      <c r="P227" s="112"/>
      <c r="Q227" s="112"/>
      <c r="R227" s="112"/>
      <c r="S227" s="107"/>
      <c r="T227" s="469"/>
      <c r="U227" s="112"/>
    </row>
    <row r="228" spans="1:21" ht="17.25" customHeight="1" x14ac:dyDescent="0.3">
      <c r="A228" s="42" t="s">
        <v>207</v>
      </c>
      <c r="B228" s="248" t="s">
        <v>329</v>
      </c>
      <c r="C228" s="248"/>
      <c r="D228" s="112"/>
      <c r="E228" s="112"/>
      <c r="F228" s="112"/>
      <c r="G228" s="112"/>
      <c r="H228" s="112"/>
      <c r="I228" s="112"/>
      <c r="J228" s="112"/>
      <c r="K228" s="112"/>
      <c r="L228" s="459"/>
      <c r="M228" s="112"/>
      <c r="N228" s="112"/>
      <c r="O228" s="112"/>
      <c r="P228" s="112"/>
      <c r="Q228" s="112"/>
      <c r="R228" s="112"/>
      <c r="S228" s="107"/>
      <c r="T228" s="469"/>
      <c r="U228" s="112"/>
    </row>
    <row r="229" spans="1:21" ht="17.25" customHeight="1" x14ac:dyDescent="0.3">
      <c r="A229" s="42" t="s">
        <v>209</v>
      </c>
      <c r="B229" s="248" t="s">
        <v>330</v>
      </c>
      <c r="C229" s="248"/>
      <c r="D229" s="112"/>
      <c r="E229" s="112"/>
      <c r="F229" s="112"/>
      <c r="G229" s="112"/>
      <c r="H229" s="112"/>
      <c r="I229" s="112"/>
      <c r="J229" s="112"/>
      <c r="K229" s="112"/>
      <c r="L229" s="459"/>
      <c r="M229" s="112"/>
      <c r="N229" s="112"/>
      <c r="O229" s="112"/>
      <c r="P229" s="112"/>
      <c r="Q229" s="112"/>
      <c r="R229" s="112"/>
      <c r="S229" s="107"/>
      <c r="T229" s="469"/>
      <c r="U229" s="112"/>
    </row>
    <row r="230" spans="1:21" ht="17.25" customHeight="1" x14ac:dyDescent="0.3">
      <c r="A230" s="42" t="s">
        <v>211</v>
      </c>
      <c r="B230" s="248" t="s">
        <v>331</v>
      </c>
      <c r="C230" s="248"/>
      <c r="D230" s="112"/>
      <c r="E230" s="112"/>
      <c r="F230" s="112"/>
      <c r="G230" s="112"/>
      <c r="H230" s="112"/>
      <c r="I230" s="112"/>
      <c r="J230" s="112"/>
      <c r="K230" s="112"/>
      <c r="L230" s="459"/>
      <c r="M230" s="112"/>
      <c r="N230" s="112"/>
      <c r="O230" s="112"/>
      <c r="P230" s="112"/>
      <c r="Q230" s="112"/>
      <c r="R230" s="112"/>
      <c r="S230" s="107"/>
      <c r="T230" s="469"/>
      <c r="U230" s="112"/>
    </row>
    <row r="231" spans="1:21" ht="17.25" customHeight="1" x14ac:dyDescent="0.3">
      <c r="A231" s="42" t="s">
        <v>332</v>
      </c>
      <c r="B231" s="248" t="s">
        <v>333</v>
      </c>
      <c r="C231" s="248"/>
      <c r="D231" s="112"/>
      <c r="E231" s="112"/>
      <c r="F231" s="112"/>
      <c r="G231" s="112"/>
      <c r="H231" s="112"/>
      <c r="I231" s="112"/>
      <c r="J231" s="112"/>
      <c r="K231" s="112"/>
      <c r="L231" s="459"/>
      <c r="M231" s="112"/>
      <c r="N231" s="112"/>
      <c r="O231" s="112"/>
      <c r="P231" s="112"/>
      <c r="Q231" s="112"/>
      <c r="R231" s="112"/>
      <c r="S231" s="107"/>
      <c r="T231" s="469"/>
      <c r="U231" s="112"/>
    </row>
    <row r="232" spans="1:21" ht="17.25" customHeight="1" x14ac:dyDescent="0.3">
      <c r="A232" s="42" t="s">
        <v>334</v>
      </c>
      <c r="B232" s="248" t="s">
        <v>335</v>
      </c>
      <c r="C232" s="248"/>
      <c r="D232" s="112"/>
      <c r="E232" s="112"/>
      <c r="F232" s="112"/>
      <c r="G232" s="112"/>
      <c r="H232" s="112"/>
      <c r="I232" s="112"/>
      <c r="J232" s="112"/>
      <c r="K232" s="112"/>
      <c r="L232" s="459"/>
      <c r="M232" s="112"/>
      <c r="N232" s="112"/>
      <c r="O232" s="112"/>
      <c r="P232" s="112"/>
      <c r="Q232" s="112"/>
      <c r="R232" s="112"/>
      <c r="S232" s="107"/>
      <c r="T232" s="469"/>
      <c r="U232" s="112"/>
    </row>
    <row r="233" spans="1:21" ht="17.25" customHeight="1" x14ac:dyDescent="0.3">
      <c r="A233" s="42" t="s">
        <v>336</v>
      </c>
      <c r="B233" s="248" t="s">
        <v>337</v>
      </c>
      <c r="C233" s="248"/>
      <c r="D233" s="112"/>
      <c r="E233" s="112"/>
      <c r="F233" s="112"/>
      <c r="G233" s="112"/>
      <c r="H233" s="112"/>
      <c r="I233" s="112"/>
      <c r="J233" s="112"/>
      <c r="K233" s="112"/>
      <c r="L233" s="459"/>
      <c r="M233" s="112"/>
      <c r="N233" s="112"/>
      <c r="O233" s="112"/>
      <c r="P233" s="112"/>
      <c r="Q233" s="112"/>
      <c r="R233" s="112"/>
      <c r="S233" s="107"/>
      <c r="T233" s="469"/>
      <c r="U233" s="112"/>
    </row>
    <row r="234" spans="1:21" ht="17.25" customHeight="1" x14ac:dyDescent="0.3">
      <c r="A234" s="42" t="s">
        <v>338</v>
      </c>
      <c r="B234" s="248" t="s">
        <v>339</v>
      </c>
      <c r="C234" s="248"/>
      <c r="D234" s="112"/>
      <c r="E234" s="112"/>
      <c r="F234" s="112"/>
      <c r="G234" s="112"/>
      <c r="H234" s="112"/>
      <c r="I234" s="112"/>
      <c r="J234" s="112"/>
      <c r="K234" s="112"/>
      <c r="L234" s="459"/>
      <c r="M234" s="112"/>
      <c r="N234" s="112"/>
      <c r="O234" s="112"/>
      <c r="P234" s="112"/>
      <c r="Q234" s="112"/>
      <c r="R234" s="112"/>
      <c r="S234" s="107"/>
      <c r="T234" s="469"/>
      <c r="U234" s="112"/>
    </row>
    <row r="235" spans="1:21" ht="17.25" customHeight="1" x14ac:dyDescent="0.3">
      <c r="A235" s="42" t="s">
        <v>340</v>
      </c>
      <c r="B235" s="248" t="s">
        <v>341</v>
      </c>
      <c r="C235" s="248"/>
      <c r="D235" s="112"/>
      <c r="E235" s="112"/>
      <c r="F235" s="112"/>
      <c r="G235" s="112"/>
      <c r="H235" s="112"/>
      <c r="I235" s="112"/>
      <c r="J235" s="112"/>
      <c r="K235" s="112"/>
      <c r="L235" s="459"/>
      <c r="M235" s="112"/>
      <c r="N235" s="112"/>
      <c r="O235" s="112"/>
      <c r="P235" s="112"/>
      <c r="Q235" s="112"/>
      <c r="R235" s="112"/>
      <c r="S235" s="107"/>
      <c r="T235" s="469"/>
      <c r="U235" s="112"/>
    </row>
    <row r="236" spans="1:21" ht="17.25" customHeight="1" x14ac:dyDescent="0.3">
      <c r="A236" s="42" t="s">
        <v>342</v>
      </c>
      <c r="B236" s="248" t="s">
        <v>343</v>
      </c>
      <c r="C236" s="248"/>
      <c r="D236" s="112"/>
      <c r="E236" s="112"/>
      <c r="F236" s="112"/>
      <c r="G236" s="112"/>
      <c r="H236" s="112"/>
      <c r="I236" s="112"/>
      <c r="J236" s="112"/>
      <c r="K236" s="112"/>
      <c r="L236" s="459"/>
      <c r="M236" s="112"/>
      <c r="N236" s="112"/>
      <c r="O236" s="112"/>
      <c r="P236" s="112"/>
      <c r="Q236" s="112"/>
      <c r="R236" s="112"/>
      <c r="S236" s="107"/>
      <c r="T236" s="469"/>
      <c r="U236" s="112"/>
    </row>
    <row r="237" spans="1:21" ht="17.25" customHeight="1" x14ac:dyDescent="0.3">
      <c r="A237" s="42" t="s">
        <v>344</v>
      </c>
      <c r="B237" s="248" t="s">
        <v>345</v>
      </c>
      <c r="C237" s="248"/>
      <c r="D237" s="112"/>
      <c r="E237" s="112"/>
      <c r="F237" s="112"/>
      <c r="G237" s="112"/>
      <c r="H237" s="112"/>
      <c r="I237" s="112"/>
      <c r="J237" s="112"/>
      <c r="K237" s="112"/>
      <c r="L237" s="459"/>
      <c r="M237" s="112"/>
      <c r="N237" s="112"/>
      <c r="O237" s="112"/>
      <c r="P237" s="112"/>
      <c r="Q237" s="112"/>
      <c r="R237" s="112"/>
      <c r="S237" s="107"/>
      <c r="T237" s="469"/>
      <c r="U237" s="112"/>
    </row>
    <row r="238" spans="1:21" ht="17.25" customHeight="1" x14ac:dyDescent="0.3">
      <c r="A238" s="42" t="s">
        <v>280</v>
      </c>
      <c r="B238" s="297" t="s">
        <v>281</v>
      </c>
      <c r="C238" s="297"/>
      <c r="D238" s="112"/>
      <c r="E238" s="112"/>
      <c r="F238" s="112"/>
      <c r="G238" s="112"/>
      <c r="H238" s="112"/>
      <c r="I238" s="112"/>
      <c r="J238" s="112"/>
      <c r="K238" s="112"/>
      <c r="L238" s="459"/>
      <c r="M238" s="112"/>
      <c r="N238" s="112"/>
      <c r="O238" s="112"/>
      <c r="P238" s="112"/>
      <c r="Q238" s="112"/>
      <c r="R238" s="112"/>
      <c r="S238" s="107"/>
      <c r="T238" s="469"/>
      <c r="U238" s="112"/>
    </row>
    <row r="239" spans="1:21" s="119" customFormat="1" ht="17.25" customHeight="1" thickBot="1" x14ac:dyDescent="0.35">
      <c r="A239" s="145"/>
      <c r="B239" s="162" t="s">
        <v>346</v>
      </c>
      <c r="C239" s="162"/>
      <c r="D239" s="109">
        <f t="shared" ref="D239:J239" si="50">SUM(D220:D238)</f>
        <v>0</v>
      </c>
      <c r="E239" s="109">
        <f t="shared" si="50"/>
        <v>0</v>
      </c>
      <c r="F239" s="109">
        <f t="shared" si="50"/>
        <v>0</v>
      </c>
      <c r="G239" s="109">
        <f t="shared" si="50"/>
        <v>0</v>
      </c>
      <c r="H239" s="109">
        <f t="shared" si="50"/>
        <v>0</v>
      </c>
      <c r="I239" s="109">
        <f t="shared" si="50"/>
        <v>0</v>
      </c>
      <c r="J239" s="109">
        <f t="shared" si="50"/>
        <v>0</v>
      </c>
      <c r="K239" s="109">
        <f>SUM(K220:K238)</f>
        <v>0</v>
      </c>
      <c r="L239" s="459"/>
      <c r="M239" s="109">
        <f t="shared" ref="M239:R239" si="51">SUM(M220:M238)</f>
        <v>0</v>
      </c>
      <c r="N239" s="109">
        <f t="shared" si="51"/>
        <v>0</v>
      </c>
      <c r="O239" s="109">
        <f t="shared" si="51"/>
        <v>0</v>
      </c>
      <c r="P239" s="109">
        <f t="shared" si="51"/>
        <v>0</v>
      </c>
      <c r="Q239" s="109">
        <f t="shared" si="51"/>
        <v>0</v>
      </c>
      <c r="R239" s="109">
        <f t="shared" si="51"/>
        <v>0</v>
      </c>
      <c r="S239" s="109">
        <f>SUM(S220:S238)</f>
        <v>0</v>
      </c>
      <c r="T239" s="469"/>
      <c r="U239" s="109">
        <f>SUM(U220:U238)</f>
        <v>0</v>
      </c>
    </row>
    <row r="240" spans="1:21" s="119" customFormat="1" ht="17.25" customHeight="1" thickTop="1" x14ac:dyDescent="0.3">
      <c r="A240" s="160" t="s">
        <v>236</v>
      </c>
      <c r="B240" s="161" t="s">
        <v>316</v>
      </c>
      <c r="C240" s="161"/>
      <c r="D240" s="170"/>
      <c r="E240" s="170"/>
      <c r="F240" s="170"/>
      <c r="G240" s="170"/>
      <c r="H240" s="170"/>
      <c r="I240" s="170"/>
      <c r="J240" s="170"/>
      <c r="K240" s="170"/>
      <c r="L240" s="459"/>
      <c r="M240" s="170"/>
      <c r="N240" s="170"/>
      <c r="O240" s="170"/>
      <c r="P240" s="170"/>
      <c r="Q240" s="170"/>
      <c r="R240" s="170"/>
      <c r="S240" s="171"/>
      <c r="T240" s="459"/>
      <c r="U240" s="170"/>
    </row>
    <row r="241" spans="1:21" ht="17.25" customHeight="1" x14ac:dyDescent="0.3">
      <c r="A241" s="42" t="s">
        <v>177</v>
      </c>
      <c r="B241" s="248" t="s">
        <v>320</v>
      </c>
      <c r="C241" s="248"/>
      <c r="D241" s="112"/>
      <c r="E241" s="112"/>
      <c r="F241" s="112"/>
      <c r="G241" s="112"/>
      <c r="H241" s="112"/>
      <c r="I241" s="112"/>
      <c r="J241" s="112"/>
      <c r="K241" s="112"/>
      <c r="L241" s="459"/>
      <c r="M241" s="112"/>
      <c r="N241" s="112"/>
      <c r="O241" s="112"/>
      <c r="P241" s="112"/>
      <c r="Q241" s="112"/>
      <c r="R241" s="112"/>
      <c r="S241" s="107"/>
      <c r="T241" s="469"/>
      <c r="U241" s="112"/>
    </row>
    <row r="242" spans="1:21" ht="17.25" customHeight="1" x14ac:dyDescent="0.3">
      <c r="A242" s="42" t="s">
        <v>178</v>
      </c>
      <c r="B242" s="248" t="s">
        <v>321</v>
      </c>
      <c r="C242" s="248"/>
      <c r="D242" s="112"/>
      <c r="E242" s="112"/>
      <c r="F242" s="112"/>
      <c r="G242" s="112"/>
      <c r="H242" s="112"/>
      <c r="I242" s="112"/>
      <c r="J242" s="112"/>
      <c r="K242" s="112"/>
      <c r="L242" s="459"/>
      <c r="M242" s="112"/>
      <c r="N242" s="112"/>
      <c r="O242" s="112"/>
      <c r="P242" s="112"/>
      <c r="Q242" s="112"/>
      <c r="R242" s="112"/>
      <c r="S242" s="107"/>
      <c r="T242" s="469"/>
      <c r="U242" s="112"/>
    </row>
    <row r="243" spans="1:21" ht="17.25" customHeight="1" x14ac:dyDescent="0.3">
      <c r="A243" s="42" t="s">
        <v>179</v>
      </c>
      <c r="B243" s="248" t="s">
        <v>322</v>
      </c>
      <c r="C243" s="248"/>
      <c r="D243" s="112"/>
      <c r="E243" s="112"/>
      <c r="F243" s="112"/>
      <c r="G243" s="112"/>
      <c r="H243" s="112"/>
      <c r="I243" s="112"/>
      <c r="J243" s="112"/>
      <c r="K243" s="112"/>
      <c r="L243" s="459"/>
      <c r="M243" s="112"/>
      <c r="N243" s="112"/>
      <c r="O243" s="112"/>
      <c r="P243" s="112"/>
      <c r="Q243" s="112"/>
      <c r="R243" s="112"/>
      <c r="S243" s="107"/>
      <c r="T243" s="469"/>
      <c r="U243" s="112"/>
    </row>
    <row r="244" spans="1:21" ht="17.25" customHeight="1" x14ac:dyDescent="0.3">
      <c r="A244" s="42" t="s">
        <v>180</v>
      </c>
      <c r="B244" s="248" t="s">
        <v>323</v>
      </c>
      <c r="C244" s="248"/>
      <c r="D244" s="112"/>
      <c r="E244" s="112"/>
      <c r="F244" s="112"/>
      <c r="G244" s="112"/>
      <c r="H244" s="112"/>
      <c r="I244" s="112"/>
      <c r="J244" s="112"/>
      <c r="K244" s="112"/>
      <c r="L244" s="459"/>
      <c r="M244" s="112"/>
      <c r="N244" s="112"/>
      <c r="O244" s="112"/>
      <c r="P244" s="112"/>
      <c r="Q244" s="112"/>
      <c r="R244" s="112"/>
      <c r="S244" s="107"/>
      <c r="T244" s="469"/>
      <c r="U244" s="112"/>
    </row>
    <row r="245" spans="1:21" ht="17.25" customHeight="1" x14ac:dyDescent="0.3">
      <c r="A245" s="42" t="s">
        <v>191</v>
      </c>
      <c r="B245" s="248" t="s">
        <v>325</v>
      </c>
      <c r="C245" s="248"/>
      <c r="D245" s="112"/>
      <c r="E245" s="112"/>
      <c r="F245" s="112"/>
      <c r="G245" s="112"/>
      <c r="H245" s="112"/>
      <c r="I245" s="112"/>
      <c r="J245" s="112"/>
      <c r="K245" s="112"/>
      <c r="L245" s="459"/>
      <c r="M245" s="112"/>
      <c r="N245" s="112"/>
      <c r="O245" s="112"/>
      <c r="P245" s="112"/>
      <c r="Q245" s="112"/>
      <c r="R245" s="112"/>
      <c r="S245" s="107"/>
      <c r="T245" s="469"/>
      <c r="U245" s="112"/>
    </row>
    <row r="246" spans="1:21" ht="17.25" customHeight="1" x14ac:dyDescent="0.3">
      <c r="A246" s="42" t="s">
        <v>192</v>
      </c>
      <c r="B246" s="248" t="s">
        <v>326</v>
      </c>
      <c r="C246" s="248"/>
      <c r="D246" s="112"/>
      <c r="E246" s="112"/>
      <c r="F246" s="112"/>
      <c r="G246" s="112"/>
      <c r="H246" s="112"/>
      <c r="I246" s="112"/>
      <c r="J246" s="112"/>
      <c r="K246" s="112"/>
      <c r="L246" s="459"/>
      <c r="M246" s="112"/>
      <c r="N246" s="112"/>
      <c r="O246" s="112"/>
      <c r="P246" s="112"/>
      <c r="Q246" s="112"/>
      <c r="R246" s="112"/>
      <c r="S246" s="107"/>
      <c r="T246" s="469"/>
      <c r="U246" s="112"/>
    </row>
    <row r="247" spans="1:21" ht="17.25" customHeight="1" x14ac:dyDescent="0.3">
      <c r="A247" s="42" t="s">
        <v>193</v>
      </c>
      <c r="B247" s="248" t="s">
        <v>327</v>
      </c>
      <c r="C247" s="248"/>
      <c r="D247" s="112"/>
      <c r="E247" s="112"/>
      <c r="F247" s="112"/>
      <c r="G247" s="112"/>
      <c r="H247" s="112"/>
      <c r="I247" s="112"/>
      <c r="J247" s="112"/>
      <c r="K247" s="112"/>
      <c r="L247" s="459"/>
      <c r="M247" s="112"/>
      <c r="N247" s="112"/>
      <c r="O247" s="112"/>
      <c r="P247" s="112"/>
      <c r="Q247" s="112"/>
      <c r="R247" s="112"/>
      <c r="S247" s="107"/>
      <c r="T247" s="469"/>
      <c r="U247" s="112"/>
    </row>
    <row r="248" spans="1:21" ht="17.25" customHeight="1" x14ac:dyDescent="0.3">
      <c r="A248" s="42" t="s">
        <v>206</v>
      </c>
      <c r="B248" s="248" t="s">
        <v>328</v>
      </c>
      <c r="C248" s="248"/>
      <c r="D248" s="112"/>
      <c r="E248" s="112"/>
      <c r="F248" s="112"/>
      <c r="G248" s="112"/>
      <c r="H248" s="112"/>
      <c r="I248" s="112"/>
      <c r="J248" s="112"/>
      <c r="K248" s="112"/>
      <c r="L248" s="459"/>
      <c r="M248" s="112"/>
      <c r="N248" s="112"/>
      <c r="O248" s="112"/>
      <c r="P248" s="112"/>
      <c r="Q248" s="112"/>
      <c r="R248" s="112"/>
      <c r="S248" s="107"/>
      <c r="T248" s="469"/>
      <c r="U248" s="112"/>
    </row>
    <row r="249" spans="1:21" ht="17.25" customHeight="1" x14ac:dyDescent="0.3">
      <c r="A249" s="42" t="s">
        <v>207</v>
      </c>
      <c r="B249" s="248" t="s">
        <v>329</v>
      </c>
      <c r="C249" s="248"/>
      <c r="D249" s="112"/>
      <c r="E249" s="112"/>
      <c r="F249" s="112"/>
      <c r="G249" s="112"/>
      <c r="H249" s="112"/>
      <c r="I249" s="112"/>
      <c r="J249" s="112"/>
      <c r="K249" s="112"/>
      <c r="L249" s="459"/>
      <c r="M249" s="112"/>
      <c r="N249" s="112"/>
      <c r="O249" s="112"/>
      <c r="P249" s="112"/>
      <c r="Q249" s="112"/>
      <c r="R249" s="112"/>
      <c r="S249" s="107"/>
      <c r="T249" s="469"/>
      <c r="U249" s="112"/>
    </row>
    <row r="250" spans="1:21" ht="17.25" customHeight="1" x14ac:dyDescent="0.3">
      <c r="A250" s="42" t="s">
        <v>209</v>
      </c>
      <c r="B250" s="248" t="s">
        <v>330</v>
      </c>
      <c r="C250" s="248"/>
      <c r="D250" s="112"/>
      <c r="E250" s="112"/>
      <c r="F250" s="112"/>
      <c r="G250" s="112"/>
      <c r="H250" s="112"/>
      <c r="I250" s="112"/>
      <c r="J250" s="112"/>
      <c r="K250" s="112"/>
      <c r="L250" s="459"/>
      <c r="M250" s="112"/>
      <c r="N250" s="112"/>
      <c r="O250" s="112"/>
      <c r="P250" s="112"/>
      <c r="Q250" s="112"/>
      <c r="R250" s="112"/>
      <c r="S250" s="107"/>
      <c r="T250" s="469"/>
      <c r="U250" s="112"/>
    </row>
    <row r="251" spans="1:21" ht="17.25" customHeight="1" x14ac:dyDescent="0.3">
      <c r="A251" s="42" t="s">
        <v>211</v>
      </c>
      <c r="B251" s="248" t="s">
        <v>331</v>
      </c>
      <c r="C251" s="248"/>
      <c r="D251" s="112"/>
      <c r="E251" s="112"/>
      <c r="F251" s="112"/>
      <c r="G251" s="112"/>
      <c r="H251" s="112"/>
      <c r="I251" s="112"/>
      <c r="J251" s="112"/>
      <c r="K251" s="112"/>
      <c r="L251" s="459"/>
      <c r="M251" s="112"/>
      <c r="N251" s="112"/>
      <c r="O251" s="112"/>
      <c r="P251" s="112"/>
      <c r="Q251" s="112"/>
      <c r="R251" s="112"/>
      <c r="S251" s="107"/>
      <c r="T251" s="469"/>
      <c r="U251" s="112"/>
    </row>
    <row r="252" spans="1:21" ht="17.25" customHeight="1" x14ac:dyDescent="0.3">
      <c r="A252" s="42" t="s">
        <v>332</v>
      </c>
      <c r="B252" s="248" t="s">
        <v>333</v>
      </c>
      <c r="C252" s="248"/>
      <c r="D252" s="112"/>
      <c r="E252" s="112"/>
      <c r="F252" s="112"/>
      <c r="G252" s="112"/>
      <c r="H252" s="112"/>
      <c r="I252" s="112"/>
      <c r="J252" s="112"/>
      <c r="K252" s="112"/>
      <c r="L252" s="459"/>
      <c r="M252" s="112"/>
      <c r="N252" s="112"/>
      <c r="O252" s="112"/>
      <c r="P252" s="112"/>
      <c r="Q252" s="112"/>
      <c r="R252" s="112"/>
      <c r="S252" s="107"/>
      <c r="T252" s="469"/>
      <c r="U252" s="112"/>
    </row>
    <row r="253" spans="1:21" ht="17.25" customHeight="1" x14ac:dyDescent="0.3">
      <c r="A253" s="42" t="s">
        <v>334</v>
      </c>
      <c r="B253" s="248" t="s">
        <v>335</v>
      </c>
      <c r="C253" s="248"/>
      <c r="D253" s="112"/>
      <c r="E253" s="112"/>
      <c r="F253" s="112"/>
      <c r="G253" s="112"/>
      <c r="H253" s="112"/>
      <c r="I253" s="112"/>
      <c r="J253" s="112"/>
      <c r="K253" s="112"/>
      <c r="L253" s="459"/>
      <c r="M253" s="112"/>
      <c r="N253" s="112"/>
      <c r="O253" s="112"/>
      <c r="P253" s="112"/>
      <c r="Q253" s="112"/>
      <c r="R253" s="112"/>
      <c r="S253" s="107"/>
      <c r="T253" s="469"/>
      <c r="U253" s="112"/>
    </row>
    <row r="254" spans="1:21" ht="17.25" customHeight="1" x14ac:dyDescent="0.3">
      <c r="A254" s="42" t="s">
        <v>336</v>
      </c>
      <c r="B254" s="248" t="s">
        <v>337</v>
      </c>
      <c r="C254" s="248"/>
      <c r="D254" s="112"/>
      <c r="E254" s="112"/>
      <c r="F254" s="112"/>
      <c r="G254" s="112"/>
      <c r="H254" s="112"/>
      <c r="I254" s="112"/>
      <c r="J254" s="112"/>
      <c r="K254" s="112"/>
      <c r="L254" s="459"/>
      <c r="M254" s="112"/>
      <c r="N254" s="112"/>
      <c r="O254" s="112"/>
      <c r="P254" s="112"/>
      <c r="Q254" s="112"/>
      <c r="R254" s="112"/>
      <c r="S254" s="107"/>
      <c r="T254" s="469"/>
      <c r="U254" s="112"/>
    </row>
    <row r="255" spans="1:21" ht="17.25" customHeight="1" x14ac:dyDescent="0.3">
      <c r="A255" s="42" t="s">
        <v>338</v>
      </c>
      <c r="B255" s="248" t="s">
        <v>339</v>
      </c>
      <c r="C255" s="248"/>
      <c r="D255" s="112"/>
      <c r="E255" s="112"/>
      <c r="F255" s="112"/>
      <c r="G255" s="112"/>
      <c r="H255" s="112"/>
      <c r="I255" s="112"/>
      <c r="J255" s="112"/>
      <c r="K255" s="112"/>
      <c r="L255" s="459"/>
      <c r="M255" s="112"/>
      <c r="N255" s="112"/>
      <c r="O255" s="112"/>
      <c r="P255" s="112"/>
      <c r="Q255" s="112"/>
      <c r="R255" s="112"/>
      <c r="S255" s="107"/>
      <c r="T255" s="469"/>
      <c r="U255" s="112"/>
    </row>
    <row r="256" spans="1:21" ht="17.25" customHeight="1" x14ac:dyDescent="0.3">
      <c r="A256" s="42" t="s">
        <v>340</v>
      </c>
      <c r="B256" s="248" t="s">
        <v>341</v>
      </c>
      <c r="C256" s="248"/>
      <c r="D256" s="112"/>
      <c r="E256" s="112"/>
      <c r="F256" s="112"/>
      <c r="G256" s="112"/>
      <c r="H256" s="112"/>
      <c r="I256" s="112"/>
      <c r="J256" s="112"/>
      <c r="K256" s="112"/>
      <c r="L256" s="459"/>
      <c r="M256" s="112"/>
      <c r="N256" s="112"/>
      <c r="O256" s="112"/>
      <c r="P256" s="112"/>
      <c r="Q256" s="112"/>
      <c r="R256" s="112"/>
      <c r="S256" s="107"/>
      <c r="T256" s="469"/>
      <c r="U256" s="112"/>
    </row>
    <row r="257" spans="1:21" ht="17.25" customHeight="1" x14ac:dyDescent="0.3">
      <c r="A257" s="42" t="s">
        <v>342</v>
      </c>
      <c r="B257" s="248" t="s">
        <v>343</v>
      </c>
      <c r="C257" s="248"/>
      <c r="D257" s="112"/>
      <c r="E257" s="112"/>
      <c r="F257" s="112"/>
      <c r="G257" s="112"/>
      <c r="H257" s="112"/>
      <c r="I257" s="112"/>
      <c r="J257" s="112"/>
      <c r="K257" s="112"/>
      <c r="L257" s="459"/>
      <c r="M257" s="112"/>
      <c r="N257" s="112"/>
      <c r="O257" s="112"/>
      <c r="P257" s="112"/>
      <c r="Q257" s="112"/>
      <c r="R257" s="112"/>
      <c r="S257" s="107"/>
      <c r="T257" s="469"/>
      <c r="U257" s="112"/>
    </row>
    <row r="258" spans="1:21" ht="17.25" customHeight="1" x14ac:dyDescent="0.3">
      <c r="A258" s="42" t="s">
        <v>344</v>
      </c>
      <c r="B258" s="248" t="s">
        <v>345</v>
      </c>
      <c r="C258" s="248"/>
      <c r="D258" s="112"/>
      <c r="E258" s="112"/>
      <c r="F258" s="112"/>
      <c r="G258" s="112"/>
      <c r="H258" s="112"/>
      <c r="I258" s="112"/>
      <c r="J258" s="112"/>
      <c r="K258" s="112"/>
      <c r="L258" s="459"/>
      <c r="M258" s="112"/>
      <c r="N258" s="112"/>
      <c r="O258" s="112"/>
      <c r="P258" s="112"/>
      <c r="Q258" s="112"/>
      <c r="R258" s="112"/>
      <c r="S258" s="107"/>
      <c r="T258" s="469"/>
      <c r="U258" s="112"/>
    </row>
    <row r="259" spans="1:21" ht="17.25" customHeight="1" x14ac:dyDescent="0.3">
      <c r="A259" s="42" t="s">
        <v>280</v>
      </c>
      <c r="B259" s="297" t="s">
        <v>281</v>
      </c>
      <c r="C259" s="297"/>
      <c r="D259" s="112"/>
      <c r="E259" s="112"/>
      <c r="F259" s="112"/>
      <c r="G259" s="112"/>
      <c r="H259" s="112"/>
      <c r="I259" s="112"/>
      <c r="J259" s="112"/>
      <c r="K259" s="112"/>
      <c r="L259" s="459"/>
      <c r="M259" s="112"/>
      <c r="N259" s="112"/>
      <c r="O259" s="112"/>
      <c r="P259" s="112"/>
      <c r="Q259" s="112"/>
      <c r="R259" s="112"/>
      <c r="S259" s="107"/>
      <c r="T259" s="469"/>
      <c r="U259" s="112"/>
    </row>
    <row r="260" spans="1:21" s="119" customFormat="1" ht="17.25" customHeight="1" thickBot="1" x14ac:dyDescent="0.35">
      <c r="A260" s="145"/>
      <c r="B260" s="162" t="s">
        <v>346</v>
      </c>
      <c r="C260" s="162"/>
      <c r="D260" s="109">
        <f t="shared" ref="D260:K260" si="52">SUM(D241:D259)</f>
        <v>0</v>
      </c>
      <c r="E260" s="109">
        <f t="shared" si="52"/>
        <v>0</v>
      </c>
      <c r="F260" s="109">
        <f t="shared" si="52"/>
        <v>0</v>
      </c>
      <c r="G260" s="109">
        <f t="shared" si="52"/>
        <v>0</v>
      </c>
      <c r="H260" s="109">
        <f t="shared" si="52"/>
        <v>0</v>
      </c>
      <c r="I260" s="109">
        <f t="shared" si="52"/>
        <v>0</v>
      </c>
      <c r="J260" s="109">
        <f t="shared" si="52"/>
        <v>0</v>
      </c>
      <c r="K260" s="109">
        <f t="shared" si="52"/>
        <v>0</v>
      </c>
      <c r="L260" s="460"/>
      <c r="M260" s="109">
        <f t="shared" ref="M260:R260" si="53">SUM(M241:M259)</f>
        <v>0</v>
      </c>
      <c r="N260" s="109">
        <f t="shared" si="53"/>
        <v>0</v>
      </c>
      <c r="O260" s="109">
        <f t="shared" si="53"/>
        <v>0</v>
      </c>
      <c r="P260" s="109">
        <f t="shared" si="53"/>
        <v>0</v>
      </c>
      <c r="Q260" s="109">
        <f t="shared" si="53"/>
        <v>0</v>
      </c>
      <c r="R260" s="109">
        <f t="shared" si="53"/>
        <v>0</v>
      </c>
      <c r="S260" s="109">
        <f>SUM(S241:S259)</f>
        <v>0</v>
      </c>
      <c r="T260" s="470"/>
      <c r="U260" s="109">
        <f>SUM(U241:U259)</f>
        <v>0</v>
      </c>
    </row>
    <row r="261" spans="1:21" s="119" customFormat="1" ht="17.25" customHeight="1" thickTop="1" thickBot="1" x14ac:dyDescent="0.35">
      <c r="A261" s="156"/>
      <c r="B261" s="280" t="s">
        <v>563</v>
      </c>
      <c r="C261" s="163"/>
      <c r="D261" s="157">
        <f t="shared" ref="D261:K261" si="54">D239+D260</f>
        <v>0</v>
      </c>
      <c r="E261" s="157">
        <f t="shared" si="54"/>
        <v>0</v>
      </c>
      <c r="F261" s="157">
        <f>F239+F260</f>
        <v>0</v>
      </c>
      <c r="G261" s="157">
        <f>G239+G260</f>
        <v>0</v>
      </c>
      <c r="H261" s="157">
        <f t="shared" si="54"/>
        <v>0</v>
      </c>
      <c r="I261" s="157">
        <f t="shared" si="54"/>
        <v>0</v>
      </c>
      <c r="J261" s="157">
        <f t="shared" si="54"/>
        <v>0</v>
      </c>
      <c r="K261" s="157">
        <f t="shared" si="54"/>
        <v>0</v>
      </c>
      <c r="L261" s="169"/>
      <c r="M261" s="157">
        <f t="shared" ref="M261:R261" si="55">M239+M260</f>
        <v>0</v>
      </c>
      <c r="N261" s="157">
        <f t="shared" si="55"/>
        <v>0</v>
      </c>
      <c r="O261" s="157">
        <f t="shared" si="55"/>
        <v>0</v>
      </c>
      <c r="P261" s="157">
        <f t="shared" si="55"/>
        <v>0</v>
      </c>
      <c r="Q261" s="157">
        <f t="shared" si="55"/>
        <v>0</v>
      </c>
      <c r="R261" s="157">
        <f t="shared" si="55"/>
        <v>0</v>
      </c>
      <c r="S261" s="157">
        <f>S239+S260</f>
        <v>0</v>
      </c>
      <c r="T261" s="288">
        <f>R261-S261</f>
        <v>0</v>
      </c>
      <c r="U261" s="289">
        <f>U239+U260</f>
        <v>0</v>
      </c>
    </row>
    <row r="262" spans="1:21" ht="17.25" customHeight="1" thickTop="1" x14ac:dyDescent="0.3">
      <c r="A262" s="1292" t="s">
        <v>518</v>
      </c>
      <c r="B262" s="1293"/>
      <c r="C262" s="333"/>
      <c r="D262" s="108"/>
      <c r="E262" s="108"/>
      <c r="F262" s="108"/>
      <c r="G262" s="108"/>
      <c r="H262" s="108"/>
      <c r="I262" s="108"/>
      <c r="J262" s="108"/>
      <c r="K262" s="108"/>
      <c r="L262" s="463"/>
      <c r="M262" s="108"/>
      <c r="N262" s="108"/>
      <c r="O262" s="108"/>
      <c r="P262" s="108"/>
      <c r="Q262" s="108"/>
      <c r="R262" s="108"/>
      <c r="S262" s="111"/>
      <c r="T262" s="463"/>
      <c r="U262" s="108"/>
    </row>
    <row r="263" spans="1:21" s="119" customFormat="1" ht="17.25" customHeight="1" x14ac:dyDescent="0.3">
      <c r="A263" s="160" t="s">
        <v>237</v>
      </c>
      <c r="B263" s="299" t="s">
        <v>317</v>
      </c>
      <c r="C263" s="161"/>
      <c r="D263" s="170"/>
      <c r="E263" s="170"/>
      <c r="F263" s="170"/>
      <c r="G263" s="170"/>
      <c r="H263" s="170"/>
      <c r="I263" s="170"/>
      <c r="J263" s="170"/>
      <c r="K263" s="170"/>
      <c r="L263" s="459"/>
      <c r="M263" s="170"/>
      <c r="N263" s="170"/>
      <c r="O263" s="170"/>
      <c r="P263" s="170"/>
      <c r="Q263" s="170"/>
      <c r="R263" s="170"/>
      <c r="S263" s="171"/>
      <c r="T263" s="459"/>
      <c r="U263" s="170"/>
    </row>
    <row r="264" spans="1:21" ht="17.25" customHeight="1" x14ac:dyDescent="0.3">
      <c r="A264" s="136" t="s">
        <v>177</v>
      </c>
      <c r="B264" s="610" t="s">
        <v>347</v>
      </c>
      <c r="C264" s="102"/>
      <c r="D264" s="112"/>
      <c r="E264" s="112"/>
      <c r="F264" s="112"/>
      <c r="G264" s="112"/>
      <c r="H264" s="112"/>
      <c r="I264" s="112"/>
      <c r="J264" s="112"/>
      <c r="K264" s="112"/>
      <c r="L264" s="459"/>
      <c r="M264" s="112"/>
      <c r="N264" s="112"/>
      <c r="O264" s="112"/>
      <c r="P264" s="112"/>
      <c r="Q264" s="112"/>
      <c r="R264" s="112"/>
      <c r="S264" s="107"/>
      <c r="T264" s="469"/>
      <c r="U264" s="112"/>
    </row>
    <row r="265" spans="1:21" ht="17.25" customHeight="1" x14ac:dyDescent="0.3">
      <c r="A265" s="136" t="s">
        <v>178</v>
      </c>
      <c r="B265" s="610" t="s">
        <v>348</v>
      </c>
      <c r="C265" s="102"/>
      <c r="D265" s="112"/>
      <c r="E265" s="112"/>
      <c r="F265" s="112"/>
      <c r="G265" s="112"/>
      <c r="H265" s="112"/>
      <c r="I265" s="112"/>
      <c r="J265" s="112"/>
      <c r="K265" s="112"/>
      <c r="L265" s="459"/>
      <c r="M265" s="112"/>
      <c r="N265" s="112"/>
      <c r="O265" s="112"/>
      <c r="P265" s="112"/>
      <c r="Q265" s="112"/>
      <c r="R265" s="112"/>
      <c r="S265" s="107"/>
      <c r="T265" s="469"/>
      <c r="U265" s="112"/>
    </row>
    <row r="266" spans="1:21" ht="17.25" customHeight="1" x14ac:dyDescent="0.3">
      <c r="A266" s="300" t="s">
        <v>179</v>
      </c>
      <c r="B266" s="297" t="s">
        <v>281</v>
      </c>
      <c r="C266" s="102"/>
      <c r="D266" s="112"/>
      <c r="E266" s="112"/>
      <c r="F266" s="112"/>
      <c r="G266" s="112"/>
      <c r="H266" s="112"/>
      <c r="I266" s="112"/>
      <c r="J266" s="112"/>
      <c r="K266" s="112"/>
      <c r="L266" s="459"/>
      <c r="M266" s="112"/>
      <c r="N266" s="112"/>
      <c r="O266" s="112"/>
      <c r="P266" s="112"/>
      <c r="Q266" s="112"/>
      <c r="R266" s="112"/>
      <c r="S266" s="107"/>
      <c r="T266" s="469"/>
      <c r="U266" s="112"/>
    </row>
    <row r="267" spans="1:21" s="119" customFormat="1" ht="17.25" customHeight="1" thickBot="1" x14ac:dyDescent="0.35">
      <c r="A267" s="145"/>
      <c r="B267" s="162" t="s">
        <v>346</v>
      </c>
      <c r="C267" s="162"/>
      <c r="D267" s="109">
        <f t="shared" ref="D267:J267" si="56">SUM(D264:D266)</f>
        <v>0</v>
      </c>
      <c r="E267" s="109">
        <f t="shared" si="56"/>
        <v>0</v>
      </c>
      <c r="F267" s="109">
        <f t="shared" si="56"/>
        <v>0</v>
      </c>
      <c r="G267" s="109">
        <f t="shared" si="56"/>
        <v>0</v>
      </c>
      <c r="H267" s="109">
        <f t="shared" si="56"/>
        <v>0</v>
      </c>
      <c r="I267" s="109">
        <f t="shared" si="56"/>
        <v>0</v>
      </c>
      <c r="J267" s="109">
        <f t="shared" si="56"/>
        <v>0</v>
      </c>
      <c r="K267" s="109">
        <f>SUM(K264:K266)</f>
        <v>0</v>
      </c>
      <c r="L267" s="459"/>
      <c r="M267" s="109">
        <f t="shared" ref="M267:R267" si="57">SUM(M264:M266)</f>
        <v>0</v>
      </c>
      <c r="N267" s="109">
        <f t="shared" si="57"/>
        <v>0</v>
      </c>
      <c r="O267" s="109">
        <f t="shared" si="57"/>
        <v>0</v>
      </c>
      <c r="P267" s="109">
        <f t="shared" si="57"/>
        <v>0</v>
      </c>
      <c r="Q267" s="109">
        <f t="shared" si="57"/>
        <v>0</v>
      </c>
      <c r="R267" s="109">
        <f t="shared" si="57"/>
        <v>0</v>
      </c>
      <c r="S267" s="109">
        <f>SUM(S264:S266)</f>
        <v>0</v>
      </c>
      <c r="T267" s="469"/>
      <c r="U267" s="109">
        <f>SUM(U264:U266)</f>
        <v>0</v>
      </c>
    </row>
    <row r="268" spans="1:21" s="119" customFormat="1" ht="17.25" customHeight="1" thickTop="1" x14ac:dyDescent="0.3">
      <c r="A268" s="160" t="s">
        <v>238</v>
      </c>
      <c r="B268" s="298" t="s">
        <v>318</v>
      </c>
      <c r="C268" s="161"/>
      <c r="D268" s="170"/>
      <c r="E268" s="170"/>
      <c r="F268" s="170"/>
      <c r="G268" s="170"/>
      <c r="H268" s="170"/>
      <c r="I268" s="170"/>
      <c r="J268" s="170"/>
      <c r="K268" s="170"/>
      <c r="L268" s="459"/>
      <c r="M268" s="170"/>
      <c r="N268" s="170"/>
      <c r="O268" s="170"/>
      <c r="P268" s="170"/>
      <c r="Q268" s="170"/>
      <c r="R268" s="170"/>
      <c r="S268" s="171"/>
      <c r="T268" s="459"/>
      <c r="U268" s="170"/>
    </row>
    <row r="269" spans="1:21" ht="17.25" customHeight="1" x14ac:dyDescent="0.3">
      <c r="A269" s="136" t="s">
        <v>177</v>
      </c>
      <c r="B269" s="249" t="s">
        <v>347</v>
      </c>
      <c r="C269" s="102"/>
      <c r="D269" s="112"/>
      <c r="E269" s="112"/>
      <c r="F269" s="112"/>
      <c r="G269" s="112"/>
      <c r="H269" s="112"/>
      <c r="I269" s="112"/>
      <c r="J269" s="112"/>
      <c r="K269" s="112"/>
      <c r="L269" s="459"/>
      <c r="M269" s="112"/>
      <c r="N269" s="112"/>
      <c r="O269" s="112"/>
      <c r="P269" s="112"/>
      <c r="Q269" s="112"/>
      <c r="R269" s="112"/>
      <c r="S269" s="107"/>
      <c r="T269" s="469"/>
      <c r="U269" s="112"/>
    </row>
    <row r="270" spans="1:21" ht="17.25" customHeight="1" x14ac:dyDescent="0.3">
      <c r="A270" s="136" t="s">
        <v>178</v>
      </c>
      <c r="B270" s="249" t="s">
        <v>348</v>
      </c>
      <c r="C270" s="102"/>
      <c r="D270" s="112"/>
      <c r="E270" s="112"/>
      <c r="F270" s="112"/>
      <c r="G270" s="112"/>
      <c r="H270" s="112"/>
      <c r="I270" s="112"/>
      <c r="J270" s="112"/>
      <c r="K270" s="112"/>
      <c r="L270" s="459"/>
      <c r="M270" s="112"/>
      <c r="N270" s="112"/>
      <c r="O270" s="112"/>
      <c r="P270" s="112"/>
      <c r="Q270" s="112"/>
      <c r="R270" s="112"/>
      <c r="S270" s="107"/>
      <c r="T270" s="469"/>
      <c r="U270" s="112"/>
    </row>
    <row r="271" spans="1:21" ht="17.25" customHeight="1" x14ac:dyDescent="0.3">
      <c r="A271" s="300" t="s">
        <v>179</v>
      </c>
      <c r="B271" s="297" t="s">
        <v>281</v>
      </c>
      <c r="C271" s="102"/>
      <c r="D271" s="112"/>
      <c r="E271" s="112"/>
      <c r="F271" s="112"/>
      <c r="G271" s="112"/>
      <c r="H271" s="112"/>
      <c r="I271" s="112"/>
      <c r="J271" s="112"/>
      <c r="K271" s="112"/>
      <c r="L271" s="459"/>
      <c r="M271" s="112"/>
      <c r="N271" s="112"/>
      <c r="O271" s="112"/>
      <c r="P271" s="112"/>
      <c r="Q271" s="112"/>
      <c r="R271" s="112"/>
      <c r="S271" s="107"/>
      <c r="T271" s="469"/>
      <c r="U271" s="112"/>
    </row>
    <row r="272" spans="1:21" s="119" customFormat="1" ht="17.25" customHeight="1" thickBot="1" x14ac:dyDescent="0.35">
      <c r="A272" s="145"/>
      <c r="B272" s="162" t="s">
        <v>346</v>
      </c>
      <c r="C272" s="162"/>
      <c r="D272" s="109">
        <f t="shared" ref="D272:J272" si="58">SUM(D269:D271)</f>
        <v>0</v>
      </c>
      <c r="E272" s="109">
        <f t="shared" si="58"/>
        <v>0</v>
      </c>
      <c r="F272" s="109">
        <f t="shared" si="58"/>
        <v>0</v>
      </c>
      <c r="G272" s="109">
        <f t="shared" si="58"/>
        <v>0</v>
      </c>
      <c r="H272" s="109">
        <f t="shared" si="58"/>
        <v>0</v>
      </c>
      <c r="I272" s="109">
        <f t="shared" si="58"/>
        <v>0</v>
      </c>
      <c r="J272" s="109">
        <f t="shared" si="58"/>
        <v>0</v>
      </c>
      <c r="K272" s="109">
        <f>SUM(K269:K271)</f>
        <v>0</v>
      </c>
      <c r="L272" s="460"/>
      <c r="M272" s="109">
        <f t="shared" ref="M272:R272" si="59">SUM(M269:M271)</f>
        <v>0</v>
      </c>
      <c r="N272" s="109">
        <f t="shared" si="59"/>
        <v>0</v>
      </c>
      <c r="O272" s="109">
        <f t="shared" si="59"/>
        <v>0</v>
      </c>
      <c r="P272" s="109">
        <f t="shared" si="59"/>
        <v>0</v>
      </c>
      <c r="Q272" s="109">
        <f t="shared" si="59"/>
        <v>0</v>
      </c>
      <c r="R272" s="109">
        <f t="shared" si="59"/>
        <v>0</v>
      </c>
      <c r="S272" s="109">
        <f>SUM(S269:S271)</f>
        <v>0</v>
      </c>
      <c r="T272" s="470"/>
      <c r="U272" s="109">
        <f>SUM(U269:U271)</f>
        <v>0</v>
      </c>
    </row>
    <row r="273" spans="1:21" s="119" customFormat="1" ht="17.25" customHeight="1" thickTop="1" thickBot="1" x14ac:dyDescent="0.35">
      <c r="A273" s="145"/>
      <c r="B273" s="162" t="s">
        <v>564</v>
      </c>
      <c r="C273" s="162"/>
      <c r="D273" s="109">
        <f t="shared" ref="D273:E273" si="60">D267+D272</f>
        <v>0</v>
      </c>
      <c r="E273" s="109">
        <f t="shared" si="60"/>
        <v>0</v>
      </c>
      <c r="F273" s="109">
        <f>F267+F272</f>
        <v>0</v>
      </c>
      <c r="G273" s="109">
        <f>G267+G272</f>
        <v>0</v>
      </c>
      <c r="H273" s="109">
        <f t="shared" ref="H273:K273" si="61">H267+H272</f>
        <v>0</v>
      </c>
      <c r="I273" s="109">
        <f t="shared" si="61"/>
        <v>0</v>
      </c>
      <c r="J273" s="109">
        <f t="shared" si="61"/>
        <v>0</v>
      </c>
      <c r="K273" s="109">
        <f t="shared" si="61"/>
        <v>0</v>
      </c>
      <c r="L273" s="169"/>
      <c r="M273" s="109">
        <f t="shared" ref="M273:R273" si="62">M267+M272</f>
        <v>0</v>
      </c>
      <c r="N273" s="109">
        <f t="shared" si="62"/>
        <v>0</v>
      </c>
      <c r="O273" s="109">
        <f t="shared" si="62"/>
        <v>0</v>
      </c>
      <c r="P273" s="109">
        <f t="shared" si="62"/>
        <v>0</v>
      </c>
      <c r="Q273" s="109">
        <f t="shared" si="62"/>
        <v>0</v>
      </c>
      <c r="R273" s="109">
        <f t="shared" si="62"/>
        <v>0</v>
      </c>
      <c r="S273" s="109">
        <f>S267+S272</f>
        <v>0</v>
      </c>
      <c r="T273" s="288">
        <f>R273-S273</f>
        <v>0</v>
      </c>
      <c r="U273" s="109">
        <f>U267+U272</f>
        <v>0</v>
      </c>
    </row>
    <row r="274" spans="1:21" ht="17.25" customHeight="1" thickTop="1" x14ac:dyDescent="0.3">
      <c r="A274" s="1292" t="s">
        <v>519</v>
      </c>
      <c r="B274" s="1293"/>
      <c r="C274" s="333"/>
      <c r="D274" s="108"/>
      <c r="E274" s="108"/>
      <c r="F274" s="108"/>
      <c r="G274" s="108"/>
      <c r="H274" s="108"/>
      <c r="I274" s="108"/>
      <c r="J274" s="108"/>
      <c r="K274" s="108"/>
      <c r="L274" s="463"/>
      <c r="M274" s="108"/>
      <c r="N274" s="108"/>
      <c r="O274" s="108"/>
      <c r="P274" s="108"/>
      <c r="Q274" s="108"/>
      <c r="R274" s="108"/>
      <c r="S274" s="111"/>
      <c r="T274" s="463"/>
      <c r="U274" s="108"/>
    </row>
    <row r="275" spans="1:21" s="119" customFormat="1" ht="17.25" customHeight="1" x14ac:dyDescent="0.3">
      <c r="A275" s="160" t="s">
        <v>557</v>
      </c>
      <c r="B275" s="299" t="s">
        <v>317</v>
      </c>
      <c r="C275" s="161"/>
      <c r="D275" s="170"/>
      <c r="E275" s="170"/>
      <c r="F275" s="170"/>
      <c r="G275" s="170"/>
      <c r="H275" s="170"/>
      <c r="I275" s="170"/>
      <c r="J275" s="170"/>
      <c r="K275" s="170"/>
      <c r="L275" s="459"/>
      <c r="M275" s="170"/>
      <c r="N275" s="170"/>
      <c r="O275" s="170"/>
      <c r="P275" s="170"/>
      <c r="Q275" s="170"/>
      <c r="R275" s="170"/>
      <c r="S275" s="171"/>
      <c r="T275" s="459"/>
      <c r="U275" s="170"/>
    </row>
    <row r="276" spans="1:21" ht="17.25" customHeight="1" x14ac:dyDescent="0.3">
      <c r="A276" s="136" t="s">
        <v>177</v>
      </c>
      <c r="B276" s="610" t="s">
        <v>347</v>
      </c>
      <c r="C276" s="102"/>
      <c r="D276" s="112"/>
      <c r="E276" s="112"/>
      <c r="F276" s="112"/>
      <c r="G276" s="112"/>
      <c r="H276" s="112"/>
      <c r="I276" s="112"/>
      <c r="J276" s="112"/>
      <c r="K276" s="112"/>
      <c r="L276" s="459"/>
      <c r="M276" s="112"/>
      <c r="N276" s="112"/>
      <c r="O276" s="112"/>
      <c r="P276" s="112"/>
      <c r="Q276" s="112"/>
      <c r="R276" s="112"/>
      <c r="S276" s="107"/>
      <c r="T276" s="469"/>
      <c r="U276" s="112"/>
    </row>
    <row r="277" spans="1:21" ht="17.25" customHeight="1" x14ac:dyDescent="0.3">
      <c r="A277" s="136" t="s">
        <v>178</v>
      </c>
      <c r="B277" s="610" t="s">
        <v>348</v>
      </c>
      <c r="C277" s="102"/>
      <c r="D277" s="112"/>
      <c r="E277" s="112"/>
      <c r="F277" s="112"/>
      <c r="G277" s="112"/>
      <c r="H277" s="112"/>
      <c r="I277" s="112"/>
      <c r="J277" s="112"/>
      <c r="K277" s="112"/>
      <c r="L277" s="459"/>
      <c r="M277" s="112"/>
      <c r="N277" s="112"/>
      <c r="O277" s="112"/>
      <c r="P277" s="112"/>
      <c r="Q277" s="112"/>
      <c r="R277" s="112"/>
      <c r="S277" s="107"/>
      <c r="T277" s="469"/>
      <c r="U277" s="112"/>
    </row>
    <row r="278" spans="1:21" ht="17.25" customHeight="1" x14ac:dyDescent="0.3">
      <c r="A278" s="300" t="s">
        <v>179</v>
      </c>
      <c r="B278" s="297" t="s">
        <v>281</v>
      </c>
      <c r="C278" s="102"/>
      <c r="D278" s="112"/>
      <c r="E278" s="112"/>
      <c r="F278" s="112"/>
      <c r="G278" s="112"/>
      <c r="H278" s="112"/>
      <c r="I278" s="112"/>
      <c r="J278" s="112"/>
      <c r="K278" s="112"/>
      <c r="L278" s="459"/>
      <c r="M278" s="112"/>
      <c r="N278" s="112"/>
      <c r="O278" s="112"/>
      <c r="P278" s="112"/>
      <c r="Q278" s="112"/>
      <c r="R278" s="112"/>
      <c r="S278" s="107"/>
      <c r="T278" s="469"/>
      <c r="U278" s="112"/>
    </row>
    <row r="279" spans="1:21" s="119" customFormat="1" ht="17.25" customHeight="1" thickBot="1" x14ac:dyDescent="0.35">
      <c r="A279" s="145"/>
      <c r="B279" s="162" t="s">
        <v>346</v>
      </c>
      <c r="C279" s="162"/>
      <c r="D279" s="109">
        <f t="shared" ref="D279:J279" si="63">SUM(D276:D278)</f>
        <v>0</v>
      </c>
      <c r="E279" s="109">
        <f t="shared" si="63"/>
        <v>0</v>
      </c>
      <c r="F279" s="109">
        <f t="shared" si="63"/>
        <v>0</v>
      </c>
      <c r="G279" s="109">
        <f t="shared" si="63"/>
        <v>0</v>
      </c>
      <c r="H279" s="109">
        <f t="shared" si="63"/>
        <v>0</v>
      </c>
      <c r="I279" s="109">
        <f t="shared" si="63"/>
        <v>0</v>
      </c>
      <c r="J279" s="109">
        <f t="shared" si="63"/>
        <v>0</v>
      </c>
      <c r="K279" s="109">
        <f>SUM(K276:K278)</f>
        <v>0</v>
      </c>
      <c r="L279" s="459"/>
      <c r="M279" s="109">
        <f t="shared" ref="M279:R279" si="64">SUM(M276:M278)</f>
        <v>0</v>
      </c>
      <c r="N279" s="109">
        <f t="shared" si="64"/>
        <v>0</v>
      </c>
      <c r="O279" s="109">
        <f t="shared" si="64"/>
        <v>0</v>
      </c>
      <c r="P279" s="109">
        <f t="shared" si="64"/>
        <v>0</v>
      </c>
      <c r="Q279" s="109">
        <f t="shared" si="64"/>
        <v>0</v>
      </c>
      <c r="R279" s="109">
        <f t="shared" si="64"/>
        <v>0</v>
      </c>
      <c r="S279" s="109">
        <f>SUM(S276:S278)</f>
        <v>0</v>
      </c>
      <c r="T279" s="469"/>
      <c r="U279" s="109">
        <f>SUM(U276:U278)</f>
        <v>0</v>
      </c>
    </row>
    <row r="280" spans="1:21" s="119" customFormat="1" ht="17.25" customHeight="1" thickTop="1" x14ac:dyDescent="0.3">
      <c r="A280" s="160" t="s">
        <v>565</v>
      </c>
      <c r="B280" s="298" t="s">
        <v>318</v>
      </c>
      <c r="C280" s="161"/>
      <c r="D280" s="170"/>
      <c r="E280" s="170"/>
      <c r="F280" s="170"/>
      <c r="G280" s="170"/>
      <c r="H280" s="170"/>
      <c r="I280" s="170"/>
      <c r="J280" s="170"/>
      <c r="K280" s="170"/>
      <c r="L280" s="459"/>
      <c r="M280" s="170"/>
      <c r="N280" s="170"/>
      <c r="O280" s="170"/>
      <c r="P280" s="170"/>
      <c r="Q280" s="170"/>
      <c r="R280" s="170"/>
      <c r="S280" s="171"/>
      <c r="T280" s="459"/>
      <c r="U280" s="170"/>
    </row>
    <row r="281" spans="1:21" ht="17.25" customHeight="1" x14ac:dyDescent="0.3">
      <c r="A281" s="136" t="s">
        <v>177</v>
      </c>
      <c r="B281" s="249" t="s">
        <v>347</v>
      </c>
      <c r="C281" s="102"/>
      <c r="D281" s="112"/>
      <c r="E281" s="112"/>
      <c r="F281" s="112"/>
      <c r="G281" s="112"/>
      <c r="H281" s="112"/>
      <c r="I281" s="112"/>
      <c r="J281" s="112"/>
      <c r="K281" s="112"/>
      <c r="L281" s="459"/>
      <c r="M281" s="112"/>
      <c r="N281" s="112"/>
      <c r="O281" s="112"/>
      <c r="P281" s="112"/>
      <c r="Q281" s="112"/>
      <c r="R281" s="112"/>
      <c r="S281" s="107"/>
      <c r="T281" s="469"/>
      <c r="U281" s="112"/>
    </row>
    <row r="282" spans="1:21" ht="17.25" customHeight="1" x14ac:dyDescent="0.3">
      <c r="A282" s="136" t="s">
        <v>178</v>
      </c>
      <c r="B282" s="249" t="s">
        <v>348</v>
      </c>
      <c r="C282" s="102"/>
      <c r="D282" s="112"/>
      <c r="E282" s="112"/>
      <c r="F282" s="112"/>
      <c r="G282" s="112"/>
      <c r="H282" s="112"/>
      <c r="I282" s="112"/>
      <c r="J282" s="112"/>
      <c r="K282" s="112"/>
      <c r="L282" s="459"/>
      <c r="M282" s="112"/>
      <c r="N282" s="112"/>
      <c r="O282" s="112"/>
      <c r="P282" s="112"/>
      <c r="Q282" s="112"/>
      <c r="R282" s="112"/>
      <c r="S282" s="107"/>
      <c r="T282" s="469"/>
      <c r="U282" s="112"/>
    </row>
    <row r="283" spans="1:21" ht="17.25" customHeight="1" x14ac:dyDescent="0.3">
      <c r="A283" s="300" t="s">
        <v>179</v>
      </c>
      <c r="B283" s="297" t="s">
        <v>281</v>
      </c>
      <c r="C283" s="102"/>
      <c r="D283" s="112"/>
      <c r="E283" s="112"/>
      <c r="F283" s="112"/>
      <c r="G283" s="112"/>
      <c r="H283" s="112"/>
      <c r="I283" s="112"/>
      <c r="J283" s="112"/>
      <c r="K283" s="112"/>
      <c r="L283" s="459"/>
      <c r="M283" s="112"/>
      <c r="N283" s="112"/>
      <c r="O283" s="112"/>
      <c r="P283" s="112"/>
      <c r="Q283" s="112"/>
      <c r="R283" s="112"/>
      <c r="S283" s="107"/>
      <c r="T283" s="469"/>
      <c r="U283" s="112"/>
    </row>
    <row r="284" spans="1:21" s="119" customFormat="1" ht="17.25" customHeight="1" thickBot="1" x14ac:dyDescent="0.35">
      <c r="A284" s="145"/>
      <c r="B284" s="162" t="s">
        <v>346</v>
      </c>
      <c r="C284" s="162"/>
      <c r="D284" s="109">
        <f t="shared" ref="D284:J284" si="65">SUM(D281:D283)</f>
        <v>0</v>
      </c>
      <c r="E284" s="109">
        <f t="shared" si="65"/>
        <v>0</v>
      </c>
      <c r="F284" s="109">
        <f t="shared" si="65"/>
        <v>0</v>
      </c>
      <c r="G284" s="109">
        <f t="shared" si="65"/>
        <v>0</v>
      </c>
      <c r="H284" s="109">
        <f t="shared" si="65"/>
        <v>0</v>
      </c>
      <c r="I284" s="109">
        <f t="shared" si="65"/>
        <v>0</v>
      </c>
      <c r="J284" s="109">
        <f t="shared" si="65"/>
        <v>0</v>
      </c>
      <c r="K284" s="109">
        <f>SUM(K281:K283)</f>
        <v>0</v>
      </c>
      <c r="L284" s="460"/>
      <c r="M284" s="109">
        <f t="shared" ref="M284:R284" si="66">SUM(M281:M283)</f>
        <v>0</v>
      </c>
      <c r="N284" s="109">
        <f t="shared" si="66"/>
        <v>0</v>
      </c>
      <c r="O284" s="109">
        <f t="shared" si="66"/>
        <v>0</v>
      </c>
      <c r="P284" s="109">
        <f t="shared" si="66"/>
        <v>0</v>
      </c>
      <c r="Q284" s="109">
        <f t="shared" si="66"/>
        <v>0</v>
      </c>
      <c r="R284" s="109">
        <f t="shared" si="66"/>
        <v>0</v>
      </c>
      <c r="S284" s="109">
        <f>SUM(S281:S283)</f>
        <v>0</v>
      </c>
      <c r="T284" s="470"/>
      <c r="U284" s="109">
        <f>SUM(U281:U283)</f>
        <v>0</v>
      </c>
    </row>
    <row r="285" spans="1:21" s="119" customFormat="1" ht="17.25" customHeight="1" thickTop="1" thickBot="1" x14ac:dyDescent="0.35">
      <c r="A285" s="145"/>
      <c r="B285" s="162" t="s">
        <v>566</v>
      </c>
      <c r="C285" s="162"/>
      <c r="D285" s="109">
        <f t="shared" ref="D285:K285" si="67">D279+D284</f>
        <v>0</v>
      </c>
      <c r="E285" s="109">
        <f t="shared" si="67"/>
        <v>0</v>
      </c>
      <c r="F285" s="109">
        <f>F279+F284</f>
        <v>0</v>
      </c>
      <c r="G285" s="109">
        <f>G279+G284</f>
        <v>0</v>
      </c>
      <c r="H285" s="109">
        <f t="shared" si="67"/>
        <v>0</v>
      </c>
      <c r="I285" s="109">
        <f t="shared" si="67"/>
        <v>0</v>
      </c>
      <c r="J285" s="109">
        <f t="shared" si="67"/>
        <v>0</v>
      </c>
      <c r="K285" s="109">
        <f t="shared" si="67"/>
        <v>0</v>
      </c>
      <c r="L285" s="169"/>
      <c r="M285" s="109">
        <f t="shared" ref="M285:R285" si="68">M279+M284</f>
        <v>0</v>
      </c>
      <c r="N285" s="109">
        <f t="shared" si="68"/>
        <v>0</v>
      </c>
      <c r="O285" s="109">
        <f t="shared" si="68"/>
        <v>0</v>
      </c>
      <c r="P285" s="109">
        <f t="shared" si="68"/>
        <v>0</v>
      </c>
      <c r="Q285" s="109">
        <f t="shared" si="68"/>
        <v>0</v>
      </c>
      <c r="R285" s="109">
        <f t="shared" si="68"/>
        <v>0</v>
      </c>
      <c r="S285" s="109">
        <f>S279+S284</f>
        <v>0</v>
      </c>
      <c r="T285" s="288">
        <f>R285-S285</f>
        <v>0</v>
      </c>
      <c r="U285" s="109">
        <f>U279+U284</f>
        <v>0</v>
      </c>
    </row>
    <row r="286" spans="1:21" s="198" customFormat="1" ht="17.25" customHeight="1" thickTop="1" x14ac:dyDescent="0.3">
      <c r="A286" s="1292" t="s">
        <v>319</v>
      </c>
      <c r="B286" s="1293"/>
      <c r="C286" s="335"/>
      <c r="D286" s="108"/>
      <c r="E286" s="108"/>
      <c r="F286" s="108"/>
      <c r="G286" s="108"/>
      <c r="H286" s="108"/>
      <c r="I286" s="108"/>
      <c r="J286" s="108"/>
      <c r="K286" s="108"/>
      <c r="L286" s="459"/>
      <c r="M286" s="108"/>
      <c r="N286" s="108"/>
      <c r="O286" s="108"/>
      <c r="P286" s="108"/>
      <c r="Q286" s="108"/>
      <c r="R286" s="108"/>
      <c r="S286" s="111"/>
      <c r="T286" s="459"/>
      <c r="U286" s="108"/>
    </row>
    <row r="287" spans="1:21" s="314" customFormat="1" ht="17.25" customHeight="1" x14ac:dyDescent="0.2">
      <c r="A287" s="179" t="s">
        <v>567</v>
      </c>
      <c r="B287" s="426" t="s">
        <v>136</v>
      </c>
      <c r="C287" s="281"/>
      <c r="D287" s="177"/>
      <c r="E287" s="177"/>
      <c r="F287" s="177"/>
      <c r="G287" s="177"/>
      <c r="H287" s="177"/>
      <c r="I287" s="177"/>
      <c r="J287" s="177"/>
      <c r="K287" s="177"/>
      <c r="L287" s="459"/>
      <c r="M287" s="177"/>
      <c r="N287" s="177"/>
      <c r="O287" s="177"/>
      <c r="P287" s="177"/>
      <c r="Q287" s="177"/>
      <c r="R287" s="177"/>
      <c r="S287" s="178"/>
      <c r="T287" s="459"/>
      <c r="U287" s="177"/>
    </row>
    <row r="288" spans="1:21" ht="17.25" customHeight="1" x14ac:dyDescent="0.3">
      <c r="A288" s="42" t="s">
        <v>177</v>
      </c>
      <c r="B288" s="248" t="s">
        <v>320</v>
      </c>
      <c r="C288" s="248"/>
      <c r="D288" s="112"/>
      <c r="E288" s="112"/>
      <c r="F288" s="112"/>
      <c r="G288" s="112"/>
      <c r="H288" s="112"/>
      <c r="I288" s="112"/>
      <c r="J288" s="112"/>
      <c r="K288" s="112"/>
      <c r="L288" s="459"/>
      <c r="M288" s="112"/>
      <c r="N288" s="112"/>
      <c r="O288" s="112"/>
      <c r="P288" s="112"/>
      <c r="Q288" s="112"/>
      <c r="R288" s="112"/>
      <c r="S288" s="107"/>
      <c r="T288" s="469"/>
      <c r="U288" s="112"/>
    </row>
    <row r="289" spans="1:21" ht="17.25" customHeight="1" x14ac:dyDescent="0.3">
      <c r="A289" s="42" t="s">
        <v>178</v>
      </c>
      <c r="B289" s="248" t="s">
        <v>321</v>
      </c>
      <c r="C289" s="248"/>
      <c r="D289" s="112"/>
      <c r="E289" s="112"/>
      <c r="F289" s="112"/>
      <c r="G289" s="112"/>
      <c r="H289" s="112"/>
      <c r="I289" s="112"/>
      <c r="J289" s="112"/>
      <c r="K289" s="112"/>
      <c r="L289" s="459"/>
      <c r="M289" s="112"/>
      <c r="N289" s="112"/>
      <c r="O289" s="112"/>
      <c r="P289" s="112"/>
      <c r="Q289" s="112"/>
      <c r="R289" s="112"/>
      <c r="S289" s="107"/>
      <c r="T289" s="469"/>
      <c r="U289" s="112"/>
    </row>
    <row r="290" spans="1:21" ht="17.25" customHeight="1" x14ac:dyDescent="0.3">
      <c r="A290" s="42" t="s">
        <v>179</v>
      </c>
      <c r="B290" s="248" t="s">
        <v>322</v>
      </c>
      <c r="C290" s="248"/>
      <c r="D290" s="112"/>
      <c r="E290" s="112"/>
      <c r="F290" s="112"/>
      <c r="G290" s="112"/>
      <c r="H290" s="112"/>
      <c r="I290" s="112"/>
      <c r="J290" s="112"/>
      <c r="K290" s="112"/>
      <c r="L290" s="459"/>
      <c r="M290" s="112"/>
      <c r="N290" s="112"/>
      <c r="O290" s="112"/>
      <c r="P290" s="112"/>
      <c r="Q290" s="112"/>
      <c r="R290" s="112"/>
      <c r="S290" s="107"/>
      <c r="T290" s="469"/>
      <c r="U290" s="112"/>
    </row>
    <row r="291" spans="1:21" ht="17.25" customHeight="1" x14ac:dyDescent="0.3">
      <c r="A291" s="42" t="s">
        <v>180</v>
      </c>
      <c r="B291" s="248" t="s">
        <v>323</v>
      </c>
      <c r="C291" s="248"/>
      <c r="D291" s="112"/>
      <c r="E291" s="112"/>
      <c r="F291" s="112"/>
      <c r="G291" s="112"/>
      <c r="H291" s="112"/>
      <c r="I291" s="112"/>
      <c r="J291" s="112"/>
      <c r="K291" s="112"/>
      <c r="L291" s="459"/>
      <c r="M291" s="112"/>
      <c r="N291" s="112"/>
      <c r="O291" s="112"/>
      <c r="P291" s="112"/>
      <c r="Q291" s="112"/>
      <c r="R291" s="112"/>
      <c r="S291" s="107"/>
      <c r="T291" s="469"/>
      <c r="U291" s="112"/>
    </row>
    <row r="292" spans="1:21" ht="17.25" customHeight="1" x14ac:dyDescent="0.3">
      <c r="A292" s="42" t="s">
        <v>191</v>
      </c>
      <c r="B292" s="248" t="s">
        <v>325</v>
      </c>
      <c r="C292" s="248"/>
      <c r="D292" s="112"/>
      <c r="E292" s="112"/>
      <c r="F292" s="112"/>
      <c r="G292" s="112"/>
      <c r="H292" s="112"/>
      <c r="I292" s="112"/>
      <c r="J292" s="112"/>
      <c r="K292" s="112"/>
      <c r="L292" s="459"/>
      <c r="M292" s="112"/>
      <c r="N292" s="112"/>
      <c r="O292" s="112"/>
      <c r="P292" s="112"/>
      <c r="Q292" s="112"/>
      <c r="R292" s="112"/>
      <c r="S292" s="107"/>
      <c r="T292" s="469"/>
      <c r="U292" s="112"/>
    </row>
    <row r="293" spans="1:21" ht="17.25" customHeight="1" x14ac:dyDescent="0.3">
      <c r="A293" s="42" t="s">
        <v>192</v>
      </c>
      <c r="B293" s="248" t="s">
        <v>326</v>
      </c>
      <c r="C293" s="248"/>
      <c r="D293" s="112"/>
      <c r="E293" s="112"/>
      <c r="F293" s="112"/>
      <c r="G293" s="112"/>
      <c r="H293" s="112"/>
      <c r="I293" s="112"/>
      <c r="J293" s="112"/>
      <c r="K293" s="112"/>
      <c r="L293" s="459"/>
      <c r="M293" s="112"/>
      <c r="N293" s="112"/>
      <c r="O293" s="112"/>
      <c r="P293" s="112"/>
      <c r="Q293" s="112"/>
      <c r="R293" s="112"/>
      <c r="S293" s="107"/>
      <c r="T293" s="469"/>
      <c r="U293" s="112"/>
    </row>
    <row r="294" spans="1:21" ht="17.25" customHeight="1" x14ac:dyDescent="0.3">
      <c r="A294" s="42" t="s">
        <v>193</v>
      </c>
      <c r="B294" s="248" t="s">
        <v>327</v>
      </c>
      <c r="C294" s="248"/>
      <c r="D294" s="112"/>
      <c r="E294" s="112"/>
      <c r="F294" s="112"/>
      <c r="G294" s="112"/>
      <c r="H294" s="112"/>
      <c r="I294" s="112"/>
      <c r="J294" s="112"/>
      <c r="K294" s="112"/>
      <c r="L294" s="459"/>
      <c r="M294" s="112"/>
      <c r="N294" s="112"/>
      <c r="O294" s="112"/>
      <c r="P294" s="112"/>
      <c r="Q294" s="112"/>
      <c r="R294" s="112"/>
      <c r="S294" s="107"/>
      <c r="T294" s="469"/>
      <c r="U294" s="112"/>
    </row>
    <row r="295" spans="1:21" ht="17.25" customHeight="1" x14ac:dyDescent="0.3">
      <c r="A295" s="42" t="s">
        <v>206</v>
      </c>
      <c r="B295" s="248" t="s">
        <v>328</v>
      </c>
      <c r="C295" s="248"/>
      <c r="D295" s="112"/>
      <c r="E295" s="112"/>
      <c r="F295" s="112"/>
      <c r="G295" s="112"/>
      <c r="H295" s="112"/>
      <c r="I295" s="112"/>
      <c r="J295" s="112"/>
      <c r="K295" s="112"/>
      <c r="L295" s="459"/>
      <c r="M295" s="112"/>
      <c r="N295" s="112"/>
      <c r="O295" s="112"/>
      <c r="P295" s="112"/>
      <c r="Q295" s="112"/>
      <c r="R295" s="112"/>
      <c r="S295" s="107"/>
      <c r="T295" s="469"/>
      <c r="U295" s="112"/>
    </row>
    <row r="296" spans="1:21" ht="17.25" customHeight="1" x14ac:dyDescent="0.3">
      <c r="A296" s="42" t="s">
        <v>207</v>
      </c>
      <c r="B296" s="248" t="s">
        <v>329</v>
      </c>
      <c r="C296" s="248"/>
      <c r="D296" s="112"/>
      <c r="E296" s="112"/>
      <c r="F296" s="112"/>
      <c r="G296" s="112"/>
      <c r="H296" s="112"/>
      <c r="I296" s="112"/>
      <c r="J296" s="112"/>
      <c r="K296" s="112"/>
      <c r="L296" s="459"/>
      <c r="M296" s="112"/>
      <c r="N296" s="112"/>
      <c r="O296" s="112"/>
      <c r="P296" s="112"/>
      <c r="Q296" s="112"/>
      <c r="R296" s="112"/>
      <c r="S296" s="107"/>
      <c r="T296" s="469"/>
      <c r="U296" s="112"/>
    </row>
    <row r="297" spans="1:21" ht="17.25" customHeight="1" x14ac:dyDescent="0.3">
      <c r="A297" s="42" t="s">
        <v>209</v>
      </c>
      <c r="B297" s="248" t="s">
        <v>330</v>
      </c>
      <c r="C297" s="248"/>
      <c r="D297" s="112"/>
      <c r="E297" s="112"/>
      <c r="F297" s="112"/>
      <c r="G297" s="112"/>
      <c r="H297" s="112"/>
      <c r="I297" s="112"/>
      <c r="J297" s="112"/>
      <c r="K297" s="112"/>
      <c r="L297" s="459"/>
      <c r="M297" s="112"/>
      <c r="N297" s="112"/>
      <c r="O297" s="112"/>
      <c r="P297" s="112"/>
      <c r="Q297" s="112"/>
      <c r="R297" s="112"/>
      <c r="S297" s="107"/>
      <c r="T297" s="469"/>
      <c r="U297" s="112"/>
    </row>
    <row r="298" spans="1:21" ht="17.25" customHeight="1" x14ac:dyDescent="0.3">
      <c r="A298" s="42" t="s">
        <v>211</v>
      </c>
      <c r="B298" s="248" t="s">
        <v>331</v>
      </c>
      <c r="C298" s="248"/>
      <c r="D298" s="112"/>
      <c r="E298" s="112"/>
      <c r="F298" s="112"/>
      <c r="G298" s="112"/>
      <c r="H298" s="112"/>
      <c r="I298" s="112"/>
      <c r="J298" s="112"/>
      <c r="K298" s="112"/>
      <c r="L298" s="459"/>
      <c r="M298" s="112"/>
      <c r="N298" s="112"/>
      <c r="O298" s="112"/>
      <c r="P298" s="112"/>
      <c r="Q298" s="112"/>
      <c r="R298" s="112"/>
      <c r="S298" s="107"/>
      <c r="T298" s="469"/>
      <c r="U298" s="112"/>
    </row>
    <row r="299" spans="1:21" ht="17.25" customHeight="1" x14ac:dyDescent="0.3">
      <c r="A299" s="42" t="s">
        <v>332</v>
      </c>
      <c r="B299" s="248" t="s">
        <v>333</v>
      </c>
      <c r="C299" s="248"/>
      <c r="D299" s="112"/>
      <c r="E299" s="112"/>
      <c r="F299" s="112"/>
      <c r="G299" s="112"/>
      <c r="H299" s="112"/>
      <c r="I299" s="112"/>
      <c r="J299" s="112"/>
      <c r="K299" s="112"/>
      <c r="L299" s="459"/>
      <c r="M299" s="112"/>
      <c r="N299" s="112"/>
      <c r="O299" s="112"/>
      <c r="P299" s="112"/>
      <c r="Q299" s="112"/>
      <c r="R299" s="112"/>
      <c r="S299" s="107"/>
      <c r="T299" s="469"/>
      <c r="U299" s="112"/>
    </row>
    <row r="300" spans="1:21" ht="17.25" customHeight="1" x14ac:dyDescent="0.3">
      <c r="A300" s="42" t="s">
        <v>334</v>
      </c>
      <c r="B300" s="248" t="s">
        <v>335</v>
      </c>
      <c r="C300" s="248"/>
      <c r="D300" s="112"/>
      <c r="E300" s="112"/>
      <c r="F300" s="112"/>
      <c r="G300" s="112"/>
      <c r="H300" s="112"/>
      <c r="I300" s="112"/>
      <c r="J300" s="112"/>
      <c r="K300" s="112"/>
      <c r="L300" s="459"/>
      <c r="M300" s="112"/>
      <c r="N300" s="112"/>
      <c r="O300" s="112"/>
      <c r="P300" s="112"/>
      <c r="Q300" s="112"/>
      <c r="R300" s="112"/>
      <c r="S300" s="107"/>
      <c r="T300" s="469"/>
      <c r="U300" s="112"/>
    </row>
    <row r="301" spans="1:21" ht="17.25" customHeight="1" x14ac:dyDescent="0.3">
      <c r="A301" s="42" t="s">
        <v>336</v>
      </c>
      <c r="B301" s="248" t="s">
        <v>337</v>
      </c>
      <c r="C301" s="248"/>
      <c r="D301" s="112"/>
      <c r="E301" s="112"/>
      <c r="F301" s="112"/>
      <c r="G301" s="112"/>
      <c r="H301" s="112"/>
      <c r="I301" s="112"/>
      <c r="J301" s="112"/>
      <c r="K301" s="112"/>
      <c r="L301" s="459"/>
      <c r="M301" s="112"/>
      <c r="N301" s="112"/>
      <c r="O301" s="112"/>
      <c r="P301" s="112"/>
      <c r="Q301" s="112"/>
      <c r="R301" s="112"/>
      <c r="S301" s="107"/>
      <c r="T301" s="469"/>
      <c r="U301" s="112"/>
    </row>
    <row r="302" spans="1:21" ht="17.25" customHeight="1" x14ac:dyDescent="0.3">
      <c r="A302" s="42" t="s">
        <v>338</v>
      </c>
      <c r="B302" s="248" t="s">
        <v>339</v>
      </c>
      <c r="C302" s="248"/>
      <c r="D302" s="112"/>
      <c r="E302" s="112"/>
      <c r="F302" s="112"/>
      <c r="G302" s="112"/>
      <c r="H302" s="112"/>
      <c r="I302" s="112"/>
      <c r="J302" s="112"/>
      <c r="K302" s="112"/>
      <c r="L302" s="459"/>
      <c r="M302" s="112"/>
      <c r="N302" s="112"/>
      <c r="O302" s="112"/>
      <c r="P302" s="112"/>
      <c r="Q302" s="112"/>
      <c r="R302" s="112"/>
      <c r="S302" s="107"/>
      <c r="T302" s="469"/>
      <c r="U302" s="112"/>
    </row>
    <row r="303" spans="1:21" ht="17.25" customHeight="1" x14ac:dyDescent="0.3">
      <c r="A303" s="42" t="s">
        <v>340</v>
      </c>
      <c r="B303" s="248" t="s">
        <v>341</v>
      </c>
      <c r="C303" s="248"/>
      <c r="D303" s="112"/>
      <c r="E303" s="112"/>
      <c r="F303" s="112"/>
      <c r="G303" s="112"/>
      <c r="H303" s="112"/>
      <c r="I303" s="112"/>
      <c r="J303" s="112"/>
      <c r="K303" s="112"/>
      <c r="L303" s="459"/>
      <c r="M303" s="112"/>
      <c r="N303" s="112"/>
      <c r="O303" s="112"/>
      <c r="P303" s="112"/>
      <c r="Q303" s="112"/>
      <c r="R303" s="112"/>
      <c r="S303" s="107"/>
      <c r="T303" s="469"/>
      <c r="U303" s="112"/>
    </row>
    <row r="304" spans="1:21" ht="17.25" customHeight="1" x14ac:dyDescent="0.3">
      <c r="A304" s="42" t="s">
        <v>342</v>
      </c>
      <c r="B304" s="248" t="s">
        <v>343</v>
      </c>
      <c r="C304" s="248"/>
      <c r="D304" s="112"/>
      <c r="E304" s="112"/>
      <c r="F304" s="112"/>
      <c r="G304" s="112"/>
      <c r="H304" s="112"/>
      <c r="I304" s="112"/>
      <c r="J304" s="112"/>
      <c r="K304" s="112"/>
      <c r="L304" s="459"/>
      <c r="M304" s="112"/>
      <c r="N304" s="112"/>
      <c r="O304" s="112"/>
      <c r="P304" s="112"/>
      <c r="Q304" s="112"/>
      <c r="R304" s="112"/>
      <c r="S304" s="107"/>
      <c r="T304" s="469"/>
      <c r="U304" s="112"/>
    </row>
    <row r="305" spans="1:21" ht="17.25" customHeight="1" x14ac:dyDescent="0.3">
      <c r="A305" s="42" t="s">
        <v>344</v>
      </c>
      <c r="B305" s="248" t="s">
        <v>345</v>
      </c>
      <c r="C305" s="248"/>
      <c r="D305" s="112"/>
      <c r="E305" s="112"/>
      <c r="F305" s="112"/>
      <c r="G305" s="112"/>
      <c r="H305" s="112"/>
      <c r="I305" s="112"/>
      <c r="J305" s="112"/>
      <c r="K305" s="112"/>
      <c r="L305" s="459"/>
      <c r="M305" s="112"/>
      <c r="N305" s="112"/>
      <c r="O305" s="112"/>
      <c r="P305" s="112"/>
      <c r="Q305" s="112"/>
      <c r="R305" s="112"/>
      <c r="S305" s="107"/>
      <c r="T305" s="469"/>
      <c r="U305" s="112"/>
    </row>
    <row r="306" spans="1:21" ht="17.25" customHeight="1" x14ac:dyDescent="0.3">
      <c r="A306" s="42" t="s">
        <v>280</v>
      </c>
      <c r="B306" s="297" t="s">
        <v>281</v>
      </c>
      <c r="C306" s="297"/>
      <c r="D306" s="112"/>
      <c r="E306" s="112"/>
      <c r="F306" s="112"/>
      <c r="G306" s="112"/>
      <c r="H306" s="112"/>
      <c r="I306" s="112"/>
      <c r="J306" s="112"/>
      <c r="K306" s="112"/>
      <c r="L306" s="459"/>
      <c r="M306" s="112"/>
      <c r="N306" s="112"/>
      <c r="O306" s="112"/>
      <c r="P306" s="112"/>
      <c r="Q306" s="112"/>
      <c r="R306" s="112"/>
      <c r="S306" s="107"/>
      <c r="T306" s="469"/>
      <c r="U306" s="112"/>
    </row>
    <row r="307" spans="1:21" s="119" customFormat="1" ht="17.25" customHeight="1" thickBot="1" x14ac:dyDescent="0.35">
      <c r="A307" s="145"/>
      <c r="B307" s="162" t="s">
        <v>346</v>
      </c>
      <c r="C307" s="162"/>
      <c r="D307" s="109">
        <f t="shared" ref="D307:K307" si="69">SUM(D288:D306)</f>
        <v>0</v>
      </c>
      <c r="E307" s="109">
        <f t="shared" si="69"/>
        <v>0</v>
      </c>
      <c r="F307" s="109">
        <f t="shared" si="69"/>
        <v>0</v>
      </c>
      <c r="G307" s="109">
        <f t="shared" si="69"/>
        <v>0</v>
      </c>
      <c r="H307" s="109">
        <f t="shared" si="69"/>
        <v>0</v>
      </c>
      <c r="I307" s="109">
        <f t="shared" si="69"/>
        <v>0</v>
      </c>
      <c r="J307" s="109">
        <f t="shared" si="69"/>
        <v>0</v>
      </c>
      <c r="K307" s="109">
        <f t="shared" si="69"/>
        <v>0</v>
      </c>
      <c r="L307" s="459"/>
      <c r="M307" s="109">
        <f t="shared" ref="M307:R307" si="70">SUM(M288:M306)</f>
        <v>0</v>
      </c>
      <c r="N307" s="109">
        <f t="shared" si="70"/>
        <v>0</v>
      </c>
      <c r="O307" s="109">
        <f t="shared" si="70"/>
        <v>0</v>
      </c>
      <c r="P307" s="109">
        <f t="shared" si="70"/>
        <v>0</v>
      </c>
      <c r="Q307" s="109">
        <f t="shared" si="70"/>
        <v>0</v>
      </c>
      <c r="R307" s="109">
        <f t="shared" si="70"/>
        <v>0</v>
      </c>
      <c r="S307" s="109">
        <f>SUM(S288:S306)</f>
        <v>0</v>
      </c>
      <c r="T307" s="469"/>
      <c r="U307" s="109">
        <f>SUM(U288:U306)</f>
        <v>0</v>
      </c>
    </row>
    <row r="308" spans="1:21" s="119" customFormat="1" ht="17.25" customHeight="1" thickTop="1" x14ac:dyDescent="0.3">
      <c r="A308" s="180" t="s">
        <v>568</v>
      </c>
      <c r="B308" s="425" t="s">
        <v>137</v>
      </c>
      <c r="C308" s="293"/>
      <c r="D308" s="170"/>
      <c r="E308" s="170"/>
      <c r="F308" s="170"/>
      <c r="G308" s="170"/>
      <c r="H308" s="170"/>
      <c r="I308" s="170"/>
      <c r="J308" s="170"/>
      <c r="K308" s="170"/>
      <c r="L308" s="459"/>
      <c r="M308" s="170"/>
      <c r="N308" s="170"/>
      <c r="O308" s="170"/>
      <c r="P308" s="170"/>
      <c r="Q308" s="170"/>
      <c r="R308" s="170"/>
      <c r="S308" s="171"/>
      <c r="T308" s="459"/>
      <c r="U308" s="170"/>
    </row>
    <row r="309" spans="1:21" ht="17.25" customHeight="1" x14ac:dyDescent="0.3">
      <c r="A309" s="42" t="s">
        <v>177</v>
      </c>
      <c r="B309" s="248" t="s">
        <v>320</v>
      </c>
      <c r="C309" s="248"/>
      <c r="D309" s="112"/>
      <c r="E309" s="112"/>
      <c r="F309" s="112"/>
      <c r="G309" s="112"/>
      <c r="H309" s="112"/>
      <c r="I309" s="112"/>
      <c r="J309" s="112"/>
      <c r="K309" s="112"/>
      <c r="L309" s="459"/>
      <c r="M309" s="112"/>
      <c r="N309" s="112"/>
      <c r="O309" s="112"/>
      <c r="P309" s="112"/>
      <c r="Q309" s="112"/>
      <c r="R309" s="112"/>
      <c r="S309" s="107"/>
      <c r="T309" s="469"/>
      <c r="U309" s="112"/>
    </row>
    <row r="310" spans="1:21" ht="17.25" customHeight="1" x14ac:dyDescent="0.3">
      <c r="A310" s="42" t="s">
        <v>178</v>
      </c>
      <c r="B310" s="248" t="s">
        <v>321</v>
      </c>
      <c r="C310" s="248"/>
      <c r="D310" s="112"/>
      <c r="E310" s="112"/>
      <c r="F310" s="112"/>
      <c r="G310" s="112"/>
      <c r="H310" s="112"/>
      <c r="I310" s="112"/>
      <c r="J310" s="112"/>
      <c r="K310" s="112"/>
      <c r="L310" s="459"/>
      <c r="M310" s="112"/>
      <c r="N310" s="112"/>
      <c r="O310" s="112"/>
      <c r="P310" s="112"/>
      <c r="Q310" s="112"/>
      <c r="R310" s="112"/>
      <c r="S310" s="107"/>
      <c r="T310" s="469"/>
      <c r="U310" s="112"/>
    </row>
    <row r="311" spans="1:21" ht="17.25" customHeight="1" x14ac:dyDescent="0.3">
      <c r="A311" s="42" t="s">
        <v>179</v>
      </c>
      <c r="B311" s="248" t="s">
        <v>322</v>
      </c>
      <c r="C311" s="248"/>
      <c r="D311" s="112"/>
      <c r="E311" s="112"/>
      <c r="F311" s="112"/>
      <c r="G311" s="112"/>
      <c r="H311" s="112"/>
      <c r="I311" s="112"/>
      <c r="J311" s="112"/>
      <c r="K311" s="112"/>
      <c r="L311" s="459"/>
      <c r="M311" s="112"/>
      <c r="N311" s="112"/>
      <c r="O311" s="112"/>
      <c r="P311" s="112"/>
      <c r="Q311" s="112"/>
      <c r="R311" s="112"/>
      <c r="S311" s="107"/>
      <c r="T311" s="469"/>
      <c r="U311" s="112"/>
    </row>
    <row r="312" spans="1:21" ht="17.25" customHeight="1" x14ac:dyDescent="0.3">
      <c r="A312" s="42" t="s">
        <v>180</v>
      </c>
      <c r="B312" s="248" t="s">
        <v>323</v>
      </c>
      <c r="C312" s="248"/>
      <c r="D312" s="112"/>
      <c r="E312" s="112"/>
      <c r="F312" s="112"/>
      <c r="G312" s="112"/>
      <c r="H312" s="112"/>
      <c r="I312" s="112"/>
      <c r="J312" s="112"/>
      <c r="K312" s="112"/>
      <c r="L312" s="459"/>
      <c r="M312" s="112"/>
      <c r="N312" s="112"/>
      <c r="O312" s="112"/>
      <c r="P312" s="112"/>
      <c r="Q312" s="112"/>
      <c r="R312" s="112"/>
      <c r="S312" s="107"/>
      <c r="T312" s="469"/>
      <c r="U312" s="112"/>
    </row>
    <row r="313" spans="1:21" ht="17.25" customHeight="1" x14ac:dyDescent="0.3">
      <c r="A313" s="42" t="s">
        <v>191</v>
      </c>
      <c r="B313" s="248" t="s">
        <v>325</v>
      </c>
      <c r="C313" s="248"/>
      <c r="D313" s="112"/>
      <c r="E313" s="112"/>
      <c r="F313" s="112"/>
      <c r="G313" s="112"/>
      <c r="H313" s="112"/>
      <c r="I313" s="112"/>
      <c r="J313" s="112"/>
      <c r="K313" s="112"/>
      <c r="L313" s="459"/>
      <c r="M313" s="112"/>
      <c r="N313" s="112"/>
      <c r="O313" s="112"/>
      <c r="P313" s="112"/>
      <c r="Q313" s="112"/>
      <c r="R313" s="112"/>
      <c r="S313" s="107"/>
      <c r="T313" s="469"/>
      <c r="U313" s="112"/>
    </row>
    <row r="314" spans="1:21" ht="17.25" customHeight="1" x14ac:dyDescent="0.3">
      <c r="A314" s="42" t="s">
        <v>192</v>
      </c>
      <c r="B314" s="248" t="s">
        <v>326</v>
      </c>
      <c r="C314" s="248"/>
      <c r="D314" s="112"/>
      <c r="E314" s="112"/>
      <c r="F314" s="112"/>
      <c r="G314" s="112"/>
      <c r="H314" s="112"/>
      <c r="I314" s="112"/>
      <c r="J314" s="112"/>
      <c r="K314" s="112"/>
      <c r="L314" s="459"/>
      <c r="M314" s="112"/>
      <c r="N314" s="112"/>
      <c r="O314" s="112"/>
      <c r="P314" s="112"/>
      <c r="Q314" s="112"/>
      <c r="R314" s="112"/>
      <c r="S314" s="107"/>
      <c r="T314" s="469"/>
      <c r="U314" s="112"/>
    </row>
    <row r="315" spans="1:21" ht="17.25" customHeight="1" x14ac:dyDescent="0.3">
      <c r="A315" s="42" t="s">
        <v>193</v>
      </c>
      <c r="B315" s="248" t="s">
        <v>327</v>
      </c>
      <c r="C315" s="248"/>
      <c r="D315" s="112"/>
      <c r="E315" s="112"/>
      <c r="F315" s="112"/>
      <c r="G315" s="112"/>
      <c r="H315" s="112"/>
      <c r="I315" s="112"/>
      <c r="J315" s="112"/>
      <c r="K315" s="112"/>
      <c r="L315" s="459"/>
      <c r="M315" s="112"/>
      <c r="N315" s="112"/>
      <c r="O315" s="112"/>
      <c r="P315" s="112"/>
      <c r="Q315" s="112"/>
      <c r="R315" s="112"/>
      <c r="S315" s="107"/>
      <c r="T315" s="469"/>
      <c r="U315" s="112"/>
    </row>
    <row r="316" spans="1:21" ht="17.25" customHeight="1" x14ac:dyDescent="0.3">
      <c r="A316" s="42" t="s">
        <v>206</v>
      </c>
      <c r="B316" s="248" t="s">
        <v>328</v>
      </c>
      <c r="C316" s="248"/>
      <c r="D316" s="112"/>
      <c r="E316" s="112"/>
      <c r="F316" s="112"/>
      <c r="G316" s="112"/>
      <c r="H316" s="112"/>
      <c r="I316" s="112"/>
      <c r="J316" s="112"/>
      <c r="K316" s="112"/>
      <c r="L316" s="459"/>
      <c r="M316" s="112"/>
      <c r="N316" s="112"/>
      <c r="O316" s="112"/>
      <c r="P316" s="112"/>
      <c r="Q316" s="112"/>
      <c r="R316" s="112"/>
      <c r="S316" s="107"/>
      <c r="T316" s="469"/>
      <c r="U316" s="112"/>
    </row>
    <row r="317" spans="1:21" ht="17.25" customHeight="1" x14ac:dyDescent="0.3">
      <c r="A317" s="42" t="s">
        <v>207</v>
      </c>
      <c r="B317" s="248" t="s">
        <v>329</v>
      </c>
      <c r="C317" s="248"/>
      <c r="D317" s="112"/>
      <c r="E317" s="112"/>
      <c r="F317" s="112"/>
      <c r="G317" s="112"/>
      <c r="H317" s="112"/>
      <c r="I317" s="112"/>
      <c r="J317" s="112"/>
      <c r="K317" s="112"/>
      <c r="L317" s="459"/>
      <c r="M317" s="112"/>
      <c r="N317" s="112"/>
      <c r="O317" s="112"/>
      <c r="P317" s="112"/>
      <c r="Q317" s="112"/>
      <c r="R317" s="112"/>
      <c r="S317" s="107"/>
      <c r="T317" s="469"/>
      <c r="U317" s="112"/>
    </row>
    <row r="318" spans="1:21" ht="17.25" customHeight="1" x14ac:dyDescent="0.3">
      <c r="A318" s="42" t="s">
        <v>209</v>
      </c>
      <c r="B318" s="248" t="s">
        <v>330</v>
      </c>
      <c r="C318" s="248"/>
      <c r="D318" s="112"/>
      <c r="E318" s="112"/>
      <c r="F318" s="112"/>
      <c r="G318" s="112"/>
      <c r="H318" s="112"/>
      <c r="I318" s="112"/>
      <c r="J318" s="112"/>
      <c r="K318" s="112"/>
      <c r="L318" s="459"/>
      <c r="M318" s="112"/>
      <c r="N318" s="112"/>
      <c r="O318" s="112"/>
      <c r="P318" s="112"/>
      <c r="Q318" s="112"/>
      <c r="R318" s="112"/>
      <c r="S318" s="107"/>
      <c r="T318" s="469"/>
      <c r="U318" s="112"/>
    </row>
    <row r="319" spans="1:21" ht="17.25" customHeight="1" x14ac:dyDescent="0.3">
      <c r="A319" s="42" t="s">
        <v>211</v>
      </c>
      <c r="B319" s="248" t="s">
        <v>331</v>
      </c>
      <c r="C319" s="248"/>
      <c r="D319" s="112"/>
      <c r="E319" s="112"/>
      <c r="F319" s="112"/>
      <c r="G319" s="112"/>
      <c r="H319" s="112"/>
      <c r="I319" s="112"/>
      <c r="J319" s="112"/>
      <c r="K319" s="112"/>
      <c r="L319" s="459"/>
      <c r="M319" s="112"/>
      <c r="N319" s="112"/>
      <c r="O319" s="112"/>
      <c r="P319" s="112"/>
      <c r="Q319" s="112"/>
      <c r="R319" s="112"/>
      <c r="S319" s="107"/>
      <c r="T319" s="469"/>
      <c r="U319" s="112"/>
    </row>
    <row r="320" spans="1:21" ht="17.25" customHeight="1" x14ac:dyDescent="0.3">
      <c r="A320" s="42" t="s">
        <v>332</v>
      </c>
      <c r="B320" s="248" t="s">
        <v>333</v>
      </c>
      <c r="C320" s="248"/>
      <c r="D320" s="112"/>
      <c r="E320" s="112"/>
      <c r="F320" s="112"/>
      <c r="G320" s="112"/>
      <c r="H320" s="112"/>
      <c r="I320" s="112"/>
      <c r="J320" s="112"/>
      <c r="K320" s="112"/>
      <c r="L320" s="459"/>
      <c r="M320" s="112"/>
      <c r="N320" s="112"/>
      <c r="O320" s="112"/>
      <c r="P320" s="112"/>
      <c r="Q320" s="112"/>
      <c r="R320" s="112"/>
      <c r="S320" s="107"/>
      <c r="T320" s="469"/>
      <c r="U320" s="112"/>
    </row>
    <row r="321" spans="1:21" ht="17.25" customHeight="1" x14ac:dyDescent="0.3">
      <c r="A321" s="42" t="s">
        <v>334</v>
      </c>
      <c r="B321" s="248" t="s">
        <v>335</v>
      </c>
      <c r="C321" s="248"/>
      <c r="D321" s="112"/>
      <c r="E321" s="112"/>
      <c r="F321" s="112"/>
      <c r="G321" s="112"/>
      <c r="H321" s="112"/>
      <c r="I321" s="112"/>
      <c r="J321" s="112"/>
      <c r="K321" s="112"/>
      <c r="L321" s="459"/>
      <c r="M321" s="112"/>
      <c r="N321" s="112"/>
      <c r="O321" s="112"/>
      <c r="P321" s="112"/>
      <c r="Q321" s="112"/>
      <c r="R321" s="112"/>
      <c r="S321" s="107"/>
      <c r="T321" s="469"/>
      <c r="U321" s="112"/>
    </row>
    <row r="322" spans="1:21" ht="17.25" customHeight="1" x14ac:dyDescent="0.3">
      <c r="A322" s="42" t="s">
        <v>336</v>
      </c>
      <c r="B322" s="248" t="s">
        <v>337</v>
      </c>
      <c r="C322" s="248"/>
      <c r="D322" s="112"/>
      <c r="E322" s="112"/>
      <c r="F322" s="112"/>
      <c r="G322" s="112"/>
      <c r="H322" s="112"/>
      <c r="I322" s="112"/>
      <c r="J322" s="112"/>
      <c r="K322" s="112"/>
      <c r="L322" s="459"/>
      <c r="M322" s="112"/>
      <c r="N322" s="112"/>
      <c r="O322" s="112"/>
      <c r="P322" s="112"/>
      <c r="Q322" s="112"/>
      <c r="R322" s="112"/>
      <c r="S322" s="107"/>
      <c r="T322" s="469"/>
      <c r="U322" s="112"/>
    </row>
    <row r="323" spans="1:21" ht="17.25" customHeight="1" x14ac:dyDescent="0.3">
      <c r="A323" s="42" t="s">
        <v>338</v>
      </c>
      <c r="B323" s="248" t="s">
        <v>339</v>
      </c>
      <c r="C323" s="248"/>
      <c r="D323" s="112"/>
      <c r="E323" s="112"/>
      <c r="F323" s="112"/>
      <c r="G323" s="112"/>
      <c r="H323" s="112"/>
      <c r="I323" s="112"/>
      <c r="J323" s="112"/>
      <c r="K323" s="112"/>
      <c r="L323" s="459"/>
      <c r="M323" s="112"/>
      <c r="N323" s="112"/>
      <c r="O323" s="112"/>
      <c r="P323" s="112"/>
      <c r="Q323" s="112"/>
      <c r="R323" s="112"/>
      <c r="S323" s="107"/>
      <c r="T323" s="469"/>
      <c r="U323" s="112"/>
    </row>
    <row r="324" spans="1:21" ht="17.25" customHeight="1" x14ac:dyDescent="0.3">
      <c r="A324" s="42" t="s">
        <v>340</v>
      </c>
      <c r="B324" s="248" t="s">
        <v>341</v>
      </c>
      <c r="C324" s="248"/>
      <c r="D324" s="112"/>
      <c r="E324" s="112"/>
      <c r="F324" s="112"/>
      <c r="G324" s="112"/>
      <c r="H324" s="112"/>
      <c r="I324" s="112"/>
      <c r="J324" s="112"/>
      <c r="K324" s="112"/>
      <c r="L324" s="459"/>
      <c r="M324" s="112"/>
      <c r="N324" s="112"/>
      <c r="O324" s="112"/>
      <c r="P324" s="112"/>
      <c r="Q324" s="112"/>
      <c r="R324" s="112"/>
      <c r="S324" s="107"/>
      <c r="T324" s="469"/>
      <c r="U324" s="112"/>
    </row>
    <row r="325" spans="1:21" ht="17.25" customHeight="1" x14ac:dyDescent="0.3">
      <c r="A325" s="42" t="s">
        <v>342</v>
      </c>
      <c r="B325" s="248" t="s">
        <v>343</v>
      </c>
      <c r="C325" s="248"/>
      <c r="D325" s="112"/>
      <c r="E325" s="112"/>
      <c r="F325" s="112"/>
      <c r="G325" s="112"/>
      <c r="H325" s="112"/>
      <c r="I325" s="112"/>
      <c r="J325" s="112"/>
      <c r="K325" s="112"/>
      <c r="L325" s="459"/>
      <c r="M325" s="112"/>
      <c r="N325" s="112"/>
      <c r="O325" s="112"/>
      <c r="P325" s="112"/>
      <c r="Q325" s="112"/>
      <c r="R325" s="112"/>
      <c r="S325" s="107"/>
      <c r="T325" s="469"/>
      <c r="U325" s="112"/>
    </row>
    <row r="326" spans="1:21" ht="17.25" customHeight="1" x14ac:dyDescent="0.3">
      <c r="A326" s="42" t="s">
        <v>344</v>
      </c>
      <c r="B326" s="248" t="s">
        <v>345</v>
      </c>
      <c r="C326" s="248"/>
      <c r="D326" s="112"/>
      <c r="E326" s="112"/>
      <c r="F326" s="112"/>
      <c r="G326" s="112"/>
      <c r="H326" s="112"/>
      <c r="I326" s="112"/>
      <c r="J326" s="112"/>
      <c r="K326" s="112"/>
      <c r="L326" s="459"/>
      <c r="M326" s="112"/>
      <c r="N326" s="112"/>
      <c r="O326" s="112"/>
      <c r="P326" s="112"/>
      <c r="Q326" s="112"/>
      <c r="R326" s="112"/>
      <c r="S326" s="107"/>
      <c r="T326" s="469"/>
      <c r="U326" s="112"/>
    </row>
    <row r="327" spans="1:21" ht="17.25" customHeight="1" x14ac:dyDescent="0.3">
      <c r="A327" s="42" t="s">
        <v>280</v>
      </c>
      <c r="B327" s="297" t="s">
        <v>281</v>
      </c>
      <c r="C327" s="297"/>
      <c r="D327" s="112"/>
      <c r="E327" s="112"/>
      <c r="F327" s="112"/>
      <c r="G327" s="112"/>
      <c r="H327" s="112"/>
      <c r="I327" s="112"/>
      <c r="J327" s="112"/>
      <c r="K327" s="112"/>
      <c r="L327" s="459"/>
      <c r="M327" s="112"/>
      <c r="N327" s="112"/>
      <c r="O327" s="112"/>
      <c r="P327" s="112"/>
      <c r="Q327" s="112"/>
      <c r="R327" s="112"/>
      <c r="S327" s="107"/>
      <c r="T327" s="469"/>
      <c r="U327" s="112"/>
    </row>
    <row r="328" spans="1:21" s="119" customFormat="1" ht="17.25" customHeight="1" thickBot="1" x14ac:dyDescent="0.35">
      <c r="A328" s="145"/>
      <c r="B328" s="162" t="s">
        <v>346</v>
      </c>
      <c r="C328" s="162"/>
      <c r="D328" s="109">
        <f t="shared" ref="D328:K328" si="71">SUM(D309:D327)</f>
        <v>0</v>
      </c>
      <c r="E328" s="109">
        <f t="shared" si="71"/>
        <v>0</v>
      </c>
      <c r="F328" s="109">
        <f t="shared" si="71"/>
        <v>0</v>
      </c>
      <c r="G328" s="109">
        <f t="shared" si="71"/>
        <v>0</v>
      </c>
      <c r="H328" s="109">
        <f t="shared" si="71"/>
        <v>0</v>
      </c>
      <c r="I328" s="109">
        <f t="shared" si="71"/>
        <v>0</v>
      </c>
      <c r="J328" s="109">
        <f t="shared" si="71"/>
        <v>0</v>
      </c>
      <c r="K328" s="109">
        <f t="shared" si="71"/>
        <v>0</v>
      </c>
      <c r="L328" s="460"/>
      <c r="M328" s="109">
        <f t="shared" ref="M328:R328" si="72">SUM(M309:M327)</f>
        <v>0</v>
      </c>
      <c r="N328" s="109">
        <f t="shared" si="72"/>
        <v>0</v>
      </c>
      <c r="O328" s="109">
        <f t="shared" si="72"/>
        <v>0</v>
      </c>
      <c r="P328" s="109">
        <f t="shared" si="72"/>
        <v>0</v>
      </c>
      <c r="Q328" s="109">
        <f t="shared" si="72"/>
        <v>0</v>
      </c>
      <c r="R328" s="109">
        <f t="shared" si="72"/>
        <v>0</v>
      </c>
      <c r="S328" s="109">
        <f>SUM(S309:S327)</f>
        <v>0</v>
      </c>
      <c r="T328" s="470"/>
      <c r="U328" s="109">
        <f>SUM(U309:U327)</f>
        <v>0</v>
      </c>
    </row>
    <row r="329" spans="1:21" s="119" customFormat="1" ht="17.25" customHeight="1" thickTop="1" thickBot="1" x14ac:dyDescent="0.35">
      <c r="A329" s="145"/>
      <c r="B329" s="162" t="s">
        <v>349</v>
      </c>
      <c r="C329" s="162"/>
      <c r="D329" s="109">
        <f t="shared" ref="D329:K329" si="73">D307+D328</f>
        <v>0</v>
      </c>
      <c r="E329" s="109">
        <f t="shared" si="73"/>
        <v>0</v>
      </c>
      <c r="F329" s="109">
        <f>F307+F328</f>
        <v>0</v>
      </c>
      <c r="G329" s="109">
        <f>G307+G328</f>
        <v>0</v>
      </c>
      <c r="H329" s="109">
        <f t="shared" si="73"/>
        <v>0</v>
      </c>
      <c r="I329" s="109">
        <f t="shared" si="73"/>
        <v>0</v>
      </c>
      <c r="J329" s="109">
        <f t="shared" si="73"/>
        <v>0</v>
      </c>
      <c r="K329" s="109">
        <f t="shared" si="73"/>
        <v>0</v>
      </c>
      <c r="L329" s="169"/>
      <c r="M329" s="109">
        <f t="shared" ref="M329:R329" si="74">M307+M328</f>
        <v>0</v>
      </c>
      <c r="N329" s="109">
        <f t="shared" si="74"/>
        <v>0</v>
      </c>
      <c r="O329" s="109">
        <f t="shared" si="74"/>
        <v>0</v>
      </c>
      <c r="P329" s="109">
        <f t="shared" si="74"/>
        <v>0</v>
      </c>
      <c r="Q329" s="109">
        <f t="shared" si="74"/>
        <v>0</v>
      </c>
      <c r="R329" s="109">
        <f t="shared" si="74"/>
        <v>0</v>
      </c>
      <c r="S329" s="109">
        <f>S307+S328</f>
        <v>0</v>
      </c>
      <c r="T329" s="288">
        <f>R329-S329</f>
        <v>0</v>
      </c>
      <c r="U329" s="109">
        <f>U307+U328</f>
        <v>0</v>
      </c>
    </row>
    <row r="330" spans="1:21" ht="17.25" customHeight="1" thickTop="1" thickBot="1" x14ac:dyDescent="0.35">
      <c r="A330" s="1290" t="s">
        <v>572</v>
      </c>
      <c r="B330" s="1291"/>
      <c r="C330" s="290"/>
      <c r="D330" s="110">
        <f>SUM(D217,D261,D273,D285,D329)</f>
        <v>0</v>
      </c>
      <c r="E330" s="110">
        <f t="shared" ref="E330:U330" si="75">SUM(E217,E261,E273,E285,E329)</f>
        <v>0</v>
      </c>
      <c r="F330" s="110">
        <f t="shared" si="75"/>
        <v>0</v>
      </c>
      <c r="G330" s="110">
        <f t="shared" si="75"/>
        <v>0</v>
      </c>
      <c r="H330" s="110">
        <f t="shared" si="75"/>
        <v>0</v>
      </c>
      <c r="I330" s="110">
        <f t="shared" si="75"/>
        <v>0</v>
      </c>
      <c r="J330" s="110">
        <f t="shared" si="75"/>
        <v>0</v>
      </c>
      <c r="K330" s="110">
        <f t="shared" si="75"/>
        <v>0</v>
      </c>
      <c r="L330" s="110">
        <f t="shared" si="75"/>
        <v>0</v>
      </c>
      <c r="M330" s="110">
        <f t="shared" si="75"/>
        <v>0</v>
      </c>
      <c r="N330" s="110">
        <f t="shared" si="75"/>
        <v>0</v>
      </c>
      <c r="O330" s="110">
        <f t="shared" si="75"/>
        <v>0</v>
      </c>
      <c r="P330" s="110">
        <f t="shared" si="75"/>
        <v>0</v>
      </c>
      <c r="Q330" s="110">
        <f t="shared" si="75"/>
        <v>0</v>
      </c>
      <c r="R330" s="110">
        <f t="shared" si="75"/>
        <v>0</v>
      </c>
      <c r="S330" s="110">
        <f t="shared" si="75"/>
        <v>0</v>
      </c>
      <c r="T330" s="110">
        <f t="shared" si="75"/>
        <v>0</v>
      </c>
      <c r="U330" s="110">
        <f t="shared" si="75"/>
        <v>0</v>
      </c>
    </row>
    <row r="331" spans="1:21" ht="17.25" customHeight="1" thickTop="1" x14ac:dyDescent="0.3">
      <c r="A331" s="61"/>
      <c r="B331" s="61"/>
      <c r="C331" s="61"/>
      <c r="D331" s="148"/>
      <c r="E331" s="148"/>
      <c r="F331" s="148"/>
      <c r="G331" s="148"/>
      <c r="H331" s="148"/>
      <c r="I331" s="148"/>
      <c r="J331" s="148"/>
      <c r="K331" s="148"/>
      <c r="L331" s="148"/>
      <c r="M331" s="148"/>
      <c r="N331" s="148"/>
      <c r="O331" s="148"/>
      <c r="P331" s="148"/>
      <c r="Q331" s="148"/>
      <c r="R331" s="148"/>
      <c r="S331" s="148"/>
      <c r="T331" s="148"/>
      <c r="U331" s="650"/>
    </row>
    <row r="332" spans="1:21" ht="21.75" customHeight="1" x14ac:dyDescent="0.3">
      <c r="A332" s="695" t="s">
        <v>579</v>
      </c>
    </row>
    <row r="333" spans="1:21" ht="17.25" customHeight="1" x14ac:dyDescent="0.3"/>
    <row r="334" spans="1:21" ht="17.25" customHeight="1" x14ac:dyDescent="0.3"/>
    <row r="335" spans="1:21" ht="17.25" customHeight="1" x14ac:dyDescent="0.3"/>
    <row r="336" spans="1:21" ht="17.25" customHeight="1" x14ac:dyDescent="0.3"/>
    <row r="337" ht="17.25" customHeight="1" x14ac:dyDescent="0.3"/>
    <row r="338" ht="17.25" customHeight="1" x14ac:dyDescent="0.3"/>
    <row r="339" ht="17.25" customHeight="1" x14ac:dyDescent="0.3"/>
    <row r="340" ht="17.25" customHeight="1" x14ac:dyDescent="0.3"/>
    <row r="341" ht="17.25" customHeight="1" x14ac:dyDescent="0.3"/>
    <row r="342" ht="17.25" customHeight="1" x14ac:dyDescent="0.3"/>
    <row r="343" ht="17.25" customHeight="1" x14ac:dyDescent="0.3"/>
    <row r="344" ht="17.25" customHeight="1" x14ac:dyDescent="0.3"/>
    <row r="345" ht="17.25" customHeight="1" x14ac:dyDescent="0.3"/>
    <row r="346" ht="17.25" customHeight="1" x14ac:dyDescent="0.3"/>
  </sheetData>
  <mergeCells count="39">
    <mergeCell ref="A10:I10"/>
    <mergeCell ref="A11:A14"/>
    <mergeCell ref="B11:B14"/>
    <mergeCell ref="M12:M13"/>
    <mergeCell ref="Q12:Q13"/>
    <mergeCell ref="D12:E12"/>
    <mergeCell ref="O12:O13"/>
    <mergeCell ref="P12:P13"/>
    <mergeCell ref="H12:I12"/>
    <mergeCell ref="U11:U13"/>
    <mergeCell ref="A15:B15"/>
    <mergeCell ref="A172:B172"/>
    <mergeCell ref="B1:C1"/>
    <mergeCell ref="S12:S13"/>
    <mergeCell ref="F12:G12"/>
    <mergeCell ref="R12:R13"/>
    <mergeCell ref="N12:N13"/>
    <mergeCell ref="L12:L13"/>
    <mergeCell ref="K12:K13"/>
    <mergeCell ref="D5:M5"/>
    <mergeCell ref="D6:M6"/>
    <mergeCell ref="D7:M7"/>
    <mergeCell ref="D8:M8"/>
    <mergeCell ref="D11:L11"/>
    <mergeCell ref="M11:R11"/>
    <mergeCell ref="T11:T13"/>
    <mergeCell ref="A330:B330"/>
    <mergeCell ref="A218:B218"/>
    <mergeCell ref="A274:B274"/>
    <mergeCell ref="A286:B286"/>
    <mergeCell ref="A60:B60"/>
    <mergeCell ref="A128:B128"/>
    <mergeCell ref="A173:C173"/>
    <mergeCell ref="A116:B116"/>
    <mergeCell ref="A16:B16"/>
    <mergeCell ref="A104:B104"/>
    <mergeCell ref="A174:B174"/>
    <mergeCell ref="A262:B262"/>
    <mergeCell ref="J12:J13"/>
  </mergeCells>
  <phoneticPr fontId="12" type="noConversion"/>
  <printOptions horizontalCentered="1"/>
  <pageMargins left="0" right="0" top="0.39370078740157483" bottom="0" header="0.31496062992125984" footer="0.39370078740157483"/>
  <pageSetup paperSize="9" scale="47" orientation="landscape" r:id="rId1"/>
  <headerFooter alignWithMargins="0">
    <oddFooter>&amp;C&amp;A&amp;R&amp;P of &amp;N</oddFooter>
  </headerFooter>
  <rowBreaks count="5" manualBreakCount="5">
    <brk id="59" max="16383" man="1"/>
    <brk id="115" max="16383" man="1"/>
    <brk id="172" max="16383" man="1"/>
    <brk id="217" max="16383" man="1"/>
    <brk id="273" max="16383" man="1"/>
  </rowBreaks>
  <ignoredErrors>
    <ignoredError sqref="K5:M8 D5:I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23"/>
  <sheetViews>
    <sheetView showGridLines="0" topLeftCell="A4" zoomScale="80" zoomScaleNormal="80" zoomScaleSheetLayoutView="75" workbookViewId="0">
      <selection activeCell="K11" sqref="K11:S11"/>
    </sheetView>
  </sheetViews>
  <sheetFormatPr defaultColWidth="9.140625" defaultRowHeight="15" x14ac:dyDescent="0.2"/>
  <cols>
    <col min="1" max="1" width="4.140625" style="9" customWidth="1"/>
    <col min="2" max="2" width="5" style="9" customWidth="1"/>
    <col min="3" max="3" width="29.140625" style="9" customWidth="1"/>
    <col min="4" max="18" width="17.7109375" style="9" customWidth="1"/>
    <col min="19" max="19" width="17.7109375" style="553" customWidth="1"/>
    <col min="20" max="16384" width="9.140625" style="9"/>
  </cols>
  <sheetData>
    <row r="1" spans="1:19" x14ac:dyDescent="0.3">
      <c r="A1" s="485" t="s">
        <v>365</v>
      </c>
      <c r="B1" s="255" t="s">
        <v>464</v>
      </c>
      <c r="C1" s="193"/>
      <c r="D1" s="193"/>
      <c r="E1" s="193"/>
      <c r="F1" s="193"/>
      <c r="G1" s="193"/>
      <c r="H1" s="193"/>
      <c r="I1" s="193"/>
      <c r="J1" s="193"/>
      <c r="K1" s="193"/>
      <c r="L1" s="193"/>
      <c r="M1" s="193"/>
      <c r="N1" s="193"/>
      <c r="O1" s="193"/>
      <c r="P1" s="193"/>
      <c r="R1" s="951"/>
      <c r="S1" s="952"/>
    </row>
    <row r="2" spans="1:19" x14ac:dyDescent="0.2">
      <c r="B2" s="10"/>
      <c r="C2" s="10"/>
    </row>
    <row r="3" spans="1:19" x14ac:dyDescent="0.2">
      <c r="B3" s="10"/>
      <c r="C3" s="10"/>
    </row>
    <row r="4" spans="1:19" x14ac:dyDescent="0.2">
      <c r="B4" s="10"/>
      <c r="C4" s="10"/>
    </row>
    <row r="5" spans="1:19" x14ac:dyDescent="0.2">
      <c r="B5" s="27" t="s">
        <v>433</v>
      </c>
      <c r="D5" s="948" t="str">
        <f>IF('Form A'!D5=0,"",'Form A'!D5)</f>
        <v/>
      </c>
      <c r="E5" s="949"/>
      <c r="F5" s="949"/>
      <c r="G5" s="949"/>
      <c r="H5" s="949"/>
      <c r="I5" s="949"/>
      <c r="J5" s="949"/>
      <c r="K5" s="949"/>
      <c r="L5" s="949"/>
      <c r="M5" s="949"/>
      <c r="N5" s="949"/>
      <c r="O5" s="949"/>
      <c r="P5" s="950"/>
      <c r="Q5" s="194"/>
      <c r="R5" s="11"/>
    </row>
    <row r="6" spans="1:19" x14ac:dyDescent="0.2">
      <c r="B6" s="27" t="s">
        <v>435</v>
      </c>
      <c r="D6" s="948" t="str">
        <f>IF('Form A'!D6=0,"",'Form A'!D6)</f>
        <v/>
      </c>
      <c r="E6" s="949"/>
      <c r="F6" s="949"/>
      <c r="G6" s="949"/>
      <c r="H6" s="949"/>
      <c r="I6" s="949"/>
      <c r="J6" s="949"/>
      <c r="K6" s="949"/>
      <c r="L6" s="949"/>
      <c r="M6" s="949"/>
      <c r="N6" s="949"/>
      <c r="O6" s="949"/>
      <c r="P6" s="950"/>
      <c r="Q6" s="194"/>
      <c r="R6" s="11"/>
    </row>
    <row r="7" spans="1:19" x14ac:dyDescent="0.2">
      <c r="B7" s="4" t="s">
        <v>297</v>
      </c>
      <c r="D7" s="948" t="str">
        <f>IF('Form A'!D7=0,"",'Form A'!D7)</f>
        <v/>
      </c>
      <c r="E7" s="949"/>
      <c r="F7" s="949"/>
      <c r="G7" s="949"/>
      <c r="H7" s="949"/>
      <c r="I7" s="949"/>
      <c r="J7" s="949"/>
      <c r="K7" s="949"/>
      <c r="L7" s="949"/>
      <c r="M7" s="949"/>
      <c r="N7" s="949"/>
      <c r="O7" s="949"/>
      <c r="P7" s="950"/>
      <c r="Q7" s="194"/>
      <c r="R7" s="11"/>
    </row>
    <row r="8" spans="1:19" x14ac:dyDescent="0.2">
      <c r="B8" s="82" t="s">
        <v>259</v>
      </c>
      <c r="D8" s="940">
        <f>'Form A'!D8</f>
        <v>0</v>
      </c>
      <c r="E8" s="941"/>
      <c r="F8" s="941"/>
      <c r="G8" s="941"/>
      <c r="H8" s="941"/>
      <c r="I8" s="941"/>
      <c r="J8" s="941"/>
      <c r="K8" s="941"/>
      <c r="L8" s="941"/>
      <c r="M8" s="941"/>
      <c r="N8" s="941"/>
      <c r="O8" s="941"/>
      <c r="P8" s="942"/>
      <c r="Q8" s="195"/>
    </row>
    <row r="9" spans="1:19" x14ac:dyDescent="0.2">
      <c r="D9" s="12"/>
      <c r="E9" s="12"/>
      <c r="F9" s="12"/>
      <c r="G9" s="12"/>
      <c r="H9" s="12"/>
      <c r="I9" s="12"/>
      <c r="J9" s="12"/>
    </row>
    <row r="10" spans="1:19" x14ac:dyDescent="0.2">
      <c r="A10" s="965"/>
      <c r="B10" s="965"/>
      <c r="C10" s="965"/>
      <c r="D10" s="965"/>
      <c r="E10" s="965"/>
      <c r="F10" s="965"/>
      <c r="G10" s="965"/>
      <c r="H10" s="965"/>
      <c r="I10" s="965"/>
      <c r="J10" s="965"/>
      <c r="K10" s="965"/>
      <c r="L10" s="965"/>
      <c r="M10" s="965"/>
      <c r="N10" s="965"/>
      <c r="O10" s="965"/>
      <c r="P10" s="965"/>
      <c r="Q10" s="965"/>
      <c r="R10" s="965"/>
      <c r="S10" s="965"/>
    </row>
    <row r="11" spans="1:19" x14ac:dyDescent="0.2">
      <c r="B11" s="604"/>
      <c r="C11" s="604"/>
      <c r="D11" s="967" t="s">
        <v>388</v>
      </c>
      <c r="E11" s="967"/>
      <c r="F11" s="967"/>
      <c r="G11" s="967"/>
      <c r="H11" s="967"/>
      <c r="I11" s="967"/>
      <c r="J11" s="967"/>
      <c r="K11" s="967"/>
      <c r="L11" s="967"/>
      <c r="M11" s="967"/>
      <c r="N11" s="967"/>
      <c r="O11" s="967"/>
      <c r="P11" s="967"/>
      <c r="Q11" s="967"/>
      <c r="R11" s="967"/>
      <c r="S11" s="967"/>
    </row>
    <row r="12" spans="1:19" s="340" customFormat="1" ht="30" customHeight="1" x14ac:dyDescent="0.2">
      <c r="A12" s="968"/>
      <c r="B12" s="969"/>
      <c r="C12" s="970"/>
      <c r="D12" s="956" t="s">
        <v>407</v>
      </c>
      <c r="E12" s="956"/>
      <c r="F12" s="956"/>
      <c r="G12" s="956"/>
      <c r="H12" s="956"/>
      <c r="I12" s="956"/>
      <c r="J12" s="957"/>
      <c r="K12" s="956" t="s">
        <v>408</v>
      </c>
      <c r="L12" s="956"/>
      <c r="M12" s="956"/>
      <c r="N12" s="956"/>
      <c r="O12" s="956"/>
      <c r="P12" s="956"/>
      <c r="Q12" s="957"/>
      <c r="R12" s="961" t="s">
        <v>239</v>
      </c>
      <c r="S12" s="961" t="s">
        <v>175</v>
      </c>
    </row>
    <row r="13" spans="1:19" s="340" customFormat="1" ht="60" x14ac:dyDescent="0.2">
      <c r="A13" s="971"/>
      <c r="B13" s="972"/>
      <c r="C13" s="973"/>
      <c r="D13" s="167" t="s">
        <v>510</v>
      </c>
      <c r="E13" s="167" t="s">
        <v>511</v>
      </c>
      <c r="F13" s="71" t="s">
        <v>517</v>
      </c>
      <c r="G13" s="782" t="s">
        <v>516</v>
      </c>
      <c r="H13" s="71" t="s">
        <v>98</v>
      </c>
      <c r="I13" s="305" t="s">
        <v>148</v>
      </c>
      <c r="J13" s="256" t="s">
        <v>176</v>
      </c>
      <c r="K13" s="167" t="s">
        <v>510</v>
      </c>
      <c r="L13" s="167" t="s">
        <v>511</v>
      </c>
      <c r="M13" s="782" t="s">
        <v>517</v>
      </c>
      <c r="N13" s="782" t="s">
        <v>516</v>
      </c>
      <c r="O13" s="71" t="s">
        <v>97</v>
      </c>
      <c r="P13" s="305" t="s">
        <v>148</v>
      </c>
      <c r="Q13" s="167" t="s">
        <v>176</v>
      </c>
      <c r="R13" s="966"/>
      <c r="S13" s="962"/>
    </row>
    <row r="14" spans="1:19" s="17" customFormat="1" ht="20.25" customHeight="1" x14ac:dyDescent="0.2">
      <c r="A14" s="548" t="s">
        <v>92</v>
      </c>
      <c r="B14" s="173"/>
      <c r="C14" s="174"/>
      <c r="D14" s="716">
        <f>MAX(D18+SQRT(SUM(D15:D16)^2+D17^2),D19)</f>
        <v>0</v>
      </c>
      <c r="E14" s="716">
        <f>MAX(E18+SQRT(SUM(E15:E16)^2+E17^2),E19)</f>
        <v>0</v>
      </c>
      <c r="F14" s="716">
        <f>MAX(F18+SQRT(SUM(F15:F16)^2+F17^2),F19)</f>
        <v>0</v>
      </c>
      <c r="G14" s="716">
        <f>MAX(G18+SQRT(SUM(G15:G16)^2+G17^2),G19)</f>
        <v>0</v>
      </c>
      <c r="H14" s="716">
        <f t="shared" ref="H14:R14" si="0">MAX(H18+SQRT(SUM(H15:H16)^2+H17^2),H19)</f>
        <v>0</v>
      </c>
      <c r="I14" s="716">
        <f t="shared" si="0"/>
        <v>0</v>
      </c>
      <c r="J14" s="716">
        <f t="shared" si="0"/>
        <v>0</v>
      </c>
      <c r="K14" s="716">
        <f t="shared" si="0"/>
        <v>0</v>
      </c>
      <c r="L14" s="716">
        <f t="shared" si="0"/>
        <v>0</v>
      </c>
      <c r="M14" s="716">
        <f t="shared" si="0"/>
        <v>0</v>
      </c>
      <c r="N14" s="716">
        <f t="shared" si="0"/>
        <v>0</v>
      </c>
      <c r="O14" s="716">
        <f t="shared" si="0"/>
        <v>0</v>
      </c>
      <c r="P14" s="716">
        <f t="shared" si="0"/>
        <v>0</v>
      </c>
      <c r="Q14" s="716">
        <f t="shared" si="0"/>
        <v>0</v>
      </c>
      <c r="R14" s="716">
        <f t="shared" si="0"/>
        <v>0</v>
      </c>
      <c r="S14" s="696">
        <f>SUM(D14:R14)</f>
        <v>0</v>
      </c>
    </row>
    <row r="15" spans="1:19" s="14" customFormat="1" ht="20.25" customHeight="1" x14ac:dyDescent="0.2">
      <c r="A15" s="103" t="s">
        <v>181</v>
      </c>
      <c r="B15" s="954" t="s">
        <v>184</v>
      </c>
      <c r="C15" s="955"/>
      <c r="D15" s="15">
        <f>'Form C1'!E56</f>
        <v>0</v>
      </c>
      <c r="E15" s="15">
        <f>'Form C1'!F56</f>
        <v>0</v>
      </c>
      <c r="F15" s="15">
        <f>'Form C1'!G56</f>
        <v>0</v>
      </c>
      <c r="G15" s="15">
        <f>'Form C1'!H56</f>
        <v>0</v>
      </c>
      <c r="H15" s="15">
        <f>'Form C1'!I56</f>
        <v>0</v>
      </c>
      <c r="I15" s="958"/>
      <c r="J15" s="15">
        <f>'Form C1'!J56</f>
        <v>0</v>
      </c>
      <c r="K15" s="15">
        <f>'Form C1'!K56</f>
        <v>0</v>
      </c>
      <c r="L15" s="15">
        <f>'Form C1'!L56</f>
        <v>0</v>
      </c>
      <c r="M15" s="15">
        <f>'Form C1'!M56</f>
        <v>0</v>
      </c>
      <c r="N15" s="15">
        <f>'Form C1'!N56</f>
        <v>0</v>
      </c>
      <c r="O15" s="15">
        <f>'Form C1'!O56</f>
        <v>0</v>
      </c>
      <c r="P15" s="958"/>
      <c r="Q15" s="15">
        <f>'Form C1'!P56</f>
        <v>0</v>
      </c>
      <c r="R15" s="15">
        <f>'Form C1'!Q56</f>
        <v>0</v>
      </c>
      <c r="S15" s="696">
        <f>SUM(D15:R15)</f>
        <v>0</v>
      </c>
    </row>
    <row r="16" spans="1:19" s="14" customFormat="1" ht="20.25" customHeight="1" x14ac:dyDescent="0.2">
      <c r="A16" s="103" t="s">
        <v>183</v>
      </c>
      <c r="B16" s="954" t="s">
        <v>182</v>
      </c>
      <c r="C16" s="955"/>
      <c r="D16" s="15">
        <f>'Form C1'!E72</f>
        <v>0</v>
      </c>
      <c r="E16" s="15">
        <f>'Form C1'!F72</f>
        <v>0</v>
      </c>
      <c r="F16" s="15">
        <f>'Form C1'!G72</f>
        <v>0</v>
      </c>
      <c r="G16" s="15">
        <f>'Form C1'!H72</f>
        <v>0</v>
      </c>
      <c r="H16" s="15">
        <f>'Form C1'!I72</f>
        <v>0</v>
      </c>
      <c r="I16" s="959"/>
      <c r="J16" s="15">
        <f>'Form C1'!J72</f>
        <v>0</v>
      </c>
      <c r="K16" s="15">
        <f>'Form C1'!K72</f>
        <v>0</v>
      </c>
      <c r="L16" s="15">
        <f>'Form C1'!L72</f>
        <v>0</v>
      </c>
      <c r="M16" s="15">
        <f>'Form C1'!M72</f>
        <v>0</v>
      </c>
      <c r="N16" s="15">
        <f>'Form C1'!N72</f>
        <v>0</v>
      </c>
      <c r="O16" s="15">
        <f>'Form C1'!O72</f>
        <v>0</v>
      </c>
      <c r="P16" s="959"/>
      <c r="Q16" s="15">
        <f>'Form C1'!P72</f>
        <v>0</v>
      </c>
      <c r="R16" s="15">
        <f>'Form C1'!Q72</f>
        <v>0</v>
      </c>
      <c r="S16" s="15">
        <f>SUM(D16:R16)</f>
        <v>0</v>
      </c>
    </row>
    <row r="17" spans="1:19" s="14" customFormat="1" ht="20.25" customHeight="1" x14ac:dyDescent="0.2">
      <c r="A17" s="257" t="s">
        <v>185</v>
      </c>
      <c r="B17" s="954" t="s">
        <v>99</v>
      </c>
      <c r="C17" s="955"/>
      <c r="D17" s="15">
        <f>'Form C3'!D17</f>
        <v>0</v>
      </c>
      <c r="E17" s="15">
        <f>'Form C3'!E17</f>
        <v>0</v>
      </c>
      <c r="F17" s="15">
        <f>'Form C3'!F17</f>
        <v>0</v>
      </c>
      <c r="G17" s="15">
        <f>'Form C3'!G17</f>
        <v>0</v>
      </c>
      <c r="H17" s="15">
        <f>'Form C3'!H17</f>
        <v>0</v>
      </c>
      <c r="I17" s="960"/>
      <c r="J17" s="15">
        <f>'Form C2'!F45</f>
        <v>0</v>
      </c>
      <c r="K17" s="15">
        <f>'Form C3'!I17</f>
        <v>0</v>
      </c>
      <c r="L17" s="15">
        <f>'Form C3'!J17</f>
        <v>0</v>
      </c>
      <c r="M17" s="15">
        <f>'Form C3'!K17</f>
        <v>0</v>
      </c>
      <c r="N17" s="15"/>
      <c r="O17" s="15">
        <f>'Form C3'!M17</f>
        <v>0</v>
      </c>
      <c r="P17" s="960"/>
      <c r="Q17" s="15">
        <f>'Form C2'!G45</f>
        <v>0</v>
      </c>
      <c r="R17" s="458"/>
      <c r="S17" s="15">
        <f t="shared" ref="S17:S19" si="1">SUM(D17:R17)</f>
        <v>0</v>
      </c>
    </row>
    <row r="18" spans="1:19" s="14" customFormat="1" ht="20.25" customHeight="1" x14ac:dyDescent="0.2">
      <c r="A18" s="258" t="s">
        <v>261</v>
      </c>
      <c r="B18" s="79" t="s">
        <v>260</v>
      </c>
      <c r="C18" s="80"/>
      <c r="D18" s="696">
        <f>'Form C4'!C24</f>
        <v>0</v>
      </c>
      <c r="E18" s="696">
        <f>'Form C4'!D24</f>
        <v>0</v>
      </c>
      <c r="F18" s="696">
        <f>'Form C4'!E24</f>
        <v>0</v>
      </c>
      <c r="G18" s="696">
        <f>'Form C4'!F24</f>
        <v>0</v>
      </c>
      <c r="H18" s="696">
        <f>'Form C4'!G24</f>
        <v>0</v>
      </c>
      <c r="I18" s="696">
        <f>'Form C4'!H24</f>
        <v>0</v>
      </c>
      <c r="J18" s="696">
        <f>'Form C4'!I24</f>
        <v>0</v>
      </c>
      <c r="K18" s="696">
        <f>'Form C4'!J24</f>
        <v>0</v>
      </c>
      <c r="L18" s="696">
        <f>'Form C4'!K24</f>
        <v>0</v>
      </c>
      <c r="M18" s="696">
        <f>'Form C4'!L24</f>
        <v>0</v>
      </c>
      <c r="N18" s="696">
        <f>'Form C4'!M24</f>
        <v>0</v>
      </c>
      <c r="O18" s="696">
        <f>'Form C4'!N24</f>
        <v>0</v>
      </c>
      <c r="P18" s="696">
        <f>'Form C4'!O24</f>
        <v>0</v>
      </c>
      <c r="Q18" s="696">
        <f>'Form C4'!P24</f>
        <v>0</v>
      </c>
      <c r="R18" s="696">
        <f>'Form C4'!Q24</f>
        <v>0</v>
      </c>
      <c r="S18" s="696">
        <f t="shared" si="1"/>
        <v>0</v>
      </c>
    </row>
    <row r="19" spans="1:19" s="14" customFormat="1" ht="29.25" customHeight="1" x14ac:dyDescent="0.2">
      <c r="A19" s="258" t="s">
        <v>384</v>
      </c>
      <c r="B19" s="963" t="s">
        <v>81</v>
      </c>
      <c r="C19" s="964"/>
      <c r="D19" s="15">
        <f>'Form C3'!D18</f>
        <v>0</v>
      </c>
      <c r="E19" s="15">
        <f>'Form C3'!E18</f>
        <v>0</v>
      </c>
      <c r="F19" s="15">
        <f>'Form C3'!F18</f>
        <v>0</v>
      </c>
      <c r="G19" s="15">
        <f>'Form C3'!G18</f>
        <v>0</v>
      </c>
      <c r="H19" s="15">
        <f>'Form C3'!H18</f>
        <v>0</v>
      </c>
      <c r="I19" s="458"/>
      <c r="J19" s="458"/>
      <c r="K19" s="15">
        <f>'Form C3'!I18</f>
        <v>0</v>
      </c>
      <c r="L19" s="15">
        <f>'Form C3'!J18</f>
        <v>0</v>
      </c>
      <c r="M19" s="15">
        <f>'Form C3'!K18</f>
        <v>0</v>
      </c>
      <c r="N19" s="15">
        <f>'Form C3'!L18</f>
        <v>0</v>
      </c>
      <c r="O19" s="15">
        <f>'Form C3'!M18</f>
        <v>0</v>
      </c>
      <c r="P19" s="458"/>
      <c r="Q19" s="458"/>
      <c r="R19" s="458"/>
      <c r="S19" s="15">
        <f t="shared" si="1"/>
        <v>0</v>
      </c>
    </row>
    <row r="20" spans="1:19" s="14" customFormat="1" ht="12.95" customHeight="1" x14ac:dyDescent="0.3">
      <c r="A20" s="19"/>
      <c r="B20" s="19"/>
      <c r="C20" s="19"/>
      <c r="D20" s="78"/>
      <c r="E20" s="78"/>
      <c r="F20" s="78"/>
      <c r="G20" s="78"/>
      <c r="H20" s="78"/>
      <c r="I20" s="78"/>
      <c r="J20" s="78"/>
      <c r="K20" s="78"/>
      <c r="L20" s="78"/>
      <c r="M20" s="78"/>
      <c r="N20" s="78"/>
      <c r="O20" s="78"/>
      <c r="P20" s="78"/>
      <c r="Q20" s="78"/>
      <c r="R20" s="951"/>
      <c r="S20" s="952"/>
    </row>
    <row r="21" spans="1:19" s="14" customFormat="1" ht="12.95" customHeight="1" x14ac:dyDescent="0.2">
      <c r="A21" s="953"/>
      <c r="B21" s="953"/>
      <c r="C21" s="953"/>
      <c r="D21" s="18"/>
      <c r="E21" s="18"/>
      <c r="F21" s="18"/>
      <c r="G21" s="18"/>
      <c r="H21" s="18"/>
      <c r="I21" s="18"/>
      <c r="J21" s="18"/>
      <c r="K21" s="18"/>
      <c r="L21" s="18"/>
      <c r="M21" s="18"/>
      <c r="N21" s="18"/>
      <c r="O21" s="18"/>
      <c r="P21" s="18"/>
      <c r="Q21" s="18"/>
      <c r="R21" s="18"/>
      <c r="S21" s="18"/>
    </row>
    <row r="22" spans="1:19" s="14" customFormat="1" ht="12.95" customHeight="1" x14ac:dyDescent="0.2">
      <c r="A22" s="19"/>
      <c r="B22" s="19"/>
      <c r="C22" s="19"/>
      <c r="D22" s="20"/>
      <c r="E22" s="20"/>
      <c r="F22" s="20"/>
      <c r="G22" s="20"/>
      <c r="H22" s="20"/>
      <c r="I22" s="20"/>
      <c r="J22" s="20"/>
      <c r="K22" s="20"/>
      <c r="L22" s="20"/>
      <c r="M22" s="20"/>
      <c r="N22" s="20"/>
      <c r="O22" s="20"/>
      <c r="P22" s="20"/>
      <c r="Q22" s="20"/>
      <c r="R22" s="20"/>
      <c r="S22" s="20"/>
    </row>
    <row r="23" spans="1:19" x14ac:dyDescent="0.2">
      <c r="A23" s="172"/>
      <c r="B23" s="172"/>
      <c r="C23" s="172"/>
      <c r="D23" s="172"/>
      <c r="E23" s="172"/>
      <c r="F23" s="172"/>
      <c r="G23" s="172"/>
      <c r="H23" s="172"/>
      <c r="I23" s="172"/>
      <c r="J23" s="172"/>
      <c r="K23" s="172"/>
      <c r="L23" s="172"/>
      <c r="M23" s="172"/>
      <c r="N23" s="172"/>
      <c r="O23" s="172"/>
      <c r="P23" s="172"/>
      <c r="Q23" s="172"/>
      <c r="R23" s="172"/>
      <c r="S23" s="554"/>
    </row>
  </sheetData>
  <mergeCells count="21">
    <mergeCell ref="R12:R13"/>
    <mergeCell ref="K11:S11"/>
    <mergeCell ref="A12:C13"/>
    <mergeCell ref="D11:J11"/>
    <mergeCell ref="P15:P17"/>
    <mergeCell ref="R1:S1"/>
    <mergeCell ref="A21:C21"/>
    <mergeCell ref="B15:C15"/>
    <mergeCell ref="D12:J12"/>
    <mergeCell ref="K12:Q12"/>
    <mergeCell ref="B16:C16"/>
    <mergeCell ref="B17:C17"/>
    <mergeCell ref="I15:I17"/>
    <mergeCell ref="R20:S20"/>
    <mergeCell ref="S12:S13"/>
    <mergeCell ref="D5:P5"/>
    <mergeCell ref="D6:P6"/>
    <mergeCell ref="D7:P7"/>
    <mergeCell ref="D8:P8"/>
    <mergeCell ref="B19:C19"/>
    <mergeCell ref="A10:S10"/>
  </mergeCells>
  <phoneticPr fontId="12" type="noConversion"/>
  <printOptions horizontalCentered="1"/>
  <pageMargins left="0.39370078740157483" right="0.39370078740157483" top="0.39370078740157483" bottom="0.39370078740157483" header="0.51181102362204722" footer="0.51181102362204722"/>
  <pageSetup paperSize="9" scale="70" orientation="landscape" r:id="rId1"/>
  <headerFooter alignWithMargins="0">
    <oddHeader xml:space="preserve">&amp;L&amp;"Arial,Bold"Risk-Based Capital Framework </oddHeader>
    <oddFooter>&amp;C&amp;A&amp;R&amp;P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Q39"/>
  <sheetViews>
    <sheetView showGridLines="0" zoomScaleNormal="100" workbookViewId="0">
      <selection activeCell="E34" sqref="E34"/>
    </sheetView>
  </sheetViews>
  <sheetFormatPr defaultColWidth="9.140625" defaultRowHeight="15" x14ac:dyDescent="0.2"/>
  <cols>
    <col min="1" max="1" width="2.85546875" style="21" customWidth="1"/>
    <col min="2" max="3" width="3" style="355" customWidth="1"/>
    <col min="4" max="4" width="21.5703125" style="355" customWidth="1"/>
    <col min="5" max="5" width="45.140625" style="314" customWidth="1"/>
    <col min="6" max="17" width="17.7109375" style="21" customWidth="1"/>
    <col min="18" max="18" width="9.140625" style="21"/>
    <col min="19" max="19" width="9.42578125" style="21" customWidth="1"/>
    <col min="20" max="16384" width="9.140625" style="21"/>
  </cols>
  <sheetData>
    <row r="1" spans="1:17" x14ac:dyDescent="0.3">
      <c r="A1" s="134" t="s">
        <v>34</v>
      </c>
      <c r="B1" s="1062" t="s">
        <v>464</v>
      </c>
      <c r="C1" s="1062"/>
      <c r="E1" s="313"/>
      <c r="F1" s="33"/>
      <c r="G1" s="33"/>
      <c r="J1" s="33"/>
      <c r="K1" s="70"/>
    </row>
    <row r="2" spans="1:17" x14ac:dyDescent="0.2">
      <c r="E2" s="313"/>
      <c r="F2" s="33"/>
      <c r="G2" s="33"/>
      <c r="J2" s="33"/>
      <c r="K2" s="70"/>
    </row>
    <row r="3" spans="1:17" x14ac:dyDescent="0.2">
      <c r="E3" s="313"/>
      <c r="F3" s="33"/>
      <c r="G3" s="33"/>
      <c r="J3" s="33"/>
      <c r="K3" s="70"/>
    </row>
    <row r="4" spans="1:17" x14ac:dyDescent="0.2">
      <c r="E4" s="313"/>
      <c r="F4" s="33"/>
      <c r="G4" s="33"/>
      <c r="J4" s="33"/>
      <c r="K4" s="70"/>
    </row>
    <row r="5" spans="1:17" x14ac:dyDescent="0.2">
      <c r="B5" s="355" t="s">
        <v>433</v>
      </c>
      <c r="E5" s="948" t="str">
        <f>IF('Form A'!D5=0,"",'Form A'!D5)</f>
        <v/>
      </c>
      <c r="F5" s="949"/>
      <c r="G5" s="949"/>
      <c r="H5" s="949"/>
      <c r="I5" s="949"/>
      <c r="J5" s="949"/>
      <c r="K5" s="949"/>
      <c r="L5" s="949"/>
      <c r="M5" s="949"/>
      <c r="N5" s="949"/>
      <c r="O5" s="949"/>
      <c r="P5" s="949"/>
      <c r="Q5" s="950"/>
    </row>
    <row r="6" spans="1:17" x14ac:dyDescent="0.2">
      <c r="B6" s="27" t="s">
        <v>435</v>
      </c>
      <c r="E6" s="948" t="str">
        <f>IF('Form A'!D6=0,"",'Form A'!D6)</f>
        <v/>
      </c>
      <c r="F6" s="949"/>
      <c r="G6" s="949"/>
      <c r="H6" s="949"/>
      <c r="I6" s="949"/>
      <c r="J6" s="949"/>
      <c r="K6" s="949"/>
      <c r="L6" s="949"/>
      <c r="M6" s="949"/>
      <c r="N6" s="949"/>
      <c r="O6" s="949"/>
      <c r="P6" s="949"/>
      <c r="Q6" s="950"/>
    </row>
    <row r="7" spans="1:17" x14ac:dyDescent="0.2">
      <c r="B7" s="27" t="s">
        <v>297</v>
      </c>
      <c r="C7" s="27"/>
      <c r="E7" s="948" t="str">
        <f>IF('Form A'!D7=0,"",'Form A'!D7)</f>
        <v/>
      </c>
      <c r="F7" s="949"/>
      <c r="G7" s="949"/>
      <c r="H7" s="949"/>
      <c r="I7" s="949"/>
      <c r="J7" s="949"/>
      <c r="K7" s="949"/>
      <c r="L7" s="949"/>
      <c r="M7" s="949"/>
      <c r="N7" s="949"/>
      <c r="O7" s="949"/>
      <c r="P7" s="949"/>
      <c r="Q7" s="950"/>
    </row>
    <row r="8" spans="1:17" x14ac:dyDescent="0.2">
      <c r="B8" s="120" t="s">
        <v>259</v>
      </c>
      <c r="C8" s="120"/>
      <c r="E8" s="940">
        <f>'Form A'!D8</f>
        <v>0</v>
      </c>
      <c r="F8" s="941"/>
      <c r="G8" s="941"/>
      <c r="H8" s="941"/>
      <c r="I8" s="941"/>
      <c r="J8" s="941"/>
      <c r="K8" s="941"/>
      <c r="L8" s="941"/>
      <c r="M8" s="941"/>
      <c r="N8" s="941"/>
      <c r="O8" s="941"/>
      <c r="P8" s="941"/>
      <c r="Q8" s="942"/>
    </row>
    <row r="9" spans="1:17" x14ac:dyDescent="0.2">
      <c r="F9" s="16"/>
      <c r="G9" s="821"/>
      <c r="H9" s="16"/>
      <c r="I9" s="821"/>
    </row>
    <row r="10" spans="1:17" x14ac:dyDescent="0.2">
      <c r="A10" s="1322" t="s">
        <v>127</v>
      </c>
      <c r="B10" s="1322"/>
      <c r="C10" s="1322"/>
      <c r="D10" s="1322"/>
      <c r="E10" s="1322"/>
      <c r="F10" s="1322"/>
      <c r="G10" s="1322"/>
      <c r="H10" s="1322"/>
      <c r="I10" s="1322"/>
      <c r="J10" s="1322"/>
      <c r="K10" s="1322"/>
      <c r="L10" s="1322"/>
      <c r="M10" s="1322"/>
      <c r="N10" s="1322"/>
      <c r="O10" s="1322"/>
      <c r="P10" s="1322"/>
      <c r="Q10" s="1322"/>
    </row>
    <row r="11" spans="1:17" ht="16.7" customHeight="1" x14ac:dyDescent="0.2">
      <c r="A11" s="364"/>
      <c r="B11" s="364"/>
      <c r="C11" s="364"/>
      <c r="D11" s="364"/>
      <c r="E11" s="319"/>
      <c r="K11" s="365"/>
      <c r="L11" s="482"/>
      <c r="M11" s="482"/>
      <c r="N11" s="482"/>
      <c r="O11" s="482"/>
      <c r="P11" s="482"/>
    </row>
    <row r="12" spans="1:17" ht="16.7" customHeight="1" x14ac:dyDescent="0.2">
      <c r="A12" s="1087"/>
      <c r="B12" s="1088"/>
      <c r="C12" s="1088"/>
      <c r="D12" s="1088"/>
      <c r="E12" s="1089"/>
      <c r="F12" s="1077" t="s">
        <v>407</v>
      </c>
      <c r="G12" s="1100"/>
      <c r="H12" s="1100"/>
      <c r="I12" s="1100"/>
      <c r="J12" s="1100"/>
      <c r="K12" s="1078"/>
      <c r="L12" s="1077" t="s">
        <v>408</v>
      </c>
      <c r="M12" s="1100"/>
      <c r="N12" s="1100"/>
      <c r="O12" s="1100"/>
      <c r="P12" s="1100"/>
      <c r="Q12" s="1078"/>
    </row>
    <row r="13" spans="1:17" s="368" customFormat="1" ht="60" x14ac:dyDescent="0.2">
      <c r="A13" s="1285"/>
      <c r="B13" s="1286"/>
      <c r="C13" s="1286"/>
      <c r="D13" s="1286"/>
      <c r="E13" s="1287"/>
      <c r="F13" s="275" t="s">
        <v>510</v>
      </c>
      <c r="G13" s="275" t="s">
        <v>511</v>
      </c>
      <c r="H13" s="93" t="s">
        <v>517</v>
      </c>
      <c r="I13" s="824" t="s">
        <v>516</v>
      </c>
      <c r="J13" s="306" t="s">
        <v>98</v>
      </c>
      <c r="K13" s="481" t="s">
        <v>175</v>
      </c>
      <c r="L13" s="275" t="s">
        <v>510</v>
      </c>
      <c r="M13" s="275" t="s">
        <v>511</v>
      </c>
      <c r="N13" s="824" t="s">
        <v>517</v>
      </c>
      <c r="O13" s="824" t="s">
        <v>516</v>
      </c>
      <c r="P13" s="306" t="s">
        <v>98</v>
      </c>
      <c r="Q13" s="481" t="s">
        <v>175</v>
      </c>
    </row>
    <row r="14" spans="1:17" ht="15.75" customHeight="1" x14ac:dyDescent="0.2">
      <c r="A14" s="373" t="s">
        <v>230</v>
      </c>
      <c r="B14" s="1326" t="s">
        <v>114</v>
      </c>
      <c r="C14" s="1326"/>
      <c r="D14" s="1326"/>
      <c r="E14" s="1326"/>
      <c r="F14" s="369"/>
      <c r="G14" s="369"/>
      <c r="H14" s="369"/>
      <c r="I14" s="369"/>
      <c r="J14" s="369"/>
      <c r="K14" s="369"/>
      <c r="L14" s="369"/>
      <c r="M14" s="369"/>
      <c r="N14" s="369"/>
      <c r="O14" s="369"/>
      <c r="P14" s="369"/>
      <c r="Q14" s="369"/>
    </row>
    <row r="15" spans="1:17" ht="15.75" customHeight="1" x14ac:dyDescent="0.2">
      <c r="A15" s="372"/>
      <c r="B15" s="371">
        <v>1</v>
      </c>
      <c r="C15" s="1043" t="s">
        <v>461</v>
      </c>
      <c r="D15" s="1043"/>
      <c r="E15" s="1155"/>
      <c r="F15" s="651"/>
      <c r="G15" s="651"/>
      <c r="H15" s="370"/>
      <c r="I15" s="370"/>
      <c r="J15" s="370"/>
      <c r="K15" s="547">
        <f>SUM(F15:J15)</f>
        <v>0</v>
      </c>
      <c r="L15" s="370"/>
      <c r="M15" s="370"/>
      <c r="N15" s="370"/>
      <c r="O15" s="370"/>
      <c r="P15" s="370"/>
      <c r="Q15" s="547">
        <f>SUM(L15:P15)</f>
        <v>0</v>
      </c>
    </row>
    <row r="16" spans="1:17" ht="16.7" customHeight="1" x14ac:dyDescent="0.2">
      <c r="A16" s="372"/>
      <c r="B16" s="371">
        <v>2</v>
      </c>
      <c r="C16" s="1043" t="s">
        <v>544</v>
      </c>
      <c r="D16" s="1043"/>
      <c r="E16" s="1155"/>
      <c r="F16" s="546">
        <f>'Form C3-1(E1)'!$S20</f>
        <v>0</v>
      </c>
      <c r="G16" s="546">
        <f>'Form C3-1(E1)'!$S24</f>
        <v>0</v>
      </c>
      <c r="H16" s="546">
        <f>'Form C3-1(E1)'!$S28</f>
        <v>0</v>
      </c>
      <c r="I16" s="546">
        <f>'Form C3-1(E1)'!$S32</f>
        <v>0</v>
      </c>
      <c r="J16" s="546">
        <f>'Form C3-1(E1)'!$S36</f>
        <v>0</v>
      </c>
      <c r="K16" s="702">
        <f>'Form C3-1(E1)'!$S37</f>
        <v>0</v>
      </c>
      <c r="L16" s="546">
        <f>'Form C3-1(E1)'!$S42</f>
        <v>0</v>
      </c>
      <c r="M16" s="546">
        <f>'Form C3-1(E1)'!$S46</f>
        <v>0</v>
      </c>
      <c r="N16" s="546">
        <f>'Form C3-1(E1)'!$S50</f>
        <v>0</v>
      </c>
      <c r="O16" s="546">
        <f>'Form C3-1(E1)'!$S54</f>
        <v>0</v>
      </c>
      <c r="P16" s="546">
        <f>'Form C3-1(E1)'!$S58</f>
        <v>0</v>
      </c>
      <c r="Q16" s="702">
        <f>'Form C3-1(E1)'!$S59</f>
        <v>0</v>
      </c>
    </row>
    <row r="17" spans="1:17" ht="17.25" customHeight="1" x14ac:dyDescent="0.2">
      <c r="A17" s="196"/>
      <c r="B17" s="371">
        <v>3</v>
      </c>
      <c r="C17" s="1043" t="s">
        <v>543</v>
      </c>
      <c r="D17" s="1043"/>
      <c r="E17" s="1155"/>
      <c r="F17" s="546">
        <f>F15-F16</f>
        <v>0</v>
      </c>
      <c r="G17" s="546">
        <f>G15-G16</f>
        <v>0</v>
      </c>
      <c r="H17" s="546">
        <f>H15-H16</f>
        <v>0</v>
      </c>
      <c r="I17" s="546">
        <f>I15-I16</f>
        <v>0</v>
      </c>
      <c r="J17" s="546">
        <f>J15-J16</f>
        <v>0</v>
      </c>
      <c r="K17" s="547">
        <f>SUM(F17:J17)</f>
        <v>0</v>
      </c>
      <c r="L17" s="546">
        <f>L15-L16</f>
        <v>0</v>
      </c>
      <c r="M17" s="546">
        <f>M15-M16</f>
        <v>0</v>
      </c>
      <c r="N17" s="546">
        <f>N15-N16</f>
        <v>0</v>
      </c>
      <c r="O17" s="546">
        <f>O15-O16</f>
        <v>0</v>
      </c>
      <c r="P17" s="546">
        <f>P15-P16</f>
        <v>0</v>
      </c>
      <c r="Q17" s="547">
        <f>SUM(L17:P17)</f>
        <v>0</v>
      </c>
    </row>
    <row r="18" spans="1:17" ht="17.25" customHeight="1" x14ac:dyDescent="0.2">
      <c r="A18" s="838" t="s">
        <v>234</v>
      </c>
      <c r="B18" s="1327" t="s">
        <v>528</v>
      </c>
      <c r="C18" s="1328"/>
      <c r="D18" s="1328"/>
      <c r="E18" s="1329"/>
      <c r="F18" s="839"/>
      <c r="G18" s="839"/>
      <c r="H18" s="839"/>
      <c r="I18" s="839"/>
      <c r="J18" s="839"/>
      <c r="K18" s="547"/>
      <c r="L18" s="839"/>
      <c r="M18" s="839"/>
      <c r="N18" s="839"/>
      <c r="O18" s="839"/>
      <c r="P18" s="839"/>
      <c r="Q18" s="547"/>
    </row>
    <row r="19" spans="1:17" ht="17.25" customHeight="1" x14ac:dyDescent="0.2">
      <c r="A19" s="840"/>
      <c r="B19" s="841">
        <v>1</v>
      </c>
      <c r="C19" s="1330" t="s">
        <v>529</v>
      </c>
      <c r="D19" s="1331"/>
      <c r="E19" s="1332"/>
      <c r="F19" s="839">
        <f>SUM(F20:F23)</f>
        <v>0</v>
      </c>
      <c r="G19" s="1309"/>
      <c r="H19" s="839">
        <f>SUM(H20:H23)</f>
        <v>0</v>
      </c>
      <c r="I19" s="1312"/>
      <c r="J19" s="1313"/>
      <c r="K19" s="547">
        <f>F19+H19</f>
        <v>0</v>
      </c>
      <c r="L19" s="839">
        <f>SUM(L20:L23)</f>
        <v>0</v>
      </c>
      <c r="M19" s="1309"/>
      <c r="N19" s="839">
        <f>SUM(N20:N23)</f>
        <v>0</v>
      </c>
      <c r="O19" s="1312"/>
      <c r="P19" s="1313"/>
      <c r="Q19" s="547">
        <f>L19+N19</f>
        <v>0</v>
      </c>
    </row>
    <row r="20" spans="1:17" ht="17.25" customHeight="1" x14ac:dyDescent="0.2">
      <c r="A20" s="840"/>
      <c r="B20" s="842"/>
      <c r="C20" s="843" t="s">
        <v>530</v>
      </c>
      <c r="D20" s="844" t="s">
        <v>531</v>
      </c>
      <c r="E20" s="830"/>
      <c r="F20" s="370"/>
      <c r="G20" s="1310"/>
      <c r="H20" s="370"/>
      <c r="I20" s="1314"/>
      <c r="J20" s="1315"/>
      <c r="K20" s="547">
        <f>F20+H20</f>
        <v>0</v>
      </c>
      <c r="L20" s="370"/>
      <c r="M20" s="1318"/>
      <c r="N20" s="488"/>
      <c r="O20" s="1314"/>
      <c r="P20" s="1315"/>
      <c r="Q20" s="547">
        <f>L20+N20</f>
        <v>0</v>
      </c>
    </row>
    <row r="21" spans="1:17" ht="17.25" customHeight="1" x14ac:dyDescent="0.2">
      <c r="A21" s="840"/>
      <c r="B21" s="842"/>
      <c r="C21" s="843" t="s">
        <v>532</v>
      </c>
      <c r="D21" s="844" t="s">
        <v>533</v>
      </c>
      <c r="E21" s="830"/>
      <c r="F21" s="370"/>
      <c r="G21" s="1310"/>
      <c r="H21" s="370"/>
      <c r="I21" s="1314"/>
      <c r="J21" s="1315"/>
      <c r="K21" s="547">
        <f>F21+H21</f>
        <v>0</v>
      </c>
      <c r="L21" s="370"/>
      <c r="M21" s="1318"/>
      <c r="N21" s="488"/>
      <c r="O21" s="1314"/>
      <c r="P21" s="1315"/>
      <c r="Q21" s="547">
        <f>L21+N21</f>
        <v>0</v>
      </c>
    </row>
    <row r="22" spans="1:17" ht="17.25" customHeight="1" x14ac:dyDescent="0.2">
      <c r="A22" s="840"/>
      <c r="B22" s="842"/>
      <c r="C22" s="843" t="s">
        <v>534</v>
      </c>
      <c r="D22" s="844" t="s">
        <v>535</v>
      </c>
      <c r="E22" s="830"/>
      <c r="F22" s="370"/>
      <c r="G22" s="1310"/>
      <c r="H22" s="370"/>
      <c r="I22" s="1314"/>
      <c r="J22" s="1315"/>
      <c r="K22" s="547">
        <f>F22+H22</f>
        <v>0</v>
      </c>
      <c r="L22" s="370"/>
      <c r="M22" s="1318"/>
      <c r="N22" s="488"/>
      <c r="O22" s="1314"/>
      <c r="P22" s="1315"/>
      <c r="Q22" s="547">
        <f>L22+N22</f>
        <v>0</v>
      </c>
    </row>
    <row r="23" spans="1:17" ht="17.25" customHeight="1" x14ac:dyDescent="0.2">
      <c r="A23" s="840"/>
      <c r="B23" s="845"/>
      <c r="C23" s="843" t="s">
        <v>536</v>
      </c>
      <c r="D23" s="844" t="s">
        <v>537</v>
      </c>
      <c r="E23" s="830"/>
      <c r="F23" s="370"/>
      <c r="G23" s="1311"/>
      <c r="H23" s="488"/>
      <c r="I23" s="1316"/>
      <c r="J23" s="1317"/>
      <c r="K23" s="547">
        <f>F23+H23</f>
        <v>0</v>
      </c>
      <c r="L23" s="370"/>
      <c r="M23" s="1319"/>
      <c r="N23" s="488"/>
      <c r="O23" s="1316"/>
      <c r="P23" s="1317"/>
      <c r="Q23" s="547">
        <f>L23+N23</f>
        <v>0</v>
      </c>
    </row>
    <row r="24" spans="1:17" ht="17.25" customHeight="1" x14ac:dyDescent="0.2">
      <c r="A24" s="842"/>
      <c r="B24" s="846">
        <v>2</v>
      </c>
      <c r="C24" s="847" t="s">
        <v>538</v>
      </c>
      <c r="D24" s="847"/>
      <c r="E24" s="848"/>
      <c r="F24" s="370"/>
      <c r="G24" s="370"/>
      <c r="H24" s="370"/>
      <c r="I24" s="370"/>
      <c r="J24" s="370"/>
      <c r="K24" s="547">
        <f>SUM(F24:J24)</f>
        <v>0</v>
      </c>
      <c r="L24" s="370"/>
      <c r="M24" s="488"/>
      <c r="N24" s="488"/>
      <c r="O24" s="370"/>
      <c r="P24" s="370"/>
      <c r="Q24" s="547">
        <f>SUM(L24:P24)</f>
        <v>0</v>
      </c>
    </row>
    <row r="25" spans="1:17" ht="17.25" customHeight="1" x14ac:dyDescent="0.2">
      <c r="A25" s="845"/>
      <c r="B25" s="846">
        <v>3</v>
      </c>
      <c r="C25" s="1320" t="s">
        <v>539</v>
      </c>
      <c r="D25" s="1320"/>
      <c r="E25" s="1321"/>
      <c r="F25" s="839">
        <f>F19+F24</f>
        <v>0</v>
      </c>
      <c r="G25" s="839">
        <f>G24</f>
        <v>0</v>
      </c>
      <c r="H25" s="839">
        <f>H19+H24</f>
        <v>0</v>
      </c>
      <c r="I25" s="839">
        <f>I24</f>
        <v>0</v>
      </c>
      <c r="J25" s="839">
        <f>J24</f>
        <v>0</v>
      </c>
      <c r="K25" s="547">
        <f>SUM(F25:J25)</f>
        <v>0</v>
      </c>
      <c r="L25" s="839">
        <f>L19+L24</f>
        <v>0</v>
      </c>
      <c r="M25" s="839">
        <f>M24</f>
        <v>0</v>
      </c>
      <c r="N25" s="839">
        <f>N19+N24</f>
        <v>0</v>
      </c>
      <c r="O25" s="839">
        <f>O24</f>
        <v>0</v>
      </c>
      <c r="P25" s="839">
        <f>P24</f>
        <v>0</v>
      </c>
      <c r="Q25" s="547">
        <f>SUM(L25:P25)</f>
        <v>0</v>
      </c>
    </row>
    <row r="26" spans="1:17" ht="16.7" customHeight="1" x14ac:dyDescent="0.2">
      <c r="A26" s="373" t="s">
        <v>235</v>
      </c>
      <c r="B26" s="1323" t="s">
        <v>115</v>
      </c>
      <c r="C26" s="1324"/>
      <c r="D26" s="1324"/>
      <c r="E26" s="1325"/>
      <c r="F26" s="546"/>
      <c r="G26" s="546"/>
      <c r="H26" s="546"/>
      <c r="I26" s="546"/>
      <c r="J26" s="546"/>
      <c r="K26" s="547"/>
      <c r="L26" s="546"/>
      <c r="M26" s="546"/>
      <c r="N26" s="546"/>
      <c r="O26" s="546"/>
      <c r="P26" s="546"/>
      <c r="Q26" s="547"/>
    </row>
    <row r="27" spans="1:17" ht="16.7" customHeight="1" x14ac:dyDescent="0.2">
      <c r="A27" s="372"/>
      <c r="B27" s="371">
        <v>1</v>
      </c>
      <c r="C27" s="1043" t="s">
        <v>28</v>
      </c>
      <c r="D27" s="1043"/>
      <c r="E27" s="1155"/>
      <c r="F27" s="488"/>
      <c r="G27" s="488"/>
      <c r="H27" s="488"/>
      <c r="I27" s="488"/>
      <c r="J27" s="488"/>
      <c r="K27" s="547">
        <f t="shared" ref="K27:K31" si="0">SUM(F27:J27)</f>
        <v>0</v>
      </c>
      <c r="L27" s="488"/>
      <c r="M27" s="488"/>
      <c r="N27" s="488"/>
      <c r="O27" s="488"/>
      <c r="P27" s="488"/>
      <c r="Q27" s="547">
        <f t="shared" ref="Q27:Q32" si="1">SUM(L27:P27)</f>
        <v>0</v>
      </c>
    </row>
    <row r="28" spans="1:17" ht="16.7" customHeight="1" x14ac:dyDescent="0.2">
      <c r="A28" s="372"/>
      <c r="B28" s="371">
        <v>2</v>
      </c>
      <c r="C28" s="1043" t="s">
        <v>116</v>
      </c>
      <c r="D28" s="1043"/>
      <c r="E28" s="1155"/>
      <c r="F28" s="370"/>
      <c r="G28" s="370"/>
      <c r="H28" s="370"/>
      <c r="I28" s="370"/>
      <c r="J28" s="370"/>
      <c r="K28" s="547">
        <f t="shared" si="0"/>
        <v>0</v>
      </c>
      <c r="L28" s="488"/>
      <c r="M28" s="488"/>
      <c r="N28" s="488"/>
      <c r="O28" s="488"/>
      <c r="P28" s="488"/>
      <c r="Q28" s="547">
        <f t="shared" si="1"/>
        <v>0</v>
      </c>
    </row>
    <row r="29" spans="1:17" ht="16.7" customHeight="1" x14ac:dyDescent="0.2">
      <c r="A29" s="372"/>
      <c r="B29" s="371">
        <v>3</v>
      </c>
      <c r="C29" s="1043" t="s">
        <v>545</v>
      </c>
      <c r="D29" s="1043"/>
      <c r="E29" s="1155"/>
      <c r="F29" s="546">
        <f>F17-F27-F28</f>
        <v>0</v>
      </c>
      <c r="G29" s="546">
        <f>G17-G27-G28</f>
        <v>0</v>
      </c>
      <c r="H29" s="546">
        <f>H17-H27-H28</f>
        <v>0</v>
      </c>
      <c r="I29" s="546">
        <f>I17-I27-I28</f>
        <v>0</v>
      </c>
      <c r="J29" s="546">
        <f>J17-J27-J28</f>
        <v>0</v>
      </c>
      <c r="K29" s="547">
        <f t="shared" si="0"/>
        <v>0</v>
      </c>
      <c r="L29" s="546">
        <f>L17-L27-L28</f>
        <v>0</v>
      </c>
      <c r="M29" s="546">
        <f>M17-M27-M28</f>
        <v>0</v>
      </c>
      <c r="N29" s="546">
        <f>N17-N27-N28</f>
        <v>0</v>
      </c>
      <c r="O29" s="546">
        <f>O17-O27-O28</f>
        <v>0</v>
      </c>
      <c r="P29" s="546">
        <f>P17-P27-P28</f>
        <v>0</v>
      </c>
      <c r="Q29" s="547">
        <f t="shared" si="1"/>
        <v>0</v>
      </c>
    </row>
    <row r="30" spans="1:17" ht="16.7" customHeight="1" x14ac:dyDescent="0.2">
      <c r="A30" s="372"/>
      <c r="B30" s="371">
        <v>4</v>
      </c>
      <c r="C30" s="1043" t="s">
        <v>117</v>
      </c>
      <c r="D30" s="1043"/>
      <c r="E30" s="1155"/>
      <c r="F30" s="853">
        <f>F24</f>
        <v>0</v>
      </c>
      <c r="G30" s="853">
        <f t="shared" ref="G30:J30" si="2">G24</f>
        <v>0</v>
      </c>
      <c r="H30" s="853">
        <f t="shared" si="2"/>
        <v>0</v>
      </c>
      <c r="I30" s="853">
        <f t="shared" si="2"/>
        <v>0</v>
      </c>
      <c r="J30" s="853">
        <f t="shared" si="2"/>
        <v>0</v>
      </c>
      <c r="K30" s="547">
        <f t="shared" si="0"/>
        <v>0</v>
      </c>
      <c r="L30" s="854">
        <f>L24</f>
        <v>0</v>
      </c>
      <c r="M30" s="854">
        <f t="shared" ref="M30:P30" si="3">M24</f>
        <v>0</v>
      </c>
      <c r="N30" s="854">
        <f t="shared" si="3"/>
        <v>0</v>
      </c>
      <c r="O30" s="854">
        <f t="shared" si="3"/>
        <v>0</v>
      </c>
      <c r="P30" s="854">
        <f t="shared" si="3"/>
        <v>0</v>
      </c>
      <c r="Q30" s="547">
        <f t="shared" si="1"/>
        <v>0</v>
      </c>
    </row>
    <row r="31" spans="1:17" ht="16.7" customHeight="1" x14ac:dyDescent="0.2">
      <c r="A31" s="372"/>
      <c r="B31" s="371">
        <v>5</v>
      </c>
      <c r="C31" s="1043" t="s">
        <v>540</v>
      </c>
      <c r="D31" s="1043"/>
      <c r="E31" s="1155"/>
      <c r="F31" s="370"/>
      <c r="G31" s="370"/>
      <c r="H31" s="370"/>
      <c r="I31" s="370"/>
      <c r="J31" s="370"/>
      <c r="K31" s="547">
        <f t="shared" si="0"/>
        <v>0</v>
      </c>
      <c r="L31" s="370"/>
      <c r="M31" s="370"/>
      <c r="N31" s="370"/>
      <c r="O31" s="370"/>
      <c r="P31" s="370"/>
      <c r="Q31" s="547">
        <f t="shared" si="1"/>
        <v>0</v>
      </c>
    </row>
    <row r="32" spans="1:17" ht="17.25" customHeight="1" x14ac:dyDescent="0.2">
      <c r="A32" s="196"/>
      <c r="B32" s="371">
        <v>6</v>
      </c>
      <c r="C32" s="1043" t="s">
        <v>546</v>
      </c>
      <c r="D32" s="1043"/>
      <c r="E32" s="1155"/>
      <c r="F32" s="546">
        <f>SUM(F27:F29)-SUM(F30:F31)</f>
        <v>0</v>
      </c>
      <c r="G32" s="546">
        <f>SUM(G27:G29)-SUM(G30:G31)</f>
        <v>0</v>
      </c>
      <c r="H32" s="546">
        <f>SUM(H27:H29)-SUM(H30:H31)</f>
        <v>0</v>
      </c>
      <c r="I32" s="546">
        <f>SUM(I27:I29)-SUM(I30:I31)</f>
        <v>0</v>
      </c>
      <c r="J32" s="546">
        <f>SUM(J27:J29)-SUM(J30:J31)</f>
        <v>0</v>
      </c>
      <c r="K32" s="547">
        <f>SUM(F32:J32)</f>
        <v>0</v>
      </c>
      <c r="L32" s="546">
        <f>SUM(L27:L29)-SUM(L30:L31)</f>
        <v>0</v>
      </c>
      <c r="M32" s="546">
        <f>SUM(M27:M29)-SUM(M30:M31)</f>
        <v>0</v>
      </c>
      <c r="N32" s="546">
        <f>SUM(N27:N29)-SUM(N30:N31)</f>
        <v>0</v>
      </c>
      <c r="O32" s="546">
        <f>SUM(O27:O29)-SUM(O30:O31)</f>
        <v>0</v>
      </c>
      <c r="P32" s="546">
        <f>SUM(P27:P29)-SUM(P30:P31)</f>
        <v>0</v>
      </c>
      <c r="Q32" s="547">
        <f t="shared" si="1"/>
        <v>0</v>
      </c>
    </row>
    <row r="33" spans="1:17" ht="17.25" customHeight="1" x14ac:dyDescent="0.2">
      <c r="A33" s="33"/>
      <c r="B33" s="359"/>
      <c r="C33" s="366"/>
      <c r="D33" s="366"/>
      <c r="E33" s="366"/>
      <c r="F33" s="292"/>
      <c r="G33" s="292"/>
      <c r="H33" s="292"/>
      <c r="I33" s="292"/>
      <c r="J33" s="292"/>
      <c r="K33" s="367"/>
      <c r="L33" s="292"/>
      <c r="M33" s="292"/>
      <c r="N33" s="292"/>
      <c r="O33" s="292"/>
      <c r="P33" s="292"/>
      <c r="Q33" s="367"/>
    </row>
    <row r="34" spans="1:17" ht="16.5" x14ac:dyDescent="0.2">
      <c r="A34" s="483" t="s">
        <v>129</v>
      </c>
    </row>
    <row r="35" spans="1:17" s="852" customFormat="1" ht="16.5" x14ac:dyDescent="0.2">
      <c r="A35" s="849" t="s">
        <v>618</v>
      </c>
      <c r="B35" s="850"/>
      <c r="C35" s="850"/>
      <c r="D35" s="850"/>
      <c r="E35" s="851"/>
    </row>
    <row r="36" spans="1:17" ht="16.5" x14ac:dyDescent="0.2">
      <c r="A36" s="483" t="s">
        <v>541</v>
      </c>
    </row>
    <row r="37" spans="1:17" ht="16.5" x14ac:dyDescent="0.2">
      <c r="A37" s="483" t="s">
        <v>542</v>
      </c>
    </row>
    <row r="38" spans="1:17" x14ac:dyDescent="0.2">
      <c r="A38" s="403"/>
    </row>
    <row r="39" spans="1:17" ht="15.75" x14ac:dyDescent="0.2">
      <c r="A39" s="403"/>
      <c r="B39" s="578"/>
      <c r="E39" s="21"/>
    </row>
  </sheetData>
  <mergeCells count="27">
    <mergeCell ref="L12:Q12"/>
    <mergeCell ref="C32:E32"/>
    <mergeCell ref="C28:E28"/>
    <mergeCell ref="C29:E29"/>
    <mergeCell ref="C30:E30"/>
    <mergeCell ref="C31:E31"/>
    <mergeCell ref="B26:E26"/>
    <mergeCell ref="C27:E27"/>
    <mergeCell ref="B14:E14"/>
    <mergeCell ref="C15:E15"/>
    <mergeCell ref="C16:E16"/>
    <mergeCell ref="C17:E17"/>
    <mergeCell ref="A12:E13"/>
    <mergeCell ref="F12:K12"/>
    <mergeCell ref="B18:E18"/>
    <mergeCell ref="C19:E19"/>
    <mergeCell ref="B1:C1"/>
    <mergeCell ref="A10:Q10"/>
    <mergeCell ref="E5:Q5"/>
    <mergeCell ref="E6:Q6"/>
    <mergeCell ref="E7:Q7"/>
    <mergeCell ref="E8:Q8"/>
    <mergeCell ref="G19:G23"/>
    <mergeCell ref="I19:J23"/>
    <mergeCell ref="M19:M23"/>
    <mergeCell ref="O19:P23"/>
    <mergeCell ref="C25:E25"/>
  </mergeCells>
  <phoneticPr fontId="12" type="noConversion"/>
  <printOptions horizontalCentered="1"/>
  <pageMargins left="0.39370078740157483" right="0" top="0.98425196850393704" bottom="0.78740157480314965" header="0.51181102362204722" footer="0.51181102362204722"/>
  <pageSetup paperSize="9" scale="50" orientation="landscape" r:id="rId1"/>
  <headerFooter alignWithMargins="0">
    <oddHeader>&amp;LRisk-Based Capital Framework</oddHeader>
    <oddFooter>&amp;C&amp;A&amp;R&amp;P of &amp;N</oddFooter>
  </headerFooter>
  <ignoredErrors>
    <ignoredError sqref="K17 K29 K32" formula="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EB47"/>
  <sheetViews>
    <sheetView showGridLines="0" zoomScale="70" zoomScaleNormal="70" workbookViewId="0">
      <selection activeCell="E26" sqref="E26"/>
    </sheetView>
  </sheetViews>
  <sheetFormatPr defaultColWidth="9.140625" defaultRowHeight="15" x14ac:dyDescent="0.3"/>
  <cols>
    <col min="1" max="1" width="2.7109375" style="328" customWidth="1"/>
    <col min="2" max="2" width="2.85546875" style="328" customWidth="1"/>
    <col min="3" max="3" width="20.7109375" style="328" customWidth="1"/>
    <col min="4" max="19" width="17.7109375" style="328" customWidth="1"/>
    <col min="20" max="16384" width="9.140625" style="380"/>
  </cols>
  <sheetData>
    <row r="1" spans="1:132" x14ac:dyDescent="0.3">
      <c r="A1" s="462" t="s">
        <v>35</v>
      </c>
      <c r="B1" s="1062" t="s">
        <v>464</v>
      </c>
      <c r="C1" s="1142"/>
    </row>
    <row r="5" spans="1:132" ht="20.25" customHeight="1" x14ac:dyDescent="0.3">
      <c r="B5" s="328" t="s">
        <v>433</v>
      </c>
      <c r="D5" s="429"/>
      <c r="E5" s="948" t="str">
        <f>IF('Form A'!D5=0,"",'Form A'!D5)</f>
        <v/>
      </c>
      <c r="F5" s="949"/>
      <c r="G5" s="949"/>
      <c r="H5" s="949"/>
      <c r="I5" s="949"/>
      <c r="J5" s="949"/>
      <c r="K5" s="949"/>
      <c r="L5" s="949"/>
      <c r="M5" s="950"/>
      <c r="N5" s="429"/>
    </row>
    <row r="6" spans="1:132" ht="20.25" customHeight="1" x14ac:dyDescent="0.3">
      <c r="B6" s="27" t="s">
        <v>435</v>
      </c>
      <c r="D6" s="429"/>
      <c r="E6" s="948" t="str">
        <f>IF('Form A'!D6=0,"",'Form A'!D6)</f>
        <v/>
      </c>
      <c r="F6" s="949"/>
      <c r="G6" s="949"/>
      <c r="H6" s="949"/>
      <c r="I6" s="949"/>
      <c r="J6" s="949"/>
      <c r="K6" s="949"/>
      <c r="L6" s="949"/>
      <c r="M6" s="950"/>
      <c r="N6" s="429"/>
    </row>
    <row r="7" spans="1:132" ht="20.25" customHeight="1" x14ac:dyDescent="0.3">
      <c r="B7" s="328" t="s">
        <v>297</v>
      </c>
      <c r="D7" s="429"/>
      <c r="E7" s="948" t="str">
        <f>IF('Form A'!D7=0,"",'Form A'!D7)</f>
        <v/>
      </c>
      <c r="F7" s="949"/>
      <c r="G7" s="949"/>
      <c r="H7" s="949"/>
      <c r="I7" s="949"/>
      <c r="J7" s="949"/>
      <c r="K7" s="949"/>
      <c r="L7" s="949"/>
      <c r="M7" s="950"/>
      <c r="N7" s="429"/>
    </row>
    <row r="8" spans="1:132" ht="20.25" customHeight="1" x14ac:dyDescent="0.3">
      <c r="B8" s="328" t="s">
        <v>259</v>
      </c>
      <c r="D8" s="363"/>
      <c r="E8" s="940">
        <f>'Form A'!D8</f>
        <v>0</v>
      </c>
      <c r="F8" s="941"/>
      <c r="G8" s="941"/>
      <c r="H8" s="941"/>
      <c r="I8" s="941"/>
      <c r="J8" s="941"/>
      <c r="K8" s="941"/>
      <c r="L8" s="941"/>
      <c r="M8" s="942"/>
      <c r="N8" s="363"/>
    </row>
    <row r="9" spans="1:132" ht="20.25" customHeight="1" x14ac:dyDescent="0.3">
      <c r="D9" s="374"/>
      <c r="E9" s="374"/>
      <c r="F9" s="374"/>
      <c r="G9" s="374"/>
    </row>
    <row r="10" spans="1:132" ht="20.25" customHeight="1" x14ac:dyDescent="0.3">
      <c r="B10" s="387"/>
      <c r="C10" s="387"/>
      <c r="D10" s="375"/>
      <c r="E10" s="375"/>
      <c r="F10" s="375"/>
      <c r="G10" s="375"/>
      <c r="H10" s="529" t="s">
        <v>118</v>
      </c>
      <c r="I10" s="484"/>
      <c r="J10" s="529"/>
      <c r="K10" s="529"/>
      <c r="L10" s="529"/>
      <c r="M10" s="529"/>
      <c r="N10" s="529"/>
      <c r="O10" s="375"/>
      <c r="P10" s="375"/>
      <c r="Q10" s="375"/>
      <c r="R10" s="375"/>
      <c r="S10" s="375"/>
    </row>
    <row r="11" spans="1:132" ht="20.25" customHeight="1" thickBot="1" x14ac:dyDescent="0.35">
      <c r="A11" s="376"/>
      <c r="B11" s="376"/>
      <c r="C11" s="376"/>
    </row>
    <row r="12" spans="1:132" s="375" customFormat="1" ht="20.25" customHeight="1" x14ac:dyDescent="0.2">
      <c r="A12" s="1338"/>
      <c r="B12" s="1339"/>
      <c r="C12" s="1340"/>
      <c r="D12" s="1333" t="s">
        <v>407</v>
      </c>
      <c r="E12" s="1334"/>
      <c r="F12" s="1334"/>
      <c r="G12" s="1334"/>
      <c r="H12" s="1334"/>
      <c r="I12" s="1334"/>
      <c r="J12" s="1334"/>
      <c r="K12" s="1335"/>
      <c r="L12" s="1352" t="s">
        <v>408</v>
      </c>
      <c r="M12" s="1334"/>
      <c r="N12" s="1334"/>
      <c r="O12" s="1334"/>
      <c r="P12" s="1334"/>
      <c r="Q12" s="1334"/>
      <c r="R12" s="1334"/>
      <c r="S12" s="1353"/>
    </row>
    <row r="13" spans="1:132" s="375" customFormat="1" ht="20.25" customHeight="1" x14ac:dyDescent="0.2">
      <c r="A13" s="1341"/>
      <c r="B13" s="1342"/>
      <c r="C13" s="1343"/>
      <c r="D13" s="1348" t="s">
        <v>119</v>
      </c>
      <c r="E13" s="1336" t="s">
        <v>120</v>
      </c>
      <c r="F13" s="1337" t="s">
        <v>122</v>
      </c>
      <c r="G13" s="1337" t="s">
        <v>123</v>
      </c>
      <c r="H13" s="1337" t="s">
        <v>121</v>
      </c>
      <c r="I13" s="1347" t="s">
        <v>124</v>
      </c>
      <c r="J13" s="1336" t="s">
        <v>93</v>
      </c>
      <c r="K13" s="690" t="s">
        <v>175</v>
      </c>
      <c r="L13" s="1348" t="s">
        <v>119</v>
      </c>
      <c r="M13" s="1336" t="s">
        <v>120</v>
      </c>
      <c r="N13" s="1337" t="s">
        <v>122</v>
      </c>
      <c r="O13" s="1337" t="s">
        <v>123</v>
      </c>
      <c r="P13" s="1337" t="s">
        <v>121</v>
      </c>
      <c r="Q13" s="1347" t="s">
        <v>124</v>
      </c>
      <c r="R13" s="1336" t="s">
        <v>93</v>
      </c>
      <c r="S13" s="1350" t="s">
        <v>175</v>
      </c>
    </row>
    <row r="14" spans="1:132" s="375" customFormat="1" ht="20.25" customHeight="1" x14ac:dyDescent="0.2">
      <c r="A14" s="1344"/>
      <c r="B14" s="1345"/>
      <c r="C14" s="1346"/>
      <c r="D14" s="1349"/>
      <c r="E14" s="1336"/>
      <c r="F14" s="937"/>
      <c r="G14" s="937"/>
      <c r="H14" s="937"/>
      <c r="I14" s="1347"/>
      <c r="J14" s="1336"/>
      <c r="K14" s="691"/>
      <c r="L14" s="1349"/>
      <c r="M14" s="1336"/>
      <c r="N14" s="937"/>
      <c r="O14" s="937"/>
      <c r="P14" s="937"/>
      <c r="Q14" s="1347"/>
      <c r="R14" s="1336"/>
      <c r="S14" s="1351"/>
    </row>
    <row r="15" spans="1:132" s="383" customFormat="1" ht="24.75" customHeight="1" x14ac:dyDescent="0.3">
      <c r="A15" s="390" t="s">
        <v>111</v>
      </c>
      <c r="B15" s="382"/>
      <c r="C15" s="540"/>
      <c r="D15" s="277"/>
      <c r="E15" s="277"/>
      <c r="F15" s="277"/>
      <c r="G15" s="277"/>
      <c r="H15" s="277"/>
      <c r="I15" s="277"/>
      <c r="J15" s="277"/>
      <c r="K15" s="543"/>
      <c r="L15" s="277"/>
      <c r="M15" s="277"/>
      <c r="N15" s="277"/>
      <c r="O15" s="277"/>
      <c r="P15" s="277"/>
      <c r="Q15" s="277"/>
      <c r="R15" s="277"/>
      <c r="S15" s="388"/>
      <c r="T15" s="43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c r="AX15" s="380"/>
      <c r="AY15" s="380"/>
      <c r="AZ15" s="380"/>
      <c r="BA15" s="380"/>
      <c r="BB15" s="380"/>
      <c r="BC15" s="380"/>
      <c r="BD15" s="380"/>
      <c r="BE15" s="380"/>
      <c r="BF15" s="380"/>
      <c r="BG15" s="380"/>
      <c r="BH15" s="380"/>
      <c r="BI15" s="380"/>
      <c r="BJ15" s="380"/>
      <c r="BK15" s="380"/>
      <c r="BL15" s="380"/>
      <c r="BM15" s="380"/>
      <c r="BN15" s="380"/>
      <c r="BO15" s="380"/>
      <c r="BP15" s="380"/>
      <c r="BQ15" s="380"/>
      <c r="BR15" s="380"/>
      <c r="BS15" s="380"/>
      <c r="BT15" s="380"/>
      <c r="BU15" s="380"/>
      <c r="BV15" s="380"/>
      <c r="BW15" s="380"/>
      <c r="BX15" s="380"/>
      <c r="BY15" s="380"/>
      <c r="BZ15" s="380"/>
      <c r="CA15" s="380"/>
      <c r="CB15" s="380"/>
      <c r="CC15" s="380"/>
      <c r="CD15" s="380"/>
      <c r="CE15" s="380"/>
      <c r="CF15" s="380"/>
      <c r="CG15" s="380"/>
      <c r="CH15" s="380"/>
      <c r="CI15" s="380"/>
      <c r="CJ15" s="380"/>
      <c r="CK15" s="380"/>
      <c r="CL15" s="380"/>
      <c r="CM15" s="380"/>
      <c r="CN15" s="380"/>
      <c r="CO15" s="380"/>
      <c r="CP15" s="380"/>
      <c r="CQ15" s="380"/>
      <c r="CR15" s="380"/>
      <c r="CS15" s="380"/>
      <c r="CT15" s="380"/>
      <c r="CU15" s="380"/>
      <c r="CV15" s="380"/>
      <c r="CW15" s="380"/>
      <c r="CX15" s="380"/>
      <c r="CY15" s="380"/>
      <c r="CZ15" s="380"/>
      <c r="DA15" s="380"/>
      <c r="DB15" s="380"/>
      <c r="DC15" s="380"/>
      <c r="DD15" s="380"/>
      <c r="DE15" s="380"/>
      <c r="DF15" s="380"/>
      <c r="DG15" s="380"/>
      <c r="DH15" s="380"/>
      <c r="DI15" s="380"/>
      <c r="DJ15" s="380"/>
      <c r="DK15" s="380"/>
      <c r="DL15" s="380"/>
      <c r="DM15" s="380"/>
      <c r="DN15" s="380"/>
      <c r="DO15" s="380"/>
      <c r="DP15" s="380"/>
      <c r="DQ15" s="380"/>
      <c r="DR15" s="380"/>
      <c r="DS15" s="380"/>
      <c r="DT15" s="380"/>
      <c r="DU15" s="380"/>
      <c r="DV15" s="380"/>
      <c r="DW15" s="380"/>
      <c r="DX15" s="380"/>
      <c r="DY15" s="380"/>
      <c r="DZ15" s="380"/>
      <c r="EA15" s="380"/>
      <c r="EB15" s="380"/>
    </row>
    <row r="16" spans="1:132" ht="24.75" customHeight="1" x14ac:dyDescent="0.3">
      <c r="A16" s="858"/>
      <c r="B16" s="855" t="s">
        <v>547</v>
      </c>
      <c r="C16" s="540"/>
      <c r="D16" s="277"/>
      <c r="E16" s="277"/>
      <c r="F16" s="277"/>
      <c r="G16" s="277"/>
      <c r="H16" s="277"/>
      <c r="I16" s="277"/>
      <c r="J16" s="277"/>
      <c r="K16" s="543"/>
      <c r="L16" s="277"/>
      <c r="M16" s="277"/>
      <c r="N16" s="277"/>
      <c r="O16" s="277"/>
      <c r="P16" s="277"/>
      <c r="Q16" s="277"/>
      <c r="R16" s="277"/>
      <c r="S16" s="388"/>
      <c r="T16" s="430"/>
    </row>
    <row r="17" spans="1:132" ht="20.25" customHeight="1" x14ac:dyDescent="0.3">
      <c r="A17" s="315"/>
      <c r="B17" s="302"/>
      <c r="C17" s="541" t="s">
        <v>125</v>
      </c>
      <c r="D17" s="534"/>
      <c r="E17" s="489"/>
      <c r="F17" s="489"/>
      <c r="G17" s="489"/>
      <c r="H17" s="489"/>
      <c r="I17" s="489"/>
      <c r="J17" s="489"/>
      <c r="K17" s="442">
        <f>SUM(D17:J17)</f>
        <v>0</v>
      </c>
      <c r="L17" s="534"/>
      <c r="M17" s="489"/>
      <c r="N17" s="489"/>
      <c r="O17" s="489"/>
      <c r="P17" s="489"/>
      <c r="Q17" s="489"/>
      <c r="R17" s="489"/>
      <c r="S17" s="433">
        <f>SUM(L17:R17)</f>
        <v>0</v>
      </c>
      <c r="T17" s="430"/>
    </row>
    <row r="18" spans="1:132" ht="20.25" customHeight="1" x14ac:dyDescent="0.3">
      <c r="A18" s="315"/>
      <c r="B18" s="302"/>
      <c r="C18" s="541" t="s">
        <v>126</v>
      </c>
      <c r="D18" s="534"/>
      <c r="E18" s="489"/>
      <c r="F18" s="489"/>
      <c r="G18" s="489"/>
      <c r="H18" s="434"/>
      <c r="I18" s="434"/>
      <c r="J18" s="489"/>
      <c r="K18" s="442">
        <f>SUM(D18:J18)</f>
        <v>0</v>
      </c>
      <c r="L18" s="534"/>
      <c r="M18" s="489"/>
      <c r="N18" s="489"/>
      <c r="O18" s="489"/>
      <c r="P18" s="434"/>
      <c r="Q18" s="434"/>
      <c r="R18" s="489"/>
      <c r="S18" s="433">
        <f>SUM(L18:R18)</f>
        <v>0</v>
      </c>
      <c r="T18" s="430"/>
    </row>
    <row r="19" spans="1:132" ht="20.25" customHeight="1" thickBot="1" x14ac:dyDescent="0.35">
      <c r="A19" s="315"/>
      <c r="B19" s="377"/>
      <c r="C19" s="707" t="s">
        <v>462</v>
      </c>
      <c r="D19" s="535">
        <f>D17-D18</f>
        <v>0</v>
      </c>
      <c r="E19" s="435">
        <f>E17-E18</f>
        <v>0</v>
      </c>
      <c r="F19" s="435">
        <f>F17-F18</f>
        <v>0</v>
      </c>
      <c r="G19" s="435">
        <f>G17-G18</f>
        <v>0</v>
      </c>
      <c r="H19" s="435">
        <f>H17</f>
        <v>0</v>
      </c>
      <c r="I19" s="435">
        <f>I17</f>
        <v>0</v>
      </c>
      <c r="J19" s="435">
        <f>J17-J18</f>
        <v>0</v>
      </c>
      <c r="K19" s="435">
        <f>SUM(D19:J19)</f>
        <v>0</v>
      </c>
      <c r="L19" s="535">
        <f>L17-L18</f>
        <v>0</v>
      </c>
      <c r="M19" s="435">
        <f>M17-M18</f>
        <v>0</v>
      </c>
      <c r="N19" s="435">
        <f>N17-N18</f>
        <v>0</v>
      </c>
      <c r="O19" s="435">
        <f>O17-O18</f>
        <v>0</v>
      </c>
      <c r="P19" s="435">
        <f>P17</f>
        <v>0</v>
      </c>
      <c r="Q19" s="435">
        <f>Q17</f>
        <v>0</v>
      </c>
      <c r="R19" s="435">
        <f>R17-R18</f>
        <v>0</v>
      </c>
      <c r="S19" s="577">
        <f>SUM(L19:R19)</f>
        <v>0</v>
      </c>
      <c r="T19" s="430"/>
    </row>
    <row r="20" spans="1:132" ht="24.75" customHeight="1" thickTop="1" x14ac:dyDescent="0.3">
      <c r="A20" s="857"/>
      <c r="B20" s="856" t="s">
        <v>548</v>
      </c>
      <c r="C20" s="540"/>
      <c r="D20" s="277"/>
      <c r="E20" s="277"/>
      <c r="F20" s="277"/>
      <c r="G20" s="277"/>
      <c r="H20" s="277"/>
      <c r="I20" s="277"/>
      <c r="J20" s="277"/>
      <c r="K20" s="543"/>
      <c r="L20" s="277"/>
      <c r="M20" s="277"/>
      <c r="N20" s="277"/>
      <c r="O20" s="277"/>
      <c r="P20" s="277"/>
      <c r="Q20" s="277"/>
      <c r="R20" s="277"/>
      <c r="S20" s="388"/>
      <c r="T20" s="430"/>
    </row>
    <row r="21" spans="1:132" ht="20.25" customHeight="1" x14ac:dyDescent="0.3">
      <c r="A21" s="315"/>
      <c r="B21" s="302"/>
      <c r="C21" s="541" t="s">
        <v>125</v>
      </c>
      <c r="D21" s="534"/>
      <c r="E21" s="489"/>
      <c r="F21" s="489"/>
      <c r="G21" s="489"/>
      <c r="H21" s="489"/>
      <c r="I21" s="489"/>
      <c r="J21" s="489"/>
      <c r="K21" s="442">
        <f>SUM(D21:J21)</f>
        <v>0</v>
      </c>
      <c r="L21" s="534"/>
      <c r="M21" s="489"/>
      <c r="N21" s="489"/>
      <c r="O21" s="489"/>
      <c r="P21" s="489"/>
      <c r="Q21" s="489"/>
      <c r="R21" s="489"/>
      <c r="S21" s="433">
        <f>SUM(L21:R21)</f>
        <v>0</v>
      </c>
      <c r="T21" s="430"/>
    </row>
    <row r="22" spans="1:132" ht="20.25" customHeight="1" x14ac:dyDescent="0.3">
      <c r="A22" s="315"/>
      <c r="B22" s="302"/>
      <c r="C22" s="541" t="s">
        <v>126</v>
      </c>
      <c r="D22" s="534"/>
      <c r="E22" s="489"/>
      <c r="F22" s="489"/>
      <c r="G22" s="489"/>
      <c r="H22" s="434"/>
      <c r="I22" s="434"/>
      <c r="J22" s="489"/>
      <c r="K22" s="442">
        <f>SUM(D22:J22)</f>
        <v>0</v>
      </c>
      <c r="L22" s="534"/>
      <c r="M22" s="489"/>
      <c r="N22" s="489"/>
      <c r="O22" s="489"/>
      <c r="P22" s="434"/>
      <c r="Q22" s="434"/>
      <c r="R22" s="489"/>
      <c r="S22" s="433">
        <f>SUM(L22:R22)</f>
        <v>0</v>
      </c>
      <c r="T22" s="430"/>
    </row>
    <row r="23" spans="1:132" ht="20.25" customHeight="1" thickBot="1" x14ac:dyDescent="0.35">
      <c r="A23" s="391"/>
      <c r="B23" s="377"/>
      <c r="C23" s="707" t="s">
        <v>462</v>
      </c>
      <c r="D23" s="535">
        <f>D21-D22</f>
        <v>0</v>
      </c>
      <c r="E23" s="435">
        <f>E21-E22</f>
        <v>0</v>
      </c>
      <c r="F23" s="435">
        <f>F21-F22</f>
        <v>0</v>
      </c>
      <c r="G23" s="435">
        <f>G21-G22</f>
        <v>0</v>
      </c>
      <c r="H23" s="435">
        <f>H21</f>
        <v>0</v>
      </c>
      <c r="I23" s="435">
        <f>I21</f>
        <v>0</v>
      </c>
      <c r="J23" s="435">
        <f>J21-J22</f>
        <v>0</v>
      </c>
      <c r="K23" s="435">
        <f>SUM(D23:J23)</f>
        <v>0</v>
      </c>
      <c r="L23" s="535">
        <f>L21-L22</f>
        <v>0</v>
      </c>
      <c r="M23" s="435">
        <f>M21-M22</f>
        <v>0</v>
      </c>
      <c r="N23" s="435">
        <f>N21-N22</f>
        <v>0</v>
      </c>
      <c r="O23" s="435">
        <f>O21-O22</f>
        <v>0</v>
      </c>
      <c r="P23" s="435">
        <f>P21</f>
        <v>0</v>
      </c>
      <c r="Q23" s="435">
        <f>Q21</f>
        <v>0</v>
      </c>
      <c r="R23" s="435">
        <f>R21-R22</f>
        <v>0</v>
      </c>
      <c r="S23" s="577">
        <f>SUM(L23:R23)</f>
        <v>0</v>
      </c>
      <c r="T23" s="430"/>
    </row>
    <row r="24" spans="1:132" s="384" customFormat="1" ht="20.25" customHeight="1" thickTop="1" x14ac:dyDescent="0.3">
      <c r="A24" s="392"/>
      <c r="B24" s="385"/>
      <c r="C24" s="542"/>
      <c r="D24" s="436"/>
      <c r="E24" s="436"/>
      <c r="F24" s="436"/>
      <c r="G24" s="436"/>
      <c r="H24" s="436"/>
      <c r="I24" s="436"/>
      <c r="J24" s="436"/>
      <c r="K24" s="536"/>
      <c r="L24" s="436"/>
      <c r="M24" s="436"/>
      <c r="N24" s="436"/>
      <c r="O24" s="436"/>
      <c r="P24" s="436"/>
      <c r="Q24" s="436"/>
      <c r="R24" s="436"/>
      <c r="S24" s="437"/>
      <c r="T24" s="43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380"/>
      <c r="BO24" s="380"/>
      <c r="BP24" s="380"/>
      <c r="BQ24" s="380"/>
      <c r="BR24" s="380"/>
      <c r="BS24" s="380"/>
      <c r="BT24" s="380"/>
      <c r="BU24" s="380"/>
      <c r="BV24" s="380"/>
      <c r="BW24" s="380"/>
      <c r="BX24" s="380"/>
      <c r="BY24" s="380"/>
      <c r="BZ24" s="380"/>
      <c r="CA24" s="380"/>
      <c r="CB24" s="380"/>
      <c r="CC24" s="380"/>
      <c r="CD24" s="380"/>
      <c r="CE24" s="380"/>
      <c r="CF24" s="380"/>
      <c r="CG24" s="380"/>
      <c r="CH24" s="380"/>
      <c r="CI24" s="380"/>
      <c r="CJ24" s="380"/>
      <c r="CK24" s="380"/>
      <c r="CL24" s="380"/>
      <c r="CM24" s="380"/>
      <c r="CN24" s="380"/>
      <c r="CO24" s="380"/>
      <c r="CP24" s="380"/>
      <c r="CQ24" s="380"/>
      <c r="CR24" s="380"/>
      <c r="CS24" s="380"/>
      <c r="CT24" s="380"/>
      <c r="CU24" s="380"/>
      <c r="CV24" s="380"/>
      <c r="CW24" s="380"/>
      <c r="CX24" s="380"/>
      <c r="CY24" s="380"/>
      <c r="CZ24" s="380"/>
      <c r="DA24" s="380"/>
      <c r="DB24" s="380"/>
      <c r="DC24" s="380"/>
      <c r="DD24" s="380"/>
      <c r="DE24" s="380"/>
      <c r="DF24" s="380"/>
      <c r="DG24" s="380"/>
      <c r="DH24" s="380"/>
      <c r="DI24" s="380"/>
      <c r="DJ24" s="380"/>
      <c r="DK24" s="380"/>
      <c r="DL24" s="380"/>
      <c r="DM24" s="380"/>
      <c r="DN24" s="380"/>
      <c r="DO24" s="380"/>
      <c r="DP24" s="380"/>
      <c r="DQ24" s="380"/>
      <c r="DR24" s="380"/>
      <c r="DS24" s="380"/>
      <c r="DT24" s="380"/>
      <c r="DU24" s="380"/>
      <c r="DV24" s="380"/>
      <c r="DW24" s="380"/>
      <c r="DX24" s="380"/>
      <c r="DY24" s="380"/>
      <c r="DZ24" s="380"/>
      <c r="EA24" s="380"/>
      <c r="EB24" s="380"/>
    </row>
    <row r="25" spans="1:132" s="383" customFormat="1" ht="20.25" customHeight="1" x14ac:dyDescent="0.3">
      <c r="A25" s="390" t="s">
        <v>112</v>
      </c>
      <c r="B25" s="382"/>
      <c r="C25" s="540"/>
      <c r="D25" s="438"/>
      <c r="E25" s="438"/>
      <c r="F25" s="438"/>
      <c r="G25" s="438"/>
      <c r="H25" s="438"/>
      <c r="I25" s="438"/>
      <c r="J25" s="438"/>
      <c r="K25" s="538"/>
      <c r="L25" s="438"/>
      <c r="M25" s="438"/>
      <c r="N25" s="438"/>
      <c r="O25" s="438"/>
      <c r="P25" s="438"/>
      <c r="Q25" s="438"/>
      <c r="R25" s="438"/>
      <c r="S25" s="439"/>
      <c r="T25" s="43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0"/>
      <c r="BE25" s="380"/>
      <c r="BF25" s="380"/>
      <c r="BG25" s="380"/>
      <c r="BH25" s="380"/>
      <c r="BI25" s="380"/>
      <c r="BJ25" s="380"/>
      <c r="BK25" s="380"/>
      <c r="BL25" s="380"/>
      <c r="BM25" s="380"/>
      <c r="BN25" s="380"/>
      <c r="BO25" s="380"/>
      <c r="BP25" s="380"/>
      <c r="BQ25" s="380"/>
      <c r="BR25" s="380"/>
      <c r="BS25" s="380"/>
      <c r="BT25" s="380"/>
      <c r="BU25" s="380"/>
      <c r="BV25" s="380"/>
      <c r="BW25" s="380"/>
      <c r="BX25" s="380"/>
      <c r="BY25" s="380"/>
      <c r="BZ25" s="380"/>
      <c r="CA25" s="380"/>
      <c r="CB25" s="380"/>
      <c r="CC25" s="380"/>
      <c r="CD25" s="380"/>
      <c r="CE25" s="380"/>
      <c r="CF25" s="380"/>
      <c r="CG25" s="380"/>
      <c r="CH25" s="380"/>
      <c r="CI25" s="380"/>
      <c r="CJ25" s="380"/>
      <c r="CK25" s="380"/>
      <c r="CL25" s="380"/>
      <c r="CM25" s="380"/>
      <c r="CN25" s="380"/>
      <c r="CO25" s="380"/>
      <c r="CP25" s="380"/>
      <c r="CQ25" s="380"/>
      <c r="CR25" s="380"/>
      <c r="CS25" s="380"/>
      <c r="CT25" s="380"/>
      <c r="CU25" s="380"/>
      <c r="CV25" s="380"/>
      <c r="CW25" s="380"/>
      <c r="CX25" s="380"/>
      <c r="CY25" s="380"/>
      <c r="CZ25" s="380"/>
      <c r="DA25" s="380"/>
      <c r="DB25" s="380"/>
      <c r="DC25" s="380"/>
      <c r="DD25" s="380"/>
      <c r="DE25" s="380"/>
      <c r="DF25" s="380"/>
      <c r="DG25" s="380"/>
      <c r="DH25" s="380"/>
      <c r="DI25" s="380"/>
      <c r="DJ25" s="380"/>
      <c r="DK25" s="380"/>
      <c r="DL25" s="380"/>
      <c r="DM25" s="380"/>
      <c r="DN25" s="380"/>
      <c r="DO25" s="380"/>
      <c r="DP25" s="380"/>
      <c r="DQ25" s="380"/>
      <c r="DR25" s="380"/>
      <c r="DS25" s="380"/>
      <c r="DT25" s="380"/>
      <c r="DU25" s="380"/>
      <c r="DV25" s="380"/>
      <c r="DW25" s="380"/>
      <c r="DX25" s="380"/>
      <c r="DY25" s="380"/>
      <c r="DZ25" s="380"/>
      <c r="EA25" s="380"/>
      <c r="EB25" s="380"/>
    </row>
    <row r="26" spans="1:132" ht="20.25" customHeight="1" x14ac:dyDescent="0.3">
      <c r="A26" s="858"/>
      <c r="B26" s="855" t="s">
        <v>547</v>
      </c>
      <c r="C26" s="540"/>
      <c r="D26" s="438"/>
      <c r="E26" s="438"/>
      <c r="F26" s="438"/>
      <c r="G26" s="438"/>
      <c r="H26" s="438"/>
      <c r="I26" s="438"/>
      <c r="J26" s="438"/>
      <c r="K26" s="538"/>
      <c r="L26" s="438"/>
      <c r="M26" s="438"/>
      <c r="N26" s="438"/>
      <c r="O26" s="438"/>
      <c r="P26" s="438"/>
      <c r="Q26" s="438"/>
      <c r="R26" s="438"/>
      <c r="S26" s="439"/>
    </row>
    <row r="27" spans="1:132" ht="20.25" customHeight="1" x14ac:dyDescent="0.3">
      <c r="A27" s="311"/>
      <c r="B27" s="276"/>
      <c r="C27" s="543" t="s">
        <v>125</v>
      </c>
      <c r="D27" s="534"/>
      <c r="E27" s="489"/>
      <c r="F27" s="489"/>
      <c r="G27" s="489"/>
      <c r="H27" s="489"/>
      <c r="I27" s="489"/>
      <c r="J27" s="489"/>
      <c r="K27" s="442">
        <f>SUM(D27:J27)</f>
        <v>0</v>
      </c>
      <c r="L27" s="534"/>
      <c r="M27" s="489"/>
      <c r="N27" s="489"/>
      <c r="O27" s="489"/>
      <c r="P27" s="489"/>
      <c r="Q27" s="489"/>
      <c r="R27" s="489"/>
      <c r="S27" s="433">
        <f>SUM(L27:R27)</f>
        <v>0</v>
      </c>
    </row>
    <row r="28" spans="1:132" ht="20.25" customHeight="1" x14ac:dyDescent="0.3">
      <c r="A28" s="311"/>
      <c r="B28" s="303"/>
      <c r="C28" s="544" t="s">
        <v>126</v>
      </c>
      <c r="D28" s="537"/>
      <c r="E28" s="490"/>
      <c r="F28" s="490"/>
      <c r="G28" s="490"/>
      <c r="H28" s="440"/>
      <c r="I28" s="440"/>
      <c r="J28" s="490"/>
      <c r="K28" s="545">
        <f>SUM(D28:J28)</f>
        <v>0</v>
      </c>
      <c r="L28" s="537"/>
      <c r="M28" s="490"/>
      <c r="N28" s="490"/>
      <c r="O28" s="490"/>
      <c r="P28" s="440"/>
      <c r="Q28" s="440"/>
      <c r="R28" s="490"/>
      <c r="S28" s="441">
        <f>SUM(L28:R28)</f>
        <v>0</v>
      </c>
    </row>
    <row r="29" spans="1:132" ht="20.25" customHeight="1" thickBot="1" x14ac:dyDescent="0.35">
      <c r="A29" s="311"/>
      <c r="B29" s="378"/>
      <c r="C29" s="707" t="s">
        <v>462</v>
      </c>
      <c r="D29" s="535">
        <f>D27-D28</f>
        <v>0</v>
      </c>
      <c r="E29" s="435">
        <f>E27-E28</f>
        <v>0</v>
      </c>
      <c r="F29" s="435">
        <f>F27-F28</f>
        <v>0</v>
      </c>
      <c r="G29" s="435">
        <f>G27-G28</f>
        <v>0</v>
      </c>
      <c r="H29" s="435">
        <f>H27</f>
        <v>0</v>
      </c>
      <c r="I29" s="435">
        <f>I27</f>
        <v>0</v>
      </c>
      <c r="J29" s="435">
        <f>J27-J28</f>
        <v>0</v>
      </c>
      <c r="K29" s="435">
        <f>SUM(D29:J29)</f>
        <v>0</v>
      </c>
      <c r="L29" s="535">
        <f>L27-L28</f>
        <v>0</v>
      </c>
      <c r="M29" s="435">
        <f>M27-M28</f>
        <v>0</v>
      </c>
      <c r="N29" s="435">
        <f>N27-N28</f>
        <v>0</v>
      </c>
      <c r="O29" s="435">
        <f>O27-O28</f>
        <v>0</v>
      </c>
      <c r="P29" s="435">
        <f>P27</f>
        <v>0</v>
      </c>
      <c r="Q29" s="435">
        <f>Q27</f>
        <v>0</v>
      </c>
      <c r="R29" s="435">
        <f>R27-R28</f>
        <v>0</v>
      </c>
      <c r="S29" s="577">
        <f>SUM(L29:R29)</f>
        <v>0</v>
      </c>
    </row>
    <row r="30" spans="1:132" ht="20.25" customHeight="1" thickTop="1" x14ac:dyDescent="0.3">
      <c r="A30" s="857"/>
      <c r="B30" s="856" t="s">
        <v>548</v>
      </c>
      <c r="C30" s="540"/>
      <c r="D30" s="438"/>
      <c r="E30" s="438"/>
      <c r="F30" s="438"/>
      <c r="G30" s="438"/>
      <c r="H30" s="438"/>
      <c r="I30" s="438"/>
      <c r="J30" s="438"/>
      <c r="K30" s="538"/>
      <c r="L30" s="438"/>
      <c r="M30" s="438"/>
      <c r="N30" s="438"/>
      <c r="O30" s="438"/>
      <c r="P30" s="438"/>
      <c r="Q30" s="438"/>
      <c r="R30" s="438"/>
      <c r="S30" s="439"/>
    </row>
    <row r="31" spans="1:132" ht="20.25" customHeight="1" x14ac:dyDescent="0.3">
      <c r="A31" s="311"/>
      <c r="B31" s="276"/>
      <c r="C31" s="543" t="s">
        <v>125</v>
      </c>
      <c r="D31" s="534"/>
      <c r="E31" s="489"/>
      <c r="F31" s="489"/>
      <c r="G31" s="489"/>
      <c r="H31" s="489"/>
      <c r="I31" s="489"/>
      <c r="J31" s="489"/>
      <c r="K31" s="442">
        <f>SUM(D31:J31)</f>
        <v>0</v>
      </c>
      <c r="L31" s="534"/>
      <c r="M31" s="489"/>
      <c r="N31" s="489"/>
      <c r="O31" s="489"/>
      <c r="P31" s="489"/>
      <c r="Q31" s="489"/>
      <c r="R31" s="489"/>
      <c r="S31" s="433">
        <f>SUM(L31:R31)</f>
        <v>0</v>
      </c>
    </row>
    <row r="32" spans="1:132" ht="20.25" customHeight="1" x14ac:dyDescent="0.3">
      <c r="A32" s="311"/>
      <c r="B32" s="303"/>
      <c r="C32" s="544" t="s">
        <v>126</v>
      </c>
      <c r="D32" s="537"/>
      <c r="E32" s="490"/>
      <c r="F32" s="490"/>
      <c r="G32" s="490"/>
      <c r="H32" s="440"/>
      <c r="I32" s="440"/>
      <c r="J32" s="490"/>
      <c r="K32" s="545">
        <f>SUM(D32:J32)</f>
        <v>0</v>
      </c>
      <c r="L32" s="537"/>
      <c r="M32" s="490"/>
      <c r="N32" s="490"/>
      <c r="O32" s="490"/>
      <c r="P32" s="440"/>
      <c r="Q32" s="440"/>
      <c r="R32" s="490"/>
      <c r="S32" s="441">
        <f>SUM(L32:R32)</f>
        <v>0</v>
      </c>
    </row>
    <row r="33" spans="1:19" ht="20.25" customHeight="1" thickBot="1" x14ac:dyDescent="0.35">
      <c r="A33" s="389"/>
      <c r="B33" s="378"/>
      <c r="C33" s="707" t="s">
        <v>462</v>
      </c>
      <c r="D33" s="535">
        <f>D31-D32</f>
        <v>0</v>
      </c>
      <c r="E33" s="435">
        <f>E31-E32</f>
        <v>0</v>
      </c>
      <c r="F33" s="435">
        <f>F31-F32</f>
        <v>0</v>
      </c>
      <c r="G33" s="435">
        <f>G31-G32</f>
        <v>0</v>
      </c>
      <c r="H33" s="435">
        <f>H31</f>
        <v>0</v>
      </c>
      <c r="I33" s="435">
        <f>I31</f>
        <v>0</v>
      </c>
      <c r="J33" s="435">
        <f>J31-J32</f>
        <v>0</v>
      </c>
      <c r="K33" s="435">
        <f>SUM(D33:J33)</f>
        <v>0</v>
      </c>
      <c r="L33" s="535">
        <f>L31-L32</f>
        <v>0</v>
      </c>
      <c r="M33" s="435">
        <f>M31-M32</f>
        <v>0</v>
      </c>
      <c r="N33" s="435">
        <f>N31-N32</f>
        <v>0</v>
      </c>
      <c r="O33" s="435">
        <f>O31-O32</f>
        <v>0</v>
      </c>
      <c r="P33" s="435">
        <f>P31</f>
        <v>0</v>
      </c>
      <c r="Q33" s="435">
        <f>Q31</f>
        <v>0</v>
      </c>
      <c r="R33" s="435">
        <f>R31-R32</f>
        <v>0</v>
      </c>
      <c r="S33" s="577">
        <f>SUM(L33:R33)</f>
        <v>0</v>
      </c>
    </row>
    <row r="34" spans="1:19" ht="20.25" customHeight="1" thickTop="1" x14ac:dyDescent="0.3">
      <c r="A34" s="379"/>
      <c r="B34" s="105"/>
      <c r="C34" s="533"/>
      <c r="D34" s="436"/>
      <c r="E34" s="436"/>
      <c r="F34" s="436"/>
      <c r="G34" s="436"/>
      <c r="H34" s="436"/>
      <c r="I34" s="436"/>
      <c r="J34" s="436"/>
      <c r="K34" s="536"/>
      <c r="L34" s="436"/>
      <c r="M34" s="436"/>
      <c r="N34" s="436"/>
      <c r="O34" s="436"/>
      <c r="P34" s="436"/>
      <c r="Q34" s="436"/>
      <c r="R34" s="436"/>
      <c r="S34" s="437"/>
    </row>
    <row r="35" spans="1:19" ht="20.25" customHeight="1" x14ac:dyDescent="0.3">
      <c r="A35" s="393" t="s">
        <v>113</v>
      </c>
      <c r="B35" s="386"/>
      <c r="C35" s="381"/>
      <c r="D35" s="538"/>
      <c r="E35" s="442"/>
      <c r="F35" s="442"/>
      <c r="G35" s="442"/>
      <c r="H35" s="442"/>
      <c r="I35" s="442"/>
      <c r="J35" s="442"/>
      <c r="K35" s="442"/>
      <c r="L35" s="538"/>
      <c r="M35" s="442"/>
      <c r="N35" s="442"/>
      <c r="O35" s="442"/>
      <c r="P35" s="442"/>
      <c r="Q35" s="442"/>
      <c r="R35" s="442"/>
      <c r="S35" s="433"/>
    </row>
    <row r="36" spans="1:19" ht="20.25" customHeight="1" x14ac:dyDescent="0.3">
      <c r="A36" s="310"/>
      <c r="B36" s="276"/>
      <c r="C36" s="543" t="s">
        <v>125</v>
      </c>
      <c r="D36" s="534"/>
      <c r="E36" s="489"/>
      <c r="F36" s="489"/>
      <c r="G36" s="489"/>
      <c r="H36" s="489"/>
      <c r="I36" s="489"/>
      <c r="J36" s="489"/>
      <c r="K36" s="442">
        <f>SUM(D36:J36)</f>
        <v>0</v>
      </c>
      <c r="L36" s="534"/>
      <c r="M36" s="489"/>
      <c r="N36" s="489"/>
      <c r="O36" s="489"/>
      <c r="P36" s="489"/>
      <c r="Q36" s="489"/>
      <c r="R36" s="489"/>
      <c r="S36" s="433">
        <f>SUM(L36:R36)</f>
        <v>0</v>
      </c>
    </row>
    <row r="37" spans="1:19" ht="20.25" customHeight="1" x14ac:dyDescent="0.3">
      <c r="A37" s="311"/>
      <c r="B37" s="276"/>
      <c r="C37" s="543" t="s">
        <v>126</v>
      </c>
      <c r="D37" s="534"/>
      <c r="E37" s="489"/>
      <c r="F37" s="489"/>
      <c r="G37" s="489"/>
      <c r="H37" s="434"/>
      <c r="I37" s="434"/>
      <c r="J37" s="489"/>
      <c r="K37" s="442">
        <f>SUM(D37:J37)</f>
        <v>0</v>
      </c>
      <c r="L37" s="534"/>
      <c r="M37" s="489"/>
      <c r="N37" s="489"/>
      <c r="O37" s="489"/>
      <c r="P37" s="434"/>
      <c r="Q37" s="434"/>
      <c r="R37" s="489"/>
      <c r="S37" s="433">
        <f>SUM(L37:R37)</f>
        <v>0</v>
      </c>
    </row>
    <row r="38" spans="1:19" ht="20.25" customHeight="1" thickBot="1" x14ac:dyDescent="0.35">
      <c r="A38" s="389"/>
      <c r="B38" s="378"/>
      <c r="C38" s="707" t="s">
        <v>462</v>
      </c>
      <c r="D38" s="535">
        <f>D36-D37</f>
        <v>0</v>
      </c>
      <c r="E38" s="435">
        <f>E36-E37</f>
        <v>0</v>
      </c>
      <c r="F38" s="435">
        <f>F36-F37</f>
        <v>0</v>
      </c>
      <c r="G38" s="435">
        <f>G36-G37</f>
        <v>0</v>
      </c>
      <c r="H38" s="435">
        <f>H36</f>
        <v>0</v>
      </c>
      <c r="I38" s="435">
        <f>I36</f>
        <v>0</v>
      </c>
      <c r="J38" s="435">
        <f>J36-J37</f>
        <v>0</v>
      </c>
      <c r="K38" s="435">
        <f>SUM(D38:J38)</f>
        <v>0</v>
      </c>
      <c r="L38" s="535">
        <f>L36-L37</f>
        <v>0</v>
      </c>
      <c r="M38" s="435">
        <f>M36-M37</f>
        <v>0</v>
      </c>
      <c r="N38" s="435">
        <f>N36-N37</f>
        <v>0</v>
      </c>
      <c r="O38" s="435">
        <f>O36-O37</f>
        <v>0</v>
      </c>
      <c r="P38" s="435">
        <f>P36</f>
        <v>0</v>
      </c>
      <c r="Q38" s="435">
        <f>Q36</f>
        <v>0</v>
      </c>
      <c r="R38" s="435">
        <f>R36-R37</f>
        <v>0</v>
      </c>
      <c r="S38" s="577">
        <f>SUM(L38:R38)</f>
        <v>0</v>
      </c>
    </row>
    <row r="39" spans="1:19" ht="20.25" customHeight="1" thickTop="1" x14ac:dyDescent="0.3">
      <c r="A39" s="394"/>
      <c r="B39" s="105"/>
      <c r="C39" s="533"/>
      <c r="D39" s="436"/>
      <c r="E39" s="436"/>
      <c r="F39" s="436"/>
      <c r="G39" s="436"/>
      <c r="H39" s="436"/>
      <c r="I39" s="436"/>
      <c r="J39" s="436"/>
      <c r="K39" s="536"/>
      <c r="L39" s="436"/>
      <c r="M39" s="436"/>
      <c r="N39" s="436"/>
      <c r="O39" s="436"/>
      <c r="P39" s="436"/>
      <c r="Q39" s="436"/>
      <c r="R39" s="436"/>
      <c r="S39" s="437"/>
    </row>
    <row r="40" spans="1:19" ht="20.25" customHeight="1" x14ac:dyDescent="0.3">
      <c r="A40" s="395" t="s">
        <v>175</v>
      </c>
      <c r="B40" s="381"/>
      <c r="C40" s="381"/>
      <c r="D40" s="538"/>
      <c r="E40" s="442"/>
      <c r="F40" s="442"/>
      <c r="G40" s="442"/>
      <c r="H40" s="442"/>
      <c r="I40" s="442"/>
      <c r="J40" s="442"/>
      <c r="K40" s="442"/>
      <c r="L40" s="538"/>
      <c r="M40" s="442"/>
      <c r="N40" s="442"/>
      <c r="O40" s="442"/>
      <c r="P40" s="442"/>
      <c r="Q40" s="442"/>
      <c r="R40" s="442"/>
      <c r="S40" s="433"/>
    </row>
    <row r="41" spans="1:19" ht="20.25" customHeight="1" x14ac:dyDescent="0.3">
      <c r="A41" s="310"/>
      <c r="B41" s="276"/>
      <c r="C41" s="543" t="s">
        <v>125</v>
      </c>
      <c r="D41" s="539">
        <f>D17+D21+D27+D31+D36</f>
        <v>0</v>
      </c>
      <c r="E41" s="539">
        <f t="shared" ref="E41:S42" si="0">E17+E21+E27+E31+E36</f>
        <v>0</v>
      </c>
      <c r="F41" s="539">
        <f t="shared" si="0"/>
        <v>0</v>
      </c>
      <c r="G41" s="539">
        <f t="shared" si="0"/>
        <v>0</v>
      </c>
      <c r="H41" s="539">
        <f t="shared" si="0"/>
        <v>0</v>
      </c>
      <c r="I41" s="539">
        <f t="shared" si="0"/>
        <v>0</v>
      </c>
      <c r="J41" s="539">
        <f t="shared" si="0"/>
        <v>0</v>
      </c>
      <c r="K41" s="539">
        <f t="shared" si="0"/>
        <v>0</v>
      </c>
      <c r="L41" s="539">
        <f t="shared" si="0"/>
        <v>0</v>
      </c>
      <c r="M41" s="539">
        <f t="shared" si="0"/>
        <v>0</v>
      </c>
      <c r="N41" s="539">
        <f t="shared" si="0"/>
        <v>0</v>
      </c>
      <c r="O41" s="539">
        <f t="shared" si="0"/>
        <v>0</v>
      </c>
      <c r="P41" s="539">
        <f t="shared" si="0"/>
        <v>0</v>
      </c>
      <c r="Q41" s="539">
        <f t="shared" si="0"/>
        <v>0</v>
      </c>
      <c r="R41" s="539">
        <f t="shared" si="0"/>
        <v>0</v>
      </c>
      <c r="S41" s="539">
        <f t="shared" si="0"/>
        <v>0</v>
      </c>
    </row>
    <row r="42" spans="1:19" ht="20.25" customHeight="1" x14ac:dyDescent="0.3">
      <c r="A42" s="311"/>
      <c r="B42" s="276"/>
      <c r="C42" s="543" t="s">
        <v>126</v>
      </c>
      <c r="D42" s="539">
        <f>D18+D22+D28+D32+D37</f>
        <v>0</v>
      </c>
      <c r="E42" s="539">
        <f t="shared" ref="E42:G42" si="1">E18+E22+E28+E32+E37</f>
        <v>0</v>
      </c>
      <c r="F42" s="539">
        <f t="shared" si="1"/>
        <v>0</v>
      </c>
      <c r="G42" s="539">
        <f t="shared" si="1"/>
        <v>0</v>
      </c>
      <c r="H42" s="434"/>
      <c r="I42" s="434"/>
      <c r="J42" s="539">
        <f t="shared" si="0"/>
        <v>0</v>
      </c>
      <c r="K42" s="539">
        <f t="shared" si="0"/>
        <v>0</v>
      </c>
      <c r="L42" s="539">
        <f t="shared" si="0"/>
        <v>0</v>
      </c>
      <c r="M42" s="539">
        <f t="shared" si="0"/>
        <v>0</v>
      </c>
      <c r="N42" s="539">
        <f t="shared" si="0"/>
        <v>0</v>
      </c>
      <c r="O42" s="539">
        <f t="shared" si="0"/>
        <v>0</v>
      </c>
      <c r="P42" s="434"/>
      <c r="Q42" s="434"/>
      <c r="R42" s="539">
        <f t="shared" si="0"/>
        <v>0</v>
      </c>
      <c r="S42" s="539">
        <f t="shared" si="0"/>
        <v>0</v>
      </c>
    </row>
    <row r="43" spans="1:19" ht="20.25" customHeight="1" thickBot="1" x14ac:dyDescent="0.35">
      <c r="A43" s="396"/>
      <c r="B43" s="397"/>
      <c r="C43" s="706" t="s">
        <v>462</v>
      </c>
      <c r="D43" s="539">
        <f>D19+D23+D29+D33+D38</f>
        <v>0</v>
      </c>
      <c r="E43" s="539">
        <f t="shared" ref="E43:S43" si="2">E19+E23+E29+E33+E38</f>
        <v>0</v>
      </c>
      <c r="F43" s="539">
        <f t="shared" si="2"/>
        <v>0</v>
      </c>
      <c r="G43" s="539">
        <f t="shared" si="2"/>
        <v>0</v>
      </c>
      <c r="H43" s="539">
        <f t="shared" si="2"/>
        <v>0</v>
      </c>
      <c r="I43" s="539">
        <f t="shared" si="2"/>
        <v>0</v>
      </c>
      <c r="J43" s="539">
        <f t="shared" si="2"/>
        <v>0</v>
      </c>
      <c r="K43" s="539">
        <f t="shared" si="2"/>
        <v>0</v>
      </c>
      <c r="L43" s="539">
        <f t="shared" si="2"/>
        <v>0</v>
      </c>
      <c r="M43" s="539">
        <f t="shared" si="2"/>
        <v>0</v>
      </c>
      <c r="N43" s="539">
        <f t="shared" si="2"/>
        <v>0</v>
      </c>
      <c r="O43" s="539">
        <f t="shared" si="2"/>
        <v>0</v>
      </c>
      <c r="P43" s="539">
        <f t="shared" si="2"/>
        <v>0</v>
      </c>
      <c r="Q43" s="539">
        <f t="shared" si="2"/>
        <v>0</v>
      </c>
      <c r="R43" s="539">
        <f t="shared" si="2"/>
        <v>0</v>
      </c>
      <c r="S43" s="539">
        <f t="shared" si="2"/>
        <v>0</v>
      </c>
    </row>
    <row r="44" spans="1:19" x14ac:dyDescent="0.3">
      <c r="A44" s="380"/>
      <c r="B44" s="380"/>
      <c r="C44" s="380"/>
      <c r="D44" s="380"/>
      <c r="E44" s="380"/>
      <c r="F44" s="380"/>
      <c r="G44" s="380"/>
      <c r="H44" s="380"/>
      <c r="I44" s="380"/>
      <c r="J44" s="380"/>
      <c r="K44" s="380"/>
    </row>
    <row r="45" spans="1:19" s="704" customFormat="1" ht="16.5" x14ac:dyDescent="0.3">
      <c r="A45" s="703" t="s">
        <v>549</v>
      </c>
      <c r="L45" s="705"/>
      <c r="M45" s="705"/>
      <c r="N45" s="705"/>
      <c r="O45" s="705"/>
      <c r="P45" s="705"/>
      <c r="Q45" s="705"/>
      <c r="R45" s="705"/>
      <c r="S45" s="705"/>
    </row>
    <row r="47" spans="1:19" ht="16.5" x14ac:dyDescent="0.3">
      <c r="B47" s="579"/>
    </row>
  </sheetData>
  <mergeCells count="23">
    <mergeCell ref="S13:S14"/>
    <mergeCell ref="M13:M14"/>
    <mergeCell ref="Q13:Q14"/>
    <mergeCell ref="L12:S12"/>
    <mergeCell ref="R13:R14"/>
    <mergeCell ref="P13:P14"/>
    <mergeCell ref="N13:N14"/>
    <mergeCell ref="O13:O14"/>
    <mergeCell ref="L13:L14"/>
    <mergeCell ref="B1:C1"/>
    <mergeCell ref="D12:K12"/>
    <mergeCell ref="J13:J14"/>
    <mergeCell ref="H13:H14"/>
    <mergeCell ref="E5:M5"/>
    <mergeCell ref="E6:M6"/>
    <mergeCell ref="E7:M7"/>
    <mergeCell ref="E8:M8"/>
    <mergeCell ref="A12:C14"/>
    <mergeCell ref="I13:I14"/>
    <mergeCell ref="D13:D14"/>
    <mergeCell ref="G13:G14"/>
    <mergeCell ref="E13:E14"/>
    <mergeCell ref="F13:F14"/>
  </mergeCells>
  <phoneticPr fontId="12" type="noConversion"/>
  <printOptions horizontalCentered="1"/>
  <pageMargins left="0" right="0" top="0.98425196850393704" bottom="0.98425196850393704" header="0.51181102362204722" footer="0.51181102362204722"/>
  <pageSetup paperSize="9" scale="45" orientation="landscape" r:id="rId1"/>
  <headerFooter alignWithMargins="0">
    <oddHeader>&amp;LRisk-Based Capital Framework</oddHeader>
    <oddFooter>&amp;C&amp;A&amp;R&amp;P of &amp;N</oddFooter>
  </headerFooter>
  <ignoredErrors>
    <ignoredError sqref="E5:M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S87"/>
  <sheetViews>
    <sheetView showGridLines="0" zoomScale="85" zoomScaleNormal="85" zoomScaleSheetLayoutView="75" workbookViewId="0">
      <selection activeCell="B79" sqref="B79:Q79"/>
    </sheetView>
  </sheetViews>
  <sheetFormatPr defaultColWidth="9.140625" defaultRowHeight="15" x14ac:dyDescent="0.2"/>
  <cols>
    <col min="1" max="1" width="4.28515625" style="21" customWidth="1"/>
    <col min="2" max="2" width="3.7109375" style="21" customWidth="1"/>
    <col min="3" max="3" width="4.42578125" style="21" customWidth="1"/>
    <col min="4" max="4" width="59.140625" style="21" customWidth="1"/>
    <col min="5" max="18" width="17.7109375" style="21" customWidth="1"/>
    <col min="19" max="16384" width="9.140625" style="21"/>
  </cols>
  <sheetData>
    <row r="1" spans="1:20" x14ac:dyDescent="0.3">
      <c r="A1" s="618" t="s">
        <v>366</v>
      </c>
      <c r="B1" s="722" t="s">
        <v>464</v>
      </c>
      <c r="Q1" s="24"/>
    </row>
    <row r="3" spans="1:20" x14ac:dyDescent="0.3">
      <c r="B3" s="39"/>
    </row>
    <row r="4" spans="1:20" x14ac:dyDescent="0.3">
      <c r="B4" s="39"/>
    </row>
    <row r="5" spans="1:20" s="2" customFormat="1" x14ac:dyDescent="0.3">
      <c r="D5" s="119" t="s">
        <v>433</v>
      </c>
      <c r="E5" s="948" t="str">
        <f>IF('Form A'!D5=0,"",'Form A'!D5)</f>
        <v/>
      </c>
      <c r="F5" s="949"/>
      <c r="G5" s="949"/>
      <c r="H5" s="949"/>
      <c r="I5" s="949"/>
      <c r="J5" s="949"/>
      <c r="K5" s="949"/>
      <c r="L5" s="949"/>
      <c r="M5" s="949"/>
      <c r="N5" s="949"/>
      <c r="O5" s="949"/>
      <c r="P5" s="949"/>
      <c r="Q5" s="950"/>
    </row>
    <row r="6" spans="1:20" s="2" customFormat="1" x14ac:dyDescent="0.2">
      <c r="D6" s="27" t="s">
        <v>435</v>
      </c>
      <c r="E6" s="948" t="str">
        <f>IF('Form A'!D6=0,"",'Form A'!D6)</f>
        <v/>
      </c>
      <c r="F6" s="949"/>
      <c r="G6" s="949"/>
      <c r="H6" s="949"/>
      <c r="I6" s="949"/>
      <c r="J6" s="949"/>
      <c r="K6" s="949"/>
      <c r="L6" s="949"/>
      <c r="M6" s="949"/>
      <c r="N6" s="949"/>
      <c r="O6" s="949"/>
      <c r="P6" s="949"/>
      <c r="Q6" s="950"/>
    </row>
    <row r="7" spans="1:20" s="2" customFormat="1" x14ac:dyDescent="0.2">
      <c r="D7" s="4" t="s">
        <v>297</v>
      </c>
      <c r="E7" s="948" t="str">
        <f>IF('Form A'!D7=0,"",'Form A'!D7)</f>
        <v/>
      </c>
      <c r="F7" s="949"/>
      <c r="G7" s="949"/>
      <c r="H7" s="949"/>
      <c r="I7" s="949"/>
      <c r="J7" s="949"/>
      <c r="K7" s="949"/>
      <c r="L7" s="949"/>
      <c r="M7" s="949"/>
      <c r="N7" s="949"/>
      <c r="O7" s="949"/>
      <c r="P7" s="949"/>
      <c r="Q7" s="950"/>
    </row>
    <row r="8" spans="1:20" s="2" customFormat="1" x14ac:dyDescent="0.2">
      <c r="D8" s="82" t="s">
        <v>259</v>
      </c>
      <c r="E8" s="940">
        <f>'Form A'!D8</f>
        <v>0</v>
      </c>
      <c r="F8" s="941"/>
      <c r="G8" s="941"/>
      <c r="H8" s="941"/>
      <c r="I8" s="941"/>
      <c r="J8" s="941"/>
      <c r="K8" s="941"/>
      <c r="L8" s="941"/>
      <c r="M8" s="941"/>
      <c r="N8" s="941"/>
      <c r="O8" s="941"/>
      <c r="P8" s="941"/>
      <c r="Q8" s="942"/>
    </row>
    <row r="9" spans="1:20" s="2" customFormat="1" x14ac:dyDescent="0.2">
      <c r="C9" s="22"/>
      <c r="D9" s="82"/>
      <c r="E9" s="23"/>
      <c r="F9" s="23"/>
      <c r="G9" s="23"/>
      <c r="H9" s="23"/>
      <c r="I9" s="23"/>
      <c r="J9" s="23"/>
      <c r="K9" s="23"/>
      <c r="L9" s="23"/>
      <c r="M9" s="23"/>
      <c r="N9" s="23"/>
      <c r="O9" s="23"/>
      <c r="P9" s="23"/>
      <c r="Q9" s="4"/>
    </row>
    <row r="10" spans="1:20" s="2" customFormat="1" x14ac:dyDescent="0.2">
      <c r="C10" s="22"/>
      <c r="D10" s="22"/>
      <c r="E10" s="23"/>
      <c r="F10" s="23"/>
      <c r="G10" s="23"/>
      <c r="H10" s="23"/>
      <c r="I10" s="23"/>
      <c r="J10" s="23"/>
      <c r="K10" s="23"/>
      <c r="L10" s="23"/>
      <c r="M10" s="23"/>
      <c r="N10" s="23"/>
      <c r="O10" s="23"/>
      <c r="P10" s="23"/>
    </row>
    <row r="11" spans="1:20" x14ac:dyDescent="0.2">
      <c r="B11" s="70"/>
      <c r="C11" s="70"/>
      <c r="D11" s="70"/>
      <c r="E11" s="1001" t="s">
        <v>588</v>
      </c>
      <c r="F11" s="1001"/>
      <c r="G11" s="1001"/>
      <c r="H11" s="1001"/>
      <c r="I11" s="1001"/>
      <c r="J11" s="1001"/>
      <c r="K11" s="1001"/>
      <c r="L11" s="1001"/>
      <c r="M11" s="1001"/>
      <c r="N11" s="1001"/>
      <c r="O11" s="1001"/>
      <c r="P11" s="1001"/>
      <c r="Q11" s="1001"/>
      <c r="R11" s="1001"/>
    </row>
    <row r="12" spans="1:20" x14ac:dyDescent="0.2">
      <c r="A12" s="61"/>
      <c r="B12" s="70"/>
      <c r="C12" s="70"/>
      <c r="D12" s="70"/>
      <c r="E12" s="70"/>
      <c r="F12" s="774"/>
      <c r="G12" s="70"/>
      <c r="H12" s="774"/>
      <c r="I12" s="70"/>
      <c r="J12" s="70"/>
      <c r="K12" s="70"/>
      <c r="L12" s="774"/>
      <c r="M12" s="70"/>
      <c r="N12" s="774"/>
      <c r="O12" s="70"/>
      <c r="P12" s="70"/>
      <c r="Q12" s="27"/>
    </row>
    <row r="13" spans="1:20" s="35" customFormat="1" ht="15" customHeight="1" x14ac:dyDescent="0.2">
      <c r="A13" s="1014"/>
      <c r="B13" s="1015"/>
      <c r="C13" s="1015"/>
      <c r="D13" s="324"/>
      <c r="E13" s="1004" t="s">
        <v>407</v>
      </c>
      <c r="F13" s="1004"/>
      <c r="G13" s="1004"/>
      <c r="H13" s="1004"/>
      <c r="I13" s="1004"/>
      <c r="J13" s="1005"/>
      <c r="K13" s="1004" t="s">
        <v>408</v>
      </c>
      <c r="L13" s="1004"/>
      <c r="M13" s="1004"/>
      <c r="N13" s="1004"/>
      <c r="O13" s="1004"/>
      <c r="P13" s="1005"/>
      <c r="Q13" s="1012" t="s">
        <v>443</v>
      </c>
      <c r="R13" s="1002" t="s">
        <v>175</v>
      </c>
    </row>
    <row r="14" spans="1:20" s="35" customFormat="1" ht="60" x14ac:dyDescent="0.2">
      <c r="A14" s="1016"/>
      <c r="B14" s="1017"/>
      <c r="C14" s="1017"/>
      <c r="D14" s="325"/>
      <c r="E14" s="167" t="s">
        <v>510</v>
      </c>
      <c r="F14" s="827" t="s">
        <v>511</v>
      </c>
      <c r="G14" s="71" t="s">
        <v>517</v>
      </c>
      <c r="H14" s="782" t="s">
        <v>516</v>
      </c>
      <c r="I14" s="71" t="s">
        <v>98</v>
      </c>
      <c r="J14" s="71" t="s">
        <v>176</v>
      </c>
      <c r="K14" s="167" t="s">
        <v>510</v>
      </c>
      <c r="L14" s="827" t="s">
        <v>511</v>
      </c>
      <c r="M14" s="71" t="s">
        <v>517</v>
      </c>
      <c r="N14" s="782" t="s">
        <v>516</v>
      </c>
      <c r="O14" s="71" t="s">
        <v>98</v>
      </c>
      <c r="P14" s="71" t="s">
        <v>176</v>
      </c>
      <c r="Q14" s="1013"/>
      <c r="R14" s="1003"/>
      <c r="T14" s="131"/>
    </row>
    <row r="15" spans="1:20" s="27" customFormat="1" x14ac:dyDescent="0.3">
      <c r="A15" s="1006" t="s">
        <v>241</v>
      </c>
      <c r="B15" s="1007"/>
      <c r="C15" s="1007"/>
      <c r="D15" s="1007"/>
      <c r="E15" s="69"/>
      <c r="F15" s="791"/>
      <c r="G15" s="69"/>
      <c r="H15" s="791"/>
      <c r="I15" s="307"/>
      <c r="J15" s="106"/>
      <c r="K15" s="101"/>
      <c r="L15" s="792"/>
      <c r="M15" s="101"/>
      <c r="N15" s="792"/>
      <c r="O15" s="204"/>
      <c r="P15" s="106"/>
      <c r="Q15" s="69"/>
      <c r="R15" s="117"/>
      <c r="T15" s="131"/>
    </row>
    <row r="16" spans="1:20" x14ac:dyDescent="0.2">
      <c r="A16" s="132" t="s">
        <v>177</v>
      </c>
      <c r="B16" s="1018" t="s">
        <v>36</v>
      </c>
      <c r="C16" s="1018"/>
      <c r="D16" s="1019"/>
      <c r="E16" s="15">
        <f>SUM(E17:E20,E26,E31,E32)</f>
        <v>0</v>
      </c>
      <c r="F16" s="15">
        <f>SUM(F17:F20,F26,F31,F32)</f>
        <v>0</v>
      </c>
      <c r="G16" s="15">
        <f t="shared" ref="G16:Q16" si="0">SUM(G17:G20,G26,G31,G32)</f>
        <v>0</v>
      </c>
      <c r="H16" s="15">
        <f t="shared" si="0"/>
        <v>0</v>
      </c>
      <c r="I16" s="15">
        <f t="shared" si="0"/>
        <v>0</v>
      </c>
      <c r="J16" s="15">
        <f t="shared" si="0"/>
        <v>0</v>
      </c>
      <c r="K16" s="15">
        <f t="shared" si="0"/>
        <v>0</v>
      </c>
      <c r="L16" s="15">
        <f t="shared" si="0"/>
        <v>0</v>
      </c>
      <c r="M16" s="15">
        <f t="shared" si="0"/>
        <v>0</v>
      </c>
      <c r="N16" s="15">
        <f t="shared" si="0"/>
        <v>0</v>
      </c>
      <c r="O16" s="15">
        <f t="shared" si="0"/>
        <v>0</v>
      </c>
      <c r="P16" s="15">
        <f t="shared" si="0"/>
        <v>0</v>
      </c>
      <c r="Q16" s="15">
        <f t="shared" si="0"/>
        <v>0</v>
      </c>
      <c r="R16" s="65">
        <f t="shared" ref="R16:R56" si="1">SUM(E16:Q16)</f>
        <v>0</v>
      </c>
    </row>
    <row r="17" spans="1:18" ht="51" customHeight="1" x14ac:dyDescent="0.2">
      <c r="A17" s="114"/>
      <c r="B17" s="121" t="s">
        <v>227</v>
      </c>
      <c r="C17" s="1020" t="s">
        <v>288</v>
      </c>
      <c r="D17" s="1011"/>
      <c r="E17" s="8">
        <f>'Form C1-1_MB Par Ord Life'!J17</f>
        <v>0</v>
      </c>
      <c r="F17" s="8">
        <f>'Form C1-1_MB Non Par Ord Life'!J17</f>
        <v>0</v>
      </c>
      <c r="G17" s="8">
        <f>'Form C1-1_MB Par Annuity'!J17</f>
        <v>0</v>
      </c>
      <c r="H17" s="8">
        <f>'Form C1-1_MB Non Par Annuity'!J17</f>
        <v>0</v>
      </c>
      <c r="I17" s="15">
        <f>'Form C1-1_MB ILO'!J17</f>
        <v>0</v>
      </c>
      <c r="J17" s="15">
        <f>'Form C1-1_MB General Fund'!J17</f>
        <v>0</v>
      </c>
      <c r="K17" s="15">
        <f>'Form C1-1_OB Par Ord Life'!J17</f>
        <v>0</v>
      </c>
      <c r="L17" s="15">
        <f>'Form C1-1_OB Non Par Ord Life'!J17</f>
        <v>0</v>
      </c>
      <c r="M17" s="15">
        <f>'Form C1-1_OB Par Annuity'!J17</f>
        <v>0</v>
      </c>
      <c r="N17" s="15">
        <f>'Form C1-1_OB Non Par Annuity'!J17</f>
        <v>0</v>
      </c>
      <c r="O17" s="455">
        <f>'Form C1-1_OB ILO'!J17</f>
        <v>0</v>
      </c>
      <c r="P17" s="455">
        <f>'Form C1-1_OB General Fund'!J17</f>
        <v>0</v>
      </c>
      <c r="Q17" s="456">
        <f>'Form C1-1_SHF'!J17</f>
        <v>0</v>
      </c>
      <c r="R17" s="457">
        <f t="shared" si="1"/>
        <v>0</v>
      </c>
    </row>
    <row r="18" spans="1:18" s="50" customFormat="1" ht="29.25" customHeight="1" x14ac:dyDescent="0.2">
      <c r="A18" s="251"/>
      <c r="B18" s="57" t="s">
        <v>228</v>
      </c>
      <c r="C18" s="1018" t="s">
        <v>589</v>
      </c>
      <c r="D18" s="1018"/>
      <c r="E18" s="8">
        <f>'Form C1-1_MB Par Ord Life'!J18</f>
        <v>0</v>
      </c>
      <c r="F18" s="8">
        <f>'Form C1-1_MB Non Par Ord Life'!J18</f>
        <v>0</v>
      </c>
      <c r="G18" s="8">
        <f>'Form C1-1_MB Par Annuity'!J18</f>
        <v>0</v>
      </c>
      <c r="H18" s="8">
        <f>'Form C1-1_MB Non Par Annuity'!J18</f>
        <v>0</v>
      </c>
      <c r="I18" s="15">
        <f>'Form C1-1_MB ILO'!J18</f>
        <v>0</v>
      </c>
      <c r="J18" s="15">
        <f>'Form C1-1_MB General Fund'!J18</f>
        <v>0</v>
      </c>
      <c r="K18" s="15">
        <f>'Form C1-1_OB Par Ord Life'!J18</f>
        <v>0</v>
      </c>
      <c r="L18" s="15">
        <f>'Form C1-1_OB Non Par Ord Life'!J18</f>
        <v>0</v>
      </c>
      <c r="M18" s="15">
        <f>'Form C1-1_OB Par Annuity'!J18</f>
        <v>0</v>
      </c>
      <c r="N18" s="15">
        <f>'Form C1-1_OB Non Par Annuity'!J18</f>
        <v>0</v>
      </c>
      <c r="O18" s="455">
        <f>'Form C1-1_OB ILO'!J18</f>
        <v>0</v>
      </c>
      <c r="P18" s="455">
        <f>'Form C1-1_OB General Fund'!J18</f>
        <v>0</v>
      </c>
      <c r="Q18" s="456">
        <f>'Form C1-1_SHF'!J18</f>
        <v>0</v>
      </c>
      <c r="R18" s="65">
        <f t="shared" si="1"/>
        <v>0</v>
      </c>
    </row>
    <row r="19" spans="1:18" ht="30.95" customHeight="1" x14ac:dyDescent="0.2">
      <c r="A19" s="114"/>
      <c r="B19" s="40" t="s">
        <v>185</v>
      </c>
      <c r="C19" s="1018" t="s">
        <v>84</v>
      </c>
      <c r="D19" s="1019"/>
      <c r="E19" s="8">
        <f>'Form C1-1_MB Par Ord Life'!J19</f>
        <v>0</v>
      </c>
      <c r="F19" s="8">
        <f>'Form C1-1_MB Non Par Ord Life'!J19</f>
        <v>0</v>
      </c>
      <c r="G19" s="8">
        <f>'Form C1-1_MB Par Annuity'!J19</f>
        <v>0</v>
      </c>
      <c r="H19" s="8">
        <f>'Form C1-1_MB Non Par Annuity'!J19</f>
        <v>0</v>
      </c>
      <c r="I19" s="15">
        <f>'Form C1-1_MB ILO'!J19</f>
        <v>0</v>
      </c>
      <c r="J19" s="15">
        <f>'Form C1-1_MB General Fund'!J19</f>
        <v>0</v>
      </c>
      <c r="K19" s="15">
        <f>'Form C1-1_OB Par Ord Life'!J19</f>
        <v>0</v>
      </c>
      <c r="L19" s="15">
        <f>'Form C1-1_OB Non Par Ord Life'!J19</f>
        <v>0</v>
      </c>
      <c r="M19" s="15">
        <f>'Form C1-1_OB Par Annuity'!J19</f>
        <v>0</v>
      </c>
      <c r="N19" s="15">
        <f>'Form C1-1_OB Non Par Annuity'!J19</f>
        <v>0</v>
      </c>
      <c r="O19" s="455">
        <f>'Form C1-1_OB ILO'!J19</f>
        <v>0</v>
      </c>
      <c r="P19" s="455">
        <f>'Form C1-1_OB General Fund'!J19</f>
        <v>0</v>
      </c>
      <c r="Q19" s="456">
        <f>'Form C1-1_SHF'!J19</f>
        <v>0</v>
      </c>
      <c r="R19" s="65">
        <f t="shared" si="1"/>
        <v>0</v>
      </c>
    </row>
    <row r="20" spans="1:18" ht="29.25" customHeight="1" x14ac:dyDescent="0.2">
      <c r="A20" s="114"/>
      <c r="B20" s="88" t="s">
        <v>186</v>
      </c>
      <c r="C20" s="1010" t="s">
        <v>152</v>
      </c>
      <c r="D20" s="964"/>
      <c r="E20" s="8">
        <f t="shared" ref="E20:Q20" si="2">SUM(E21:E25)</f>
        <v>0</v>
      </c>
      <c r="F20" s="8">
        <f t="shared" si="2"/>
        <v>0</v>
      </c>
      <c r="G20" s="8">
        <f t="shared" si="2"/>
        <v>0</v>
      </c>
      <c r="H20" s="8">
        <f t="shared" si="2"/>
        <v>0</v>
      </c>
      <c r="I20" s="8">
        <f t="shared" si="2"/>
        <v>0</v>
      </c>
      <c r="J20" s="8">
        <f t="shared" si="2"/>
        <v>0</v>
      </c>
      <c r="K20" s="8">
        <f t="shared" si="2"/>
        <v>0</v>
      </c>
      <c r="L20" s="8">
        <f t="shared" si="2"/>
        <v>0</v>
      </c>
      <c r="M20" s="8">
        <f t="shared" si="2"/>
        <v>0</v>
      </c>
      <c r="N20" s="8">
        <f t="shared" si="2"/>
        <v>0</v>
      </c>
      <c r="O20" s="8">
        <f t="shared" si="2"/>
        <v>0</v>
      </c>
      <c r="P20" s="8">
        <f t="shared" si="2"/>
        <v>0</v>
      </c>
      <c r="Q20" s="8">
        <f t="shared" si="2"/>
        <v>0</v>
      </c>
      <c r="R20" s="65">
        <f t="shared" si="1"/>
        <v>0</v>
      </c>
    </row>
    <row r="21" spans="1:18" x14ac:dyDescent="0.2">
      <c r="A21" s="73"/>
      <c r="B21" s="113"/>
      <c r="C21" s="32" t="s">
        <v>177</v>
      </c>
      <c r="D21" s="59" t="s">
        <v>289</v>
      </c>
      <c r="E21" s="8">
        <f>'Form C1-1_MB Par Ord Life'!J21</f>
        <v>0</v>
      </c>
      <c r="F21" s="8">
        <f>'Form C1-1_MB Non Par Ord Life'!J21</f>
        <v>0</v>
      </c>
      <c r="G21" s="8">
        <f>'Form C1-1_MB Par Annuity'!J21</f>
        <v>0</v>
      </c>
      <c r="H21" s="8">
        <f>'Form C1-1_MB Non Par Annuity'!J21</f>
        <v>0</v>
      </c>
      <c r="I21" s="15">
        <f>'Form C1-1_MB ILO'!J21</f>
        <v>0</v>
      </c>
      <c r="J21" s="15">
        <f>'Form C1-1_MB General Fund'!J21</f>
        <v>0</v>
      </c>
      <c r="K21" s="15">
        <f>'Form C1-1_OB Par Ord Life'!J21</f>
        <v>0</v>
      </c>
      <c r="L21" s="15">
        <f>'Form C1-1_OB Non Par Ord Life'!J21</f>
        <v>0</v>
      </c>
      <c r="M21" s="15">
        <f>'Form C1-1_OB Par Annuity'!J21</f>
        <v>0</v>
      </c>
      <c r="N21" s="15">
        <f>'Form C1-1_OB Non Par Annuity'!J21</f>
        <v>0</v>
      </c>
      <c r="O21" s="455">
        <f>'Form C1-1_OB ILO'!J21</f>
        <v>0</v>
      </c>
      <c r="P21" s="455">
        <f>'Form C1-1_OB General Fund'!J21</f>
        <v>0</v>
      </c>
      <c r="Q21" s="456">
        <f>'Form C1-1_SHF'!J21</f>
        <v>0</v>
      </c>
      <c r="R21" s="65">
        <f t="shared" si="1"/>
        <v>0</v>
      </c>
    </row>
    <row r="22" spans="1:18" x14ac:dyDescent="0.2">
      <c r="A22" s="73"/>
      <c r="B22" s="113"/>
      <c r="C22" s="32" t="s">
        <v>178</v>
      </c>
      <c r="D22" s="59" t="s">
        <v>290</v>
      </c>
      <c r="E22" s="8">
        <f>'Form C1-1_MB Par Ord Life'!J22</f>
        <v>0</v>
      </c>
      <c r="F22" s="8">
        <f>'Form C1-1_MB Non Par Ord Life'!J22</f>
        <v>0</v>
      </c>
      <c r="G22" s="8">
        <f>'Form C1-1_MB Par Annuity'!J22</f>
        <v>0</v>
      </c>
      <c r="H22" s="8">
        <f>'Form C1-1_MB Non Par Annuity'!J22</f>
        <v>0</v>
      </c>
      <c r="I22" s="15">
        <f>'Form C1-1_MB ILO'!J22</f>
        <v>0</v>
      </c>
      <c r="J22" s="15">
        <f>'Form C1-1_MB General Fund'!J22</f>
        <v>0</v>
      </c>
      <c r="K22" s="15">
        <f>'Form C1-1_OB Par Ord Life'!J22</f>
        <v>0</v>
      </c>
      <c r="L22" s="15">
        <f>'Form C1-1_OB Non Par Ord Life'!J22</f>
        <v>0</v>
      </c>
      <c r="M22" s="15">
        <f>'Form C1-1_OB Par Annuity'!J22</f>
        <v>0</v>
      </c>
      <c r="N22" s="15">
        <f>'Form C1-1_OB Non Par Annuity'!J22</f>
        <v>0</v>
      </c>
      <c r="O22" s="455">
        <f>'Form C1-1_OB ILO'!J22</f>
        <v>0</v>
      </c>
      <c r="P22" s="455">
        <f>'Form C1-1_OB General Fund'!J22</f>
        <v>0</v>
      </c>
      <c r="Q22" s="456">
        <f>'Form C1-1_SHF'!J22</f>
        <v>0</v>
      </c>
      <c r="R22" s="65">
        <f t="shared" si="1"/>
        <v>0</v>
      </c>
    </row>
    <row r="23" spans="1:18" x14ac:dyDescent="0.2">
      <c r="A23" s="73"/>
      <c r="B23" s="113"/>
      <c r="C23" s="32" t="s">
        <v>179</v>
      </c>
      <c r="D23" s="59" t="s">
        <v>291</v>
      </c>
      <c r="E23" s="8">
        <f>'Form C1-1_MB Par Ord Life'!J23</f>
        <v>0</v>
      </c>
      <c r="F23" s="8">
        <f>'Form C1-1_MB Non Par Ord Life'!J23</f>
        <v>0</v>
      </c>
      <c r="G23" s="8">
        <f>'Form C1-1_MB Par Annuity'!J23</f>
        <v>0</v>
      </c>
      <c r="H23" s="8">
        <f>'Form C1-1_MB Non Par Annuity'!J23</f>
        <v>0</v>
      </c>
      <c r="I23" s="15">
        <f>'Form C1-1_MB ILO'!J23</f>
        <v>0</v>
      </c>
      <c r="J23" s="15">
        <f>'Form C1-1_MB General Fund'!J23</f>
        <v>0</v>
      </c>
      <c r="K23" s="15">
        <f>'Form C1-1_OB Par Ord Life'!J23</f>
        <v>0</v>
      </c>
      <c r="L23" s="15">
        <f>'Form C1-1_OB Non Par Ord Life'!J23</f>
        <v>0</v>
      </c>
      <c r="M23" s="15">
        <f>'Form C1-1_OB Par Annuity'!J23</f>
        <v>0</v>
      </c>
      <c r="N23" s="15">
        <f>'Form C1-1_OB Non Par Annuity'!J23</f>
        <v>0</v>
      </c>
      <c r="O23" s="455">
        <f>'Form C1-1_OB ILO'!J23</f>
        <v>0</v>
      </c>
      <c r="P23" s="455">
        <f>'Form C1-1_OB General Fund'!J23</f>
        <v>0</v>
      </c>
      <c r="Q23" s="456">
        <f>'Form C1-1_SHF'!J23</f>
        <v>0</v>
      </c>
      <c r="R23" s="65">
        <f t="shared" si="1"/>
        <v>0</v>
      </c>
    </row>
    <row r="24" spans="1:18" x14ac:dyDescent="0.2">
      <c r="A24" s="73"/>
      <c r="B24" s="113"/>
      <c r="C24" s="32" t="s">
        <v>180</v>
      </c>
      <c r="D24" s="59" t="s">
        <v>292</v>
      </c>
      <c r="E24" s="8">
        <f>'Form C1-1_MB Par Ord Life'!J24</f>
        <v>0</v>
      </c>
      <c r="F24" s="8">
        <f>'Form C1-1_MB Non Par Ord Life'!J24</f>
        <v>0</v>
      </c>
      <c r="G24" s="8">
        <f>'Form C1-1_MB Par Annuity'!J24</f>
        <v>0</v>
      </c>
      <c r="H24" s="8">
        <f>'Form C1-1_MB Non Par Annuity'!J24</f>
        <v>0</v>
      </c>
      <c r="I24" s="15">
        <f>'Form C1-1_MB ILO'!J24</f>
        <v>0</v>
      </c>
      <c r="J24" s="15">
        <f>'Form C1-1_MB General Fund'!J24</f>
        <v>0</v>
      </c>
      <c r="K24" s="15">
        <f>'Form C1-1_OB Par Ord Life'!J24</f>
        <v>0</v>
      </c>
      <c r="L24" s="15">
        <f>'Form C1-1_OB Non Par Ord Life'!J24</f>
        <v>0</v>
      </c>
      <c r="M24" s="15">
        <f>'Form C1-1_OB Par Annuity'!J24</f>
        <v>0</v>
      </c>
      <c r="N24" s="15">
        <f>'Form C1-1_OB Non Par Annuity'!J24</f>
        <v>0</v>
      </c>
      <c r="O24" s="455">
        <f>'Form C1-1_OB ILO'!J24</f>
        <v>0</v>
      </c>
      <c r="P24" s="455">
        <f>'Form C1-1_OB General Fund'!J24</f>
        <v>0</v>
      </c>
      <c r="Q24" s="456">
        <f>'Form C1-1_SHF'!J24</f>
        <v>0</v>
      </c>
      <c r="R24" s="65">
        <f t="shared" si="1"/>
        <v>0</v>
      </c>
    </row>
    <row r="25" spans="1:18" x14ac:dyDescent="0.2">
      <c r="A25" s="73"/>
      <c r="B25" s="116"/>
      <c r="C25" s="32" t="s">
        <v>191</v>
      </c>
      <c r="D25" s="59" t="s">
        <v>293</v>
      </c>
      <c r="E25" s="8">
        <f>'Form C1-1_MB Par Ord Life'!J25</f>
        <v>0</v>
      </c>
      <c r="F25" s="8">
        <f>'Form C1-1_MB Non Par Ord Life'!J25</f>
        <v>0</v>
      </c>
      <c r="G25" s="8">
        <f>'Form C1-1_MB Par Annuity'!J25</f>
        <v>0</v>
      </c>
      <c r="H25" s="8">
        <f>'Form C1-1_MB Non Par Annuity'!J25</f>
        <v>0</v>
      </c>
      <c r="I25" s="15">
        <f>'Form C1-1_MB ILO'!J25</f>
        <v>0</v>
      </c>
      <c r="J25" s="15">
        <f>'Form C1-1_MB General Fund'!J25</f>
        <v>0</v>
      </c>
      <c r="K25" s="15">
        <f>'Form C1-1_OB Par Ord Life'!J25</f>
        <v>0</v>
      </c>
      <c r="L25" s="15">
        <f>'Form C1-1_OB Non Par Ord Life'!J25</f>
        <v>0</v>
      </c>
      <c r="M25" s="15">
        <f>'Form C1-1_OB Par Annuity'!J25</f>
        <v>0</v>
      </c>
      <c r="N25" s="15">
        <f>'Form C1-1_OB Non Par Annuity'!J25</f>
        <v>0</v>
      </c>
      <c r="O25" s="455">
        <f>'Form C1-1_OB ILO'!J25</f>
        <v>0</v>
      </c>
      <c r="P25" s="455">
        <f>'Form C1-1_OB General Fund'!J25</f>
        <v>0</v>
      </c>
      <c r="Q25" s="456">
        <f>'Form C1-1_SHF'!J25</f>
        <v>0</v>
      </c>
      <c r="R25" s="65">
        <f t="shared" si="1"/>
        <v>0</v>
      </c>
    </row>
    <row r="26" spans="1:18" ht="33" customHeight="1" x14ac:dyDescent="0.2">
      <c r="A26" s="114"/>
      <c r="B26" s="88" t="s">
        <v>232</v>
      </c>
      <c r="C26" s="1018" t="s">
        <v>153</v>
      </c>
      <c r="D26" s="986"/>
      <c r="E26" s="8">
        <f t="shared" ref="E26:Q26" si="3">SUM(E27:E30)</f>
        <v>0</v>
      </c>
      <c r="F26" s="8">
        <f t="shared" si="3"/>
        <v>0</v>
      </c>
      <c r="G26" s="8">
        <f t="shared" si="3"/>
        <v>0</v>
      </c>
      <c r="H26" s="8">
        <f t="shared" si="3"/>
        <v>0</v>
      </c>
      <c r="I26" s="8">
        <f t="shared" si="3"/>
        <v>0</v>
      </c>
      <c r="J26" s="8">
        <f t="shared" si="3"/>
        <v>0</v>
      </c>
      <c r="K26" s="8">
        <f t="shared" si="3"/>
        <v>0</v>
      </c>
      <c r="L26" s="8">
        <f t="shared" si="3"/>
        <v>0</v>
      </c>
      <c r="M26" s="8">
        <f t="shared" si="3"/>
        <v>0</v>
      </c>
      <c r="N26" s="8">
        <f t="shared" si="3"/>
        <v>0</v>
      </c>
      <c r="O26" s="8">
        <f t="shared" si="3"/>
        <v>0</v>
      </c>
      <c r="P26" s="8">
        <f t="shared" si="3"/>
        <v>0</v>
      </c>
      <c r="Q26" s="8">
        <f t="shared" si="3"/>
        <v>0</v>
      </c>
      <c r="R26" s="65">
        <f t="shared" si="1"/>
        <v>0</v>
      </c>
    </row>
    <row r="27" spans="1:18" x14ac:dyDescent="0.2">
      <c r="A27" s="73"/>
      <c r="B27" s="113"/>
      <c r="C27" s="32" t="s">
        <v>177</v>
      </c>
      <c r="D27" s="59" t="s">
        <v>289</v>
      </c>
      <c r="E27" s="8">
        <f>'Form C1-1_MB Par Ord Life'!J27</f>
        <v>0</v>
      </c>
      <c r="F27" s="8">
        <f>'Form C1-1_MB Non Par Ord Life'!J27</f>
        <v>0</v>
      </c>
      <c r="G27" s="8">
        <f>'Form C1-1_MB Par Annuity'!J27</f>
        <v>0</v>
      </c>
      <c r="H27" s="8">
        <f>'Form C1-1_MB Non Par Annuity'!J27</f>
        <v>0</v>
      </c>
      <c r="I27" s="15">
        <f>'Form C1-1_MB ILO'!J27</f>
        <v>0</v>
      </c>
      <c r="J27" s="15">
        <f>'Form C1-1_MB General Fund'!J27</f>
        <v>0</v>
      </c>
      <c r="K27" s="15">
        <f>'Form C1-1_OB Par Ord Life'!J27</f>
        <v>0</v>
      </c>
      <c r="L27" s="15">
        <f>'Form C1-1_OB Non Par Ord Life'!J27</f>
        <v>0</v>
      </c>
      <c r="M27" s="15">
        <f>'Form C1-1_OB Par Annuity'!J27</f>
        <v>0</v>
      </c>
      <c r="N27" s="15">
        <f>'Form C1-1_OB Non Par Annuity'!J27</f>
        <v>0</v>
      </c>
      <c r="O27" s="455">
        <f>'Form C1-1_OB ILO'!J27</f>
        <v>0</v>
      </c>
      <c r="P27" s="455">
        <f>'Form C1-1_OB General Fund'!J27</f>
        <v>0</v>
      </c>
      <c r="Q27" s="456">
        <f>'Form C1-1_SHF'!J27</f>
        <v>0</v>
      </c>
      <c r="R27" s="65">
        <f t="shared" si="1"/>
        <v>0</v>
      </c>
    </row>
    <row r="28" spans="1:18" x14ac:dyDescent="0.2">
      <c r="A28" s="73"/>
      <c r="B28" s="113"/>
      <c r="C28" s="32" t="s">
        <v>178</v>
      </c>
      <c r="D28" s="59" t="s">
        <v>290</v>
      </c>
      <c r="E28" s="8">
        <f>'Form C1-1_MB Par Ord Life'!J28</f>
        <v>0</v>
      </c>
      <c r="F28" s="8">
        <f>'Form C1-1_MB Non Par Ord Life'!J28</f>
        <v>0</v>
      </c>
      <c r="G28" s="8">
        <f>'Form C1-1_MB Par Annuity'!J28</f>
        <v>0</v>
      </c>
      <c r="H28" s="8">
        <f>'Form C1-1_MB Non Par Annuity'!J28</f>
        <v>0</v>
      </c>
      <c r="I28" s="15">
        <f>'Form C1-1_MB ILO'!J28</f>
        <v>0</v>
      </c>
      <c r="J28" s="15">
        <f>'Form C1-1_MB General Fund'!J28</f>
        <v>0</v>
      </c>
      <c r="K28" s="15">
        <f>'Form C1-1_OB Par Ord Life'!J28</f>
        <v>0</v>
      </c>
      <c r="L28" s="15">
        <f>'Form C1-1_OB Non Par Ord Life'!J28</f>
        <v>0</v>
      </c>
      <c r="M28" s="15">
        <f>'Form C1-1_OB Par Annuity'!J28</f>
        <v>0</v>
      </c>
      <c r="N28" s="15">
        <f>'Form C1-1_OB Non Par Annuity'!J28</f>
        <v>0</v>
      </c>
      <c r="O28" s="455">
        <f>'Form C1-1_OB ILO'!J28</f>
        <v>0</v>
      </c>
      <c r="P28" s="455">
        <f>'Form C1-1_OB General Fund'!J28</f>
        <v>0</v>
      </c>
      <c r="Q28" s="456">
        <f>'Form C1-1_SHF'!J28</f>
        <v>0</v>
      </c>
      <c r="R28" s="65">
        <f t="shared" si="1"/>
        <v>0</v>
      </c>
    </row>
    <row r="29" spans="1:18" x14ac:dyDescent="0.2">
      <c r="A29" s="73"/>
      <c r="B29" s="113"/>
      <c r="C29" s="32" t="s">
        <v>179</v>
      </c>
      <c r="D29" s="59" t="s">
        <v>291</v>
      </c>
      <c r="E29" s="8">
        <f>'Form C1-1_MB Par Ord Life'!J29</f>
        <v>0</v>
      </c>
      <c r="F29" s="8">
        <f>'Form C1-1_MB Non Par Ord Life'!J29</f>
        <v>0</v>
      </c>
      <c r="G29" s="8">
        <f>'Form C1-1_MB Par Annuity'!J29</f>
        <v>0</v>
      </c>
      <c r="H29" s="8">
        <f>'Form C1-1_MB Non Par Annuity'!J29</f>
        <v>0</v>
      </c>
      <c r="I29" s="15">
        <f>'Form C1-1_MB ILO'!J29</f>
        <v>0</v>
      </c>
      <c r="J29" s="15">
        <f>'Form C1-1_MB General Fund'!J29</f>
        <v>0</v>
      </c>
      <c r="K29" s="15">
        <f>'Form C1-1_OB Par Ord Life'!J29</f>
        <v>0</v>
      </c>
      <c r="L29" s="15">
        <f>'Form C1-1_OB Non Par Ord Life'!J29</f>
        <v>0</v>
      </c>
      <c r="M29" s="15">
        <f>'Form C1-1_OB Par Annuity'!J29</f>
        <v>0</v>
      </c>
      <c r="N29" s="15">
        <f>'Form C1-1_OB Non Par Annuity'!J29</f>
        <v>0</v>
      </c>
      <c r="O29" s="455">
        <f>'Form C1-1_OB ILO'!J29</f>
        <v>0</v>
      </c>
      <c r="P29" s="455">
        <f>'Form C1-1_OB General Fund'!J29</f>
        <v>0</v>
      </c>
      <c r="Q29" s="456">
        <f>'Form C1-1_SHF'!J29</f>
        <v>0</v>
      </c>
      <c r="R29" s="65">
        <f t="shared" si="1"/>
        <v>0</v>
      </c>
    </row>
    <row r="30" spans="1:18" x14ac:dyDescent="0.2">
      <c r="A30" s="73"/>
      <c r="B30" s="116"/>
      <c r="C30" s="32" t="s">
        <v>180</v>
      </c>
      <c r="D30" s="59" t="s">
        <v>292</v>
      </c>
      <c r="E30" s="8">
        <f>'Form C1-1_MB Par Ord Life'!J30</f>
        <v>0</v>
      </c>
      <c r="F30" s="8">
        <f>'Form C1-1_MB Non Par Ord Life'!J30</f>
        <v>0</v>
      </c>
      <c r="G30" s="8">
        <f>'Form C1-1_MB Par Annuity'!J30</f>
        <v>0</v>
      </c>
      <c r="H30" s="8">
        <f>'Form C1-1_MB Non Par Annuity'!J30</f>
        <v>0</v>
      </c>
      <c r="I30" s="15">
        <f>'Form C1-1_MB ILO'!J30</f>
        <v>0</v>
      </c>
      <c r="J30" s="15">
        <f>'Form C1-1_MB General Fund'!J30</f>
        <v>0</v>
      </c>
      <c r="K30" s="15">
        <f>'Form C1-1_OB Par Ord Life'!J30</f>
        <v>0</v>
      </c>
      <c r="L30" s="15">
        <f>'Form C1-1_OB Non Par Ord Life'!J30</f>
        <v>0</v>
      </c>
      <c r="M30" s="15">
        <f>'Form C1-1_OB Par Annuity'!J30</f>
        <v>0</v>
      </c>
      <c r="N30" s="15">
        <f>'Form C1-1_OB Non Par Annuity'!J30</f>
        <v>0</v>
      </c>
      <c r="O30" s="455">
        <f>'Form C1-1_OB ILO'!J30</f>
        <v>0</v>
      </c>
      <c r="P30" s="455">
        <f>'Form C1-1_OB General Fund'!J30</f>
        <v>0</v>
      </c>
      <c r="Q30" s="456">
        <f>'Form C1-1_SHF'!J30</f>
        <v>0</v>
      </c>
      <c r="R30" s="65">
        <f t="shared" si="1"/>
        <v>0</v>
      </c>
    </row>
    <row r="31" spans="1:18" s="50" customFormat="1" x14ac:dyDescent="0.2">
      <c r="A31" s="251"/>
      <c r="B31" s="243" t="s">
        <v>233</v>
      </c>
      <c r="C31" s="128" t="s">
        <v>430</v>
      </c>
      <c r="D31" s="128"/>
      <c r="E31" s="8">
        <f>'Form C1-1_MB Par Ord Life'!J32+'Form C1-1_MB Par Ord Life'!J33</f>
        <v>0</v>
      </c>
      <c r="F31" s="8">
        <f>'Form C1-1_MB Non Par Ord Life'!J32+'Form C1-1_MB Non Par Ord Life'!J33</f>
        <v>0</v>
      </c>
      <c r="G31" s="8">
        <f>'Form C1-1_MB Par Annuity'!J32+'Form C1-1_MB Par Annuity'!J33</f>
        <v>0</v>
      </c>
      <c r="H31" s="8">
        <f>'Form C1-1_MB Non Par Annuity'!J32+'Form C1-1_MB Non Par Annuity'!J33</f>
        <v>0</v>
      </c>
      <c r="I31" s="15">
        <f>'Form C1-1_MB ILO'!J32+'Form C1-1_MB ILO'!J33</f>
        <v>0</v>
      </c>
      <c r="J31" s="15">
        <f>'Form C1-1_MB General Fund'!J32+'Form C1-1_MB General Fund'!J33</f>
        <v>0</v>
      </c>
      <c r="K31" s="15">
        <f>'Form C1-1_OB Par Ord Life'!J32+'Form C1-1_OB Par Ord Life'!J33</f>
        <v>0</v>
      </c>
      <c r="L31" s="15">
        <f>'Form C1-1_OB Non Par Ord Life'!J32+'Form C1-1_OB Non Par Ord Life'!J33</f>
        <v>0</v>
      </c>
      <c r="M31" s="15">
        <f>'Form C1-1_OB Par Annuity'!J32+'Form C1-1_OB Par Annuity'!J33</f>
        <v>0</v>
      </c>
      <c r="N31" s="15">
        <f>'Form C1-1_OB Non Par Annuity'!J32+'Form C1-1_OB Non Par Annuity'!J33</f>
        <v>0</v>
      </c>
      <c r="O31" s="15">
        <f>'Form C1-1_OB ILO'!J32+'Form C1-1_OB ILO'!J33</f>
        <v>0</v>
      </c>
      <c r="P31" s="15">
        <f>'Form C1-1_OB General Fund'!J32+'Form C1-1_OB General Fund'!J33</f>
        <v>0</v>
      </c>
      <c r="Q31" s="448">
        <f>'Form C1-1_SHF'!J32+'Form C1-1_SHF'!J33</f>
        <v>0</v>
      </c>
      <c r="R31" s="8">
        <f t="shared" si="1"/>
        <v>0</v>
      </c>
    </row>
    <row r="32" spans="1:18" s="50" customFormat="1" x14ac:dyDescent="0.2">
      <c r="A32" s="251"/>
      <c r="B32" s="57" t="s">
        <v>262</v>
      </c>
      <c r="C32" s="57" t="s">
        <v>86</v>
      </c>
      <c r="D32" s="57"/>
      <c r="E32" s="8">
        <f>'Form C1-1_MB Par Ord Life'!J34</f>
        <v>0</v>
      </c>
      <c r="F32" s="8">
        <f>'Form C1-1_MB Non Par Ord Life'!J34</f>
        <v>0</v>
      </c>
      <c r="G32" s="8">
        <f>'Form C1-1_MB Par Annuity'!J34</f>
        <v>0</v>
      </c>
      <c r="H32" s="8">
        <f>'Form C1-1_MB Non Par Annuity'!J34</f>
        <v>0</v>
      </c>
      <c r="I32" s="15">
        <f>'Form C1-1_MB ILO'!J34</f>
        <v>0</v>
      </c>
      <c r="J32" s="15">
        <f>'Form C1-1_MB General Fund'!J34</f>
        <v>0</v>
      </c>
      <c r="K32" s="15">
        <f>'Form C1-1_OB Par Ord Life'!J34</f>
        <v>0</v>
      </c>
      <c r="L32" s="15">
        <f>'Form C1-1_OB Non Par Ord Life'!J34</f>
        <v>0</v>
      </c>
      <c r="M32" s="15">
        <f>'Form C1-1_OB Par Annuity'!J34</f>
        <v>0</v>
      </c>
      <c r="N32" s="15">
        <f>'Form C1-1_OB Non Par Annuity'!J34</f>
        <v>0</v>
      </c>
      <c r="O32" s="15">
        <f>'Form C1-1_OB ILO'!J34</f>
        <v>0</v>
      </c>
      <c r="P32" s="15">
        <f>'Form C1-1_OB General Fund'!J34</f>
        <v>0</v>
      </c>
      <c r="Q32" s="448">
        <f>'Form C1-1_SHF'!J34</f>
        <v>0</v>
      </c>
      <c r="R32" s="8">
        <f t="shared" si="1"/>
        <v>0</v>
      </c>
    </row>
    <row r="33" spans="1:34" x14ac:dyDescent="0.2">
      <c r="A33" s="118" t="s">
        <v>178</v>
      </c>
      <c r="B33" s="40" t="s">
        <v>306</v>
      </c>
      <c r="C33" s="127"/>
      <c r="D33" s="127"/>
      <c r="E33" s="8">
        <f t="shared" ref="E33:Q33" si="4">SUM(E34:E36)</f>
        <v>0</v>
      </c>
      <c r="F33" s="8">
        <f t="shared" si="4"/>
        <v>0</v>
      </c>
      <c r="G33" s="449">
        <f t="shared" si="4"/>
        <v>0</v>
      </c>
      <c r="H33" s="449">
        <f t="shared" si="4"/>
        <v>0</v>
      </c>
      <c r="I33" s="15">
        <f t="shared" si="4"/>
        <v>0</v>
      </c>
      <c r="J33" s="15">
        <f t="shared" si="4"/>
        <v>0</v>
      </c>
      <c r="K33" s="15">
        <f t="shared" si="4"/>
        <v>0</v>
      </c>
      <c r="L33" s="15">
        <f t="shared" si="4"/>
        <v>0</v>
      </c>
      <c r="M33" s="15">
        <f t="shared" si="4"/>
        <v>0</v>
      </c>
      <c r="N33" s="15">
        <f t="shared" si="4"/>
        <v>0</v>
      </c>
      <c r="O33" s="15">
        <f t="shared" si="4"/>
        <v>0</v>
      </c>
      <c r="P33" s="15">
        <f t="shared" si="4"/>
        <v>0</v>
      </c>
      <c r="Q33" s="448">
        <f t="shared" si="4"/>
        <v>0</v>
      </c>
      <c r="R33" s="65">
        <f t="shared" si="1"/>
        <v>0</v>
      </c>
    </row>
    <row r="34" spans="1:34" s="50" customFormat="1" x14ac:dyDescent="0.2">
      <c r="A34" s="251"/>
      <c r="B34" s="57" t="s">
        <v>227</v>
      </c>
      <c r="C34" s="57" t="s">
        <v>431</v>
      </c>
      <c r="D34" s="242"/>
      <c r="E34" s="8">
        <f>'Form C1-1_MB Par Ord Life'!J39+'Form C1-1_MB Par Ord Life'!J40</f>
        <v>0</v>
      </c>
      <c r="F34" s="8">
        <f>'Form C1-1_MB Non Par Ord Life'!J39+'Form C1-1_MB Non Par Ord Life'!J40</f>
        <v>0</v>
      </c>
      <c r="G34" s="8">
        <f>'Form C1-1_MB Par Annuity'!J39+'Form C1-1_MB Par Annuity'!J40</f>
        <v>0</v>
      </c>
      <c r="H34" s="8">
        <f>'Form C1-1_MB Non Par Annuity'!J39+'Form C1-1_MB Non Par Annuity'!J40</f>
        <v>0</v>
      </c>
      <c r="I34" s="15">
        <f>'Form C1-1_MB ILO'!J39+'Form C1-1_MB ILO'!J40</f>
        <v>0</v>
      </c>
      <c r="J34" s="15">
        <f>'Form C1-1_MB General Fund'!J39+'Form C1-1_MB General Fund'!J40</f>
        <v>0</v>
      </c>
      <c r="K34" s="15">
        <f>'Form C1-1_OB Par Ord Life'!J39+'Form C1-1_OB Par Ord Life'!J40</f>
        <v>0</v>
      </c>
      <c r="L34" s="15">
        <f>'Form C1-1_OB Non Par Ord Life'!J39+'Form C1-1_OB Non Par Ord Life'!J40</f>
        <v>0</v>
      </c>
      <c r="M34" s="15">
        <f>'Form C1-1_OB Par Annuity'!J39+'Form C1-1_OB Par Annuity'!J40</f>
        <v>0</v>
      </c>
      <c r="N34" s="15">
        <f>'Form C1-1_OB Non Par Annuity'!J39+'Form C1-1_OB Non Par Annuity'!J40</f>
        <v>0</v>
      </c>
      <c r="O34" s="15">
        <f>'Form C1-1_OB ILO'!J39+'Form C1-1_OB ILO'!J40</f>
        <v>0</v>
      </c>
      <c r="P34" s="15">
        <f>'Form C1-1_OB General Fund'!J39+'Form C1-1_OB General Fund'!J40</f>
        <v>0</v>
      </c>
      <c r="Q34" s="448">
        <f>'Form C1-1_SHF'!J39+'Form C1-1_SHF'!J40</f>
        <v>0</v>
      </c>
      <c r="R34" s="8">
        <f t="shared" si="1"/>
        <v>0</v>
      </c>
    </row>
    <row r="35" spans="1:34" s="50" customFormat="1" x14ac:dyDescent="0.2">
      <c r="A35" s="251"/>
      <c r="B35" s="57" t="s">
        <v>228</v>
      </c>
      <c r="C35" s="57" t="s">
        <v>432</v>
      </c>
      <c r="D35" s="242"/>
      <c r="E35" s="8">
        <f>'Form C1-1_MB Par Ord Life'!J42+'Form C1-1_MB Par Ord Life'!J43</f>
        <v>0</v>
      </c>
      <c r="F35" s="8">
        <f>'Form C1-1_MB Non Par Ord Life'!J42+'Form C1-1_MB Non Par Ord Life'!J43</f>
        <v>0</v>
      </c>
      <c r="G35" s="8">
        <f>'Form C1-1_MB Par Annuity'!J42+'Form C1-1_MB Par Annuity'!J43</f>
        <v>0</v>
      </c>
      <c r="H35" s="8">
        <f>'Form C1-1_MB Non Par Annuity'!J42+'Form C1-1_MB Non Par Annuity'!J43</f>
        <v>0</v>
      </c>
      <c r="I35" s="15">
        <f>'Form C1-1_MB ILO'!J42+'Form C1-1_MB ILO'!J43</f>
        <v>0</v>
      </c>
      <c r="J35" s="15">
        <f>'Form C1-1_MB General Fund'!J42+'Form C1-1_MB General Fund'!J43</f>
        <v>0</v>
      </c>
      <c r="K35" s="15">
        <f>'Form C1-1_OB Par Ord Life'!J42+'Form C1-1_OB Par Ord Life'!J43</f>
        <v>0</v>
      </c>
      <c r="L35" s="15">
        <f>'Form C1-1_OB Non Par Ord Life'!J42+'Form C1-1_OB Non Par Ord Life'!J43</f>
        <v>0</v>
      </c>
      <c r="M35" s="15">
        <f>'Form C1-1_OB Par Annuity'!J42+'Form C1-1_OB Par Annuity'!J43</f>
        <v>0</v>
      </c>
      <c r="N35" s="15">
        <f>'Form C1-1_OB Non Par Annuity'!J42+'Form C1-1_OB Non Par Annuity'!J43</f>
        <v>0</v>
      </c>
      <c r="O35" s="15">
        <f>'Form C1-1_OB ILO'!J42+'Form C1-1_OB ILO'!J43</f>
        <v>0</v>
      </c>
      <c r="P35" s="15">
        <f>'Form C1-1_OB General Fund'!J42+'Form C1-1_OB General Fund'!J43</f>
        <v>0</v>
      </c>
      <c r="Q35" s="448">
        <f>'Form C1-1_SHF'!J42+'Form C1-1_SHF'!J43</f>
        <v>0</v>
      </c>
      <c r="R35" s="65">
        <f t="shared" si="1"/>
        <v>0</v>
      </c>
    </row>
    <row r="36" spans="1:34" x14ac:dyDescent="0.2">
      <c r="A36" s="31"/>
      <c r="B36" s="40" t="s">
        <v>185</v>
      </c>
      <c r="C36" s="40" t="s">
        <v>17</v>
      </c>
      <c r="D36" s="127"/>
      <c r="E36" s="8">
        <f>'Form C1-1_MB Par Ord Life'!J44</f>
        <v>0</v>
      </c>
      <c r="F36" s="8">
        <f>'Form C1-1_MB Non Par Ord Life'!J44</f>
        <v>0</v>
      </c>
      <c r="G36" s="8">
        <f>'Form C1-1_MB Par Annuity'!J44</f>
        <v>0</v>
      </c>
      <c r="H36" s="8">
        <f>'Form C1-1_MB Non Par Annuity'!J44</f>
        <v>0</v>
      </c>
      <c r="I36" s="15">
        <f>'Form C1-1_MB ILO'!J44</f>
        <v>0</v>
      </c>
      <c r="J36" s="15">
        <f>'Form C1-1_MB General Fund'!J44</f>
        <v>0</v>
      </c>
      <c r="K36" s="15">
        <f>'Form C1-1_OB Par Ord Life'!J44</f>
        <v>0</v>
      </c>
      <c r="L36" s="15">
        <f>'Form C1-1_OB Non Par Ord Life'!J44</f>
        <v>0</v>
      </c>
      <c r="M36" s="15">
        <f>'Form C1-1_OB Par Annuity'!J44</f>
        <v>0</v>
      </c>
      <c r="N36" s="15">
        <f>'Form C1-1_OB Non Par Annuity'!J44</f>
        <v>0</v>
      </c>
      <c r="O36" s="15">
        <f>'Form C1-1_OB ILO'!J44</f>
        <v>0</v>
      </c>
      <c r="P36" s="15">
        <f>'Form C1-1_OB General Fund'!J44</f>
        <v>0</v>
      </c>
      <c r="Q36" s="448">
        <f>'Form C1-1_SHF'!J44</f>
        <v>0</v>
      </c>
      <c r="R36" s="65">
        <f t="shared" si="1"/>
        <v>0</v>
      </c>
    </row>
    <row r="37" spans="1:34" x14ac:dyDescent="0.2">
      <c r="A37" s="132" t="s">
        <v>179</v>
      </c>
      <c r="B37" s="1018" t="s">
        <v>226</v>
      </c>
      <c r="C37" s="1018"/>
      <c r="D37" s="1019"/>
      <c r="E37" s="15">
        <f t="shared" ref="E37:Q37" si="5">SUM(E38:E39,E45,E46,E52,E53)</f>
        <v>0</v>
      </c>
      <c r="F37" s="15">
        <f t="shared" si="5"/>
        <v>0</v>
      </c>
      <c r="G37" s="450">
        <f t="shared" si="5"/>
        <v>0</v>
      </c>
      <c r="H37" s="450">
        <f t="shared" si="5"/>
        <v>0</v>
      </c>
      <c r="I37" s="15">
        <f t="shared" si="5"/>
        <v>0</v>
      </c>
      <c r="J37" s="15">
        <f t="shared" si="5"/>
        <v>0</v>
      </c>
      <c r="K37" s="15">
        <f t="shared" si="5"/>
        <v>0</v>
      </c>
      <c r="L37" s="15">
        <f>SUM(L38:L39,L45,L46,L52,L53)</f>
        <v>0</v>
      </c>
      <c r="M37" s="15">
        <f t="shared" si="5"/>
        <v>0</v>
      </c>
      <c r="N37" s="15">
        <f t="shared" si="5"/>
        <v>0</v>
      </c>
      <c r="O37" s="15">
        <f t="shared" si="5"/>
        <v>0</v>
      </c>
      <c r="P37" s="15">
        <f t="shared" si="5"/>
        <v>0</v>
      </c>
      <c r="Q37" s="448">
        <f t="shared" si="5"/>
        <v>0</v>
      </c>
      <c r="R37" s="65">
        <f t="shared" si="1"/>
        <v>0</v>
      </c>
    </row>
    <row r="38" spans="1:34" s="50" customFormat="1" ht="75.75" customHeight="1" x14ac:dyDescent="0.2">
      <c r="A38" s="85"/>
      <c r="B38" s="57" t="s">
        <v>227</v>
      </c>
      <c r="C38" s="1021" t="s">
        <v>501</v>
      </c>
      <c r="D38" s="1021"/>
      <c r="E38" s="8">
        <f>'Form C1-1_MB Par Ord Life'!J50</f>
        <v>0</v>
      </c>
      <c r="F38" s="8">
        <f>'Form C1-1_MB Non Par Ord Life'!J50</f>
        <v>0</v>
      </c>
      <c r="G38" s="8">
        <f>'Form C1-1_MB Par Annuity'!J50</f>
        <v>0</v>
      </c>
      <c r="H38" s="8">
        <f>'Form C1-1_MB Non Par Annuity'!J50</f>
        <v>0</v>
      </c>
      <c r="I38" s="15">
        <f>'Form C1-1_MB ILO'!J50</f>
        <v>0</v>
      </c>
      <c r="J38" s="15">
        <f>'Form C1-1_MB General Fund'!J50</f>
        <v>0</v>
      </c>
      <c r="K38" s="15">
        <f>'Form C1-1_OB Par Ord Life'!J50</f>
        <v>0</v>
      </c>
      <c r="L38" s="15">
        <f>'Form C1-1_OB Non Par Ord Life'!J50</f>
        <v>0</v>
      </c>
      <c r="M38" s="15">
        <f>'Form C1-1_OB Par Annuity'!J50</f>
        <v>0</v>
      </c>
      <c r="N38" s="15">
        <f>'Form C1-1_OB Non Par Annuity'!J50</f>
        <v>0</v>
      </c>
      <c r="O38" s="15">
        <f>'Form C1-1_OB ILO'!J50</f>
        <v>0</v>
      </c>
      <c r="P38" s="15">
        <f>'Form C1-1_OB General Fund'!J50</f>
        <v>0</v>
      </c>
      <c r="Q38" s="448">
        <f>'Form C1-1_SHF'!J50</f>
        <v>0</v>
      </c>
      <c r="R38" s="65">
        <f t="shared" si="1"/>
        <v>0</v>
      </c>
    </row>
    <row r="39" spans="1:34" ht="30" customHeight="1" x14ac:dyDescent="0.2">
      <c r="A39" s="85"/>
      <c r="B39" s="40" t="s">
        <v>228</v>
      </c>
      <c r="C39" s="1008" t="s">
        <v>154</v>
      </c>
      <c r="D39" s="1009"/>
      <c r="E39" s="8">
        <f t="shared" ref="E39:Q39" si="6">SUM(E40:E44)</f>
        <v>0</v>
      </c>
      <c r="F39" s="8">
        <f t="shared" si="6"/>
        <v>0</v>
      </c>
      <c r="G39" s="450">
        <f t="shared" si="6"/>
        <v>0</v>
      </c>
      <c r="H39" s="450">
        <f t="shared" si="6"/>
        <v>0</v>
      </c>
      <c r="I39" s="15">
        <f t="shared" si="6"/>
        <v>0</v>
      </c>
      <c r="J39" s="15">
        <f t="shared" si="6"/>
        <v>0</v>
      </c>
      <c r="K39" s="15">
        <f>SUM(K40:K44)</f>
        <v>0</v>
      </c>
      <c r="L39" s="15">
        <f>SUM(L40:L44)</f>
        <v>0</v>
      </c>
      <c r="M39" s="15">
        <f>SUM(M40:M44)</f>
        <v>0</v>
      </c>
      <c r="N39" s="15">
        <f>SUM(N40:N44)</f>
        <v>0</v>
      </c>
      <c r="O39" s="15">
        <f>SUM(O40:O44)</f>
        <v>0</v>
      </c>
      <c r="P39" s="15">
        <f t="shared" si="6"/>
        <v>0</v>
      </c>
      <c r="Q39" s="448">
        <f t="shared" si="6"/>
        <v>0</v>
      </c>
      <c r="R39" s="65">
        <f t="shared" si="1"/>
        <v>0</v>
      </c>
    </row>
    <row r="40" spans="1:34" s="50" customFormat="1" x14ac:dyDescent="0.2">
      <c r="A40" s="85"/>
      <c r="B40" s="243"/>
      <c r="C40" s="58" t="s">
        <v>177</v>
      </c>
      <c r="D40" s="59" t="s">
        <v>289</v>
      </c>
      <c r="E40" s="8">
        <f>'Form C1-1_MB Par Ord Life'!J52</f>
        <v>0</v>
      </c>
      <c r="F40" s="8">
        <f>'Form C1-1_MB Non Par Ord Life'!J52</f>
        <v>0</v>
      </c>
      <c r="G40" s="8">
        <f>'Form C1-1_MB Par Annuity'!J52</f>
        <v>0</v>
      </c>
      <c r="H40" s="8">
        <f>'Form C1-1_MB Non Par Annuity'!J52</f>
        <v>0</v>
      </c>
      <c r="I40" s="15">
        <f>'Form C1-1_MB ILO'!J52</f>
        <v>0</v>
      </c>
      <c r="J40" s="15">
        <f>'Form C1-1_MB General Fund'!J52</f>
        <v>0</v>
      </c>
      <c r="K40" s="15">
        <f>'Form C1-1_OB Par Ord Life'!J52</f>
        <v>0</v>
      </c>
      <c r="L40" s="15">
        <f>'Form C1-1_OB Non Par Ord Life'!J52</f>
        <v>0</v>
      </c>
      <c r="M40" s="15">
        <f>'Form C1-1_OB Par Annuity'!J52</f>
        <v>0</v>
      </c>
      <c r="N40" s="15">
        <f>'Form C1-1_OB Non Par Annuity'!J52</f>
        <v>0</v>
      </c>
      <c r="O40" s="15">
        <f>'Form C1-1_OB ILO'!J52</f>
        <v>0</v>
      </c>
      <c r="P40" s="15">
        <f>'Form C1-1_OB General Fund'!J52</f>
        <v>0</v>
      </c>
      <c r="Q40" s="448">
        <f>'Form C1-1_SHF'!J52</f>
        <v>0</v>
      </c>
      <c r="R40" s="65">
        <f t="shared" si="1"/>
        <v>0</v>
      </c>
    </row>
    <row r="41" spans="1:34" s="50" customFormat="1" x14ac:dyDescent="0.2">
      <c r="A41" s="85"/>
      <c r="B41" s="244"/>
      <c r="C41" s="58" t="s">
        <v>178</v>
      </c>
      <c r="D41" s="59" t="s">
        <v>290</v>
      </c>
      <c r="E41" s="8">
        <f>'Form C1-1_MB Par Ord Life'!J53</f>
        <v>0</v>
      </c>
      <c r="F41" s="8">
        <f>'Form C1-1_MB Non Par Ord Life'!J53</f>
        <v>0</v>
      </c>
      <c r="G41" s="8">
        <f>'Form C1-1_MB Par Annuity'!J53</f>
        <v>0</v>
      </c>
      <c r="H41" s="8">
        <f>'Form C1-1_MB Non Par Annuity'!J53</f>
        <v>0</v>
      </c>
      <c r="I41" s="15">
        <f>'Form C1-1_MB ILO'!J53</f>
        <v>0</v>
      </c>
      <c r="J41" s="15">
        <f>'Form C1-1_MB General Fund'!J53</f>
        <v>0</v>
      </c>
      <c r="K41" s="15">
        <f>'Form C1-1_OB Par Ord Life'!J53</f>
        <v>0</v>
      </c>
      <c r="L41" s="15">
        <f>'Form C1-1_OB Non Par Ord Life'!J53</f>
        <v>0</v>
      </c>
      <c r="M41" s="15">
        <f>'Form C1-1_OB Par Annuity'!J53</f>
        <v>0</v>
      </c>
      <c r="N41" s="15">
        <f>'Form C1-1_OB Non Par Annuity'!J53</f>
        <v>0</v>
      </c>
      <c r="O41" s="15">
        <f>'Form C1-1_OB ILO'!J53</f>
        <v>0</v>
      </c>
      <c r="P41" s="15">
        <f>'Form C1-1_OB General Fund'!J53</f>
        <v>0</v>
      </c>
      <c r="Q41" s="448">
        <f>'Form C1-1_SHF'!J53</f>
        <v>0</v>
      </c>
      <c r="R41" s="65">
        <f t="shared" si="1"/>
        <v>0</v>
      </c>
    </row>
    <row r="42" spans="1:34" s="50" customFormat="1" x14ac:dyDescent="0.2">
      <c r="A42" s="85"/>
      <c r="B42" s="244"/>
      <c r="C42" s="58" t="s">
        <v>179</v>
      </c>
      <c r="D42" s="59" t="s">
        <v>291</v>
      </c>
      <c r="E42" s="8">
        <f>'Form C1-1_MB Par Ord Life'!J54</f>
        <v>0</v>
      </c>
      <c r="F42" s="8">
        <f>'Form C1-1_MB Non Par Ord Life'!J54</f>
        <v>0</v>
      </c>
      <c r="G42" s="8">
        <f>'Form C1-1_MB Par Annuity'!J54</f>
        <v>0</v>
      </c>
      <c r="H42" s="8">
        <f>'Form C1-1_MB Non Par Annuity'!J54</f>
        <v>0</v>
      </c>
      <c r="I42" s="15">
        <f>'Form C1-1_MB ILO'!J54</f>
        <v>0</v>
      </c>
      <c r="J42" s="15">
        <f>'Form C1-1_MB General Fund'!J54</f>
        <v>0</v>
      </c>
      <c r="K42" s="15">
        <f>'Form C1-1_OB Par Ord Life'!J54</f>
        <v>0</v>
      </c>
      <c r="L42" s="15">
        <f>'Form C1-1_OB Non Par Ord Life'!J54</f>
        <v>0</v>
      </c>
      <c r="M42" s="15">
        <f>'Form C1-1_OB Par Annuity'!J54</f>
        <v>0</v>
      </c>
      <c r="N42" s="15">
        <f>'Form C1-1_OB Non Par Annuity'!J54</f>
        <v>0</v>
      </c>
      <c r="O42" s="15">
        <f>'Form C1-1_OB ILO'!J54</f>
        <v>0</v>
      </c>
      <c r="P42" s="15">
        <f>'Form C1-1_OB General Fund'!J54</f>
        <v>0</v>
      </c>
      <c r="Q42" s="448">
        <f>'Form C1-1_SHF'!J54</f>
        <v>0</v>
      </c>
      <c r="R42" s="65">
        <f t="shared" si="1"/>
        <v>0</v>
      </c>
    </row>
    <row r="43" spans="1:34" s="50" customFormat="1" x14ac:dyDescent="0.2">
      <c r="A43" s="85"/>
      <c r="B43" s="244"/>
      <c r="C43" s="58" t="s">
        <v>180</v>
      </c>
      <c r="D43" s="59" t="s">
        <v>292</v>
      </c>
      <c r="E43" s="8">
        <f>'Form C1-1_MB Par Ord Life'!J55</f>
        <v>0</v>
      </c>
      <c r="F43" s="8">
        <f>'Form C1-1_MB Non Par Ord Life'!J55</f>
        <v>0</v>
      </c>
      <c r="G43" s="8">
        <f>'Form C1-1_MB Par Annuity'!J55</f>
        <v>0</v>
      </c>
      <c r="H43" s="8">
        <f>'Form C1-1_MB Non Par Annuity'!J55</f>
        <v>0</v>
      </c>
      <c r="I43" s="15">
        <f>'Form C1-1_MB ILO'!J55</f>
        <v>0</v>
      </c>
      <c r="J43" s="15">
        <f>'Form C1-1_MB General Fund'!J55</f>
        <v>0</v>
      </c>
      <c r="K43" s="15">
        <f>'Form C1-1_OB Par Ord Life'!J55</f>
        <v>0</v>
      </c>
      <c r="L43" s="15">
        <f>'Form C1-1_OB Non Par Ord Life'!J55</f>
        <v>0</v>
      </c>
      <c r="M43" s="15">
        <f>'Form C1-1_OB Par Annuity'!J55</f>
        <v>0</v>
      </c>
      <c r="N43" s="15">
        <f>'Form C1-1_OB Non Par Annuity'!J55</f>
        <v>0</v>
      </c>
      <c r="O43" s="15">
        <f>'Form C1-1_OB ILO'!J55</f>
        <v>0</v>
      </c>
      <c r="P43" s="15">
        <f>'Form C1-1_OB General Fund'!J55</f>
        <v>0</v>
      </c>
      <c r="Q43" s="448">
        <f>'Form C1-1_SHF'!J55</f>
        <v>0</v>
      </c>
      <c r="R43" s="65">
        <f t="shared" si="1"/>
        <v>0</v>
      </c>
    </row>
    <row r="44" spans="1:34" s="50" customFormat="1" x14ac:dyDescent="0.2">
      <c r="A44" s="85"/>
      <c r="B44" s="245"/>
      <c r="C44" s="58" t="s">
        <v>191</v>
      </c>
      <c r="D44" s="59" t="s">
        <v>293</v>
      </c>
      <c r="E44" s="8">
        <f>'Form C1-1_MB Par Ord Life'!J56</f>
        <v>0</v>
      </c>
      <c r="F44" s="8">
        <f>'Form C1-1_MB Non Par Ord Life'!J56</f>
        <v>0</v>
      </c>
      <c r="G44" s="8">
        <f>'Form C1-1_MB Par Annuity'!J56</f>
        <v>0</v>
      </c>
      <c r="H44" s="8">
        <f>'Form C1-1_MB Non Par Annuity'!J56</f>
        <v>0</v>
      </c>
      <c r="I44" s="15">
        <f>'Form C1-1_MB ILO'!J56</f>
        <v>0</v>
      </c>
      <c r="J44" s="15">
        <f>'Form C1-1_MB General Fund'!J56</f>
        <v>0</v>
      </c>
      <c r="K44" s="15">
        <f>'Form C1-1_OB Par Ord Life'!J56</f>
        <v>0</v>
      </c>
      <c r="L44" s="15">
        <f>'Form C1-1_OB Non Par Ord Life'!J56</f>
        <v>0</v>
      </c>
      <c r="M44" s="15">
        <f>'Form C1-1_OB Par Annuity'!J56</f>
        <v>0</v>
      </c>
      <c r="N44" s="15">
        <f>'Form C1-1_OB Non Par Annuity'!J56</f>
        <v>0</v>
      </c>
      <c r="O44" s="15">
        <f>'Form C1-1_OB ILO'!J56</f>
        <v>0</v>
      </c>
      <c r="P44" s="15">
        <f>'Form C1-1_OB General Fund'!J56</f>
        <v>0</v>
      </c>
      <c r="Q44" s="448">
        <f>'Form C1-1_SHF'!J56</f>
        <v>0</v>
      </c>
      <c r="R44" s="65">
        <f t="shared" si="1"/>
        <v>0</v>
      </c>
    </row>
    <row r="45" spans="1:34" s="50" customFormat="1" ht="45.75" customHeight="1" x14ac:dyDescent="0.2">
      <c r="A45" s="85"/>
      <c r="B45" s="57" t="s">
        <v>229</v>
      </c>
      <c r="C45" s="1022" t="s">
        <v>590</v>
      </c>
      <c r="D45" s="1023"/>
      <c r="E45" s="8">
        <f>'Form C1-1_MB Par Ord Life'!J57</f>
        <v>0</v>
      </c>
      <c r="F45" s="8">
        <f>'Form C1-1_MB Non Par Ord Life'!J57</f>
        <v>0</v>
      </c>
      <c r="G45" s="8">
        <f>'Form C1-1_MB Par Annuity'!J57</f>
        <v>0</v>
      </c>
      <c r="H45" s="8">
        <f>'Form C1-1_MB Non Par Annuity'!J57</f>
        <v>0</v>
      </c>
      <c r="I45" s="15">
        <f>'Form C1-1_MB ILO'!J57</f>
        <v>0</v>
      </c>
      <c r="J45" s="15">
        <f>'Form C1-1_MB General Fund'!J57</f>
        <v>0</v>
      </c>
      <c r="K45" s="15">
        <f>'Form C1-1_OB Par Ord Life'!J57</f>
        <v>0</v>
      </c>
      <c r="L45" s="15">
        <f>'Form C1-1_OB Non Par Ord Life'!J57</f>
        <v>0</v>
      </c>
      <c r="M45" s="15">
        <f>'Form C1-1_OB Par Annuity'!J57</f>
        <v>0</v>
      </c>
      <c r="N45" s="15">
        <f>'Form C1-1_OB Non Par Annuity'!J57</f>
        <v>0</v>
      </c>
      <c r="O45" s="15">
        <f>'Form C1-1_OB ILO'!J57</f>
        <v>0</v>
      </c>
      <c r="P45" s="15">
        <f>'Form C1-1_OB General Fund'!J57</f>
        <v>0</v>
      </c>
      <c r="Q45" s="448">
        <f>'Form C1-1_SHF'!J57</f>
        <v>0</v>
      </c>
      <c r="R45" s="8">
        <f t="shared" si="1"/>
        <v>0</v>
      </c>
    </row>
    <row r="46" spans="1:34" ht="61.5" customHeight="1" x14ac:dyDescent="0.2">
      <c r="A46" s="85"/>
      <c r="B46" s="88" t="s">
        <v>186</v>
      </c>
      <c r="C46" s="1024" t="s">
        <v>591</v>
      </c>
      <c r="D46" s="964"/>
      <c r="E46" s="8">
        <f t="shared" ref="E46:Q46" si="7">SUM(E47:E51)</f>
        <v>0</v>
      </c>
      <c r="F46" s="8">
        <f t="shared" si="7"/>
        <v>0</v>
      </c>
      <c r="G46" s="8">
        <f t="shared" si="7"/>
        <v>0</v>
      </c>
      <c r="H46" s="8">
        <f t="shared" si="7"/>
        <v>0</v>
      </c>
      <c r="I46" s="15">
        <f t="shared" si="7"/>
        <v>0</v>
      </c>
      <c r="J46" s="15">
        <f t="shared" si="7"/>
        <v>0</v>
      </c>
      <c r="K46" s="15">
        <f t="shared" si="7"/>
        <v>0</v>
      </c>
      <c r="L46" s="15">
        <f t="shared" si="7"/>
        <v>0</v>
      </c>
      <c r="M46" s="15">
        <f>SUM(M47:M51)</f>
        <v>0</v>
      </c>
      <c r="N46" s="15">
        <f>SUM(N47:N51)</f>
        <v>0</v>
      </c>
      <c r="O46" s="15">
        <f>SUM(O47:O51)</f>
        <v>0</v>
      </c>
      <c r="P46" s="15">
        <f t="shared" si="7"/>
        <v>0</v>
      </c>
      <c r="Q46" s="448">
        <f t="shared" si="7"/>
        <v>0</v>
      </c>
      <c r="R46" s="65">
        <f t="shared" si="1"/>
        <v>0</v>
      </c>
    </row>
    <row r="47" spans="1:34" s="50" customFormat="1" x14ac:dyDescent="0.2">
      <c r="A47" s="85"/>
      <c r="B47" s="244"/>
      <c r="C47" s="58" t="s">
        <v>177</v>
      </c>
      <c r="D47" s="59" t="s">
        <v>289</v>
      </c>
      <c r="E47" s="8">
        <f>'Form C1-1_MB Par Ord Life'!J59</f>
        <v>0</v>
      </c>
      <c r="F47" s="8">
        <f>'Form C1-1_MB Non Par Ord Life'!J59</f>
        <v>0</v>
      </c>
      <c r="G47" s="8">
        <f>'Form C1-1_MB Par Annuity'!J59</f>
        <v>0</v>
      </c>
      <c r="H47" s="8">
        <f>'Form C1-1_MB Non Par Annuity'!J59</f>
        <v>0</v>
      </c>
      <c r="I47" s="15">
        <f>'Form C1-1_MB ILO'!J59</f>
        <v>0</v>
      </c>
      <c r="J47" s="15">
        <f>'Form C1-1_MB General Fund'!J59</f>
        <v>0</v>
      </c>
      <c r="K47" s="15">
        <f>'Form C1-1_OB Par Ord Life'!J59</f>
        <v>0</v>
      </c>
      <c r="L47" s="15">
        <f>'Form C1-1_OB Non Par Ord Life'!J59</f>
        <v>0</v>
      </c>
      <c r="M47" s="15">
        <f>'Form C1-1_OB Par Annuity'!J59</f>
        <v>0</v>
      </c>
      <c r="N47" s="15">
        <f>'Form C1-1_OB Non Par Annuity'!J59</f>
        <v>0</v>
      </c>
      <c r="O47" s="15">
        <f>'Form C1-1_OB ILO'!J59</f>
        <v>0</v>
      </c>
      <c r="P47" s="15">
        <f>'Form C1-1_OB General Fund'!J59</f>
        <v>0</v>
      </c>
      <c r="Q47" s="15">
        <f>'Form C1-1_SHF'!J59</f>
        <v>0</v>
      </c>
      <c r="R47" s="8">
        <f t="shared" si="1"/>
        <v>0</v>
      </c>
      <c r="S47" s="521"/>
      <c r="T47" s="522"/>
      <c r="U47" s="522"/>
      <c r="V47" s="522"/>
      <c r="W47" s="522"/>
      <c r="X47" s="522"/>
      <c r="Y47" s="522"/>
      <c r="Z47" s="522"/>
      <c r="AA47" s="522"/>
      <c r="AB47" s="522"/>
      <c r="AC47" s="522"/>
      <c r="AD47" s="522"/>
      <c r="AE47" s="522"/>
      <c r="AF47" s="522"/>
      <c r="AG47" s="522"/>
      <c r="AH47" s="522"/>
    </row>
    <row r="48" spans="1:34" s="50" customFormat="1" x14ac:dyDescent="0.2">
      <c r="A48" s="85"/>
      <c r="B48" s="244"/>
      <c r="C48" s="58" t="s">
        <v>178</v>
      </c>
      <c r="D48" s="59" t="s">
        <v>290</v>
      </c>
      <c r="E48" s="8">
        <f>'Form C1-1_MB Par Ord Life'!J60</f>
        <v>0</v>
      </c>
      <c r="F48" s="8">
        <f>'Form C1-1_MB Non Par Ord Life'!J60</f>
        <v>0</v>
      </c>
      <c r="G48" s="8">
        <f>'Form C1-1_MB Par Annuity'!J60</f>
        <v>0</v>
      </c>
      <c r="H48" s="8">
        <f>'Form C1-1_MB Non Par Annuity'!J60</f>
        <v>0</v>
      </c>
      <c r="I48" s="15">
        <f>'Form C1-1_MB ILO'!J60</f>
        <v>0</v>
      </c>
      <c r="J48" s="15">
        <f>'Form C1-1_MB General Fund'!J60</f>
        <v>0</v>
      </c>
      <c r="K48" s="15">
        <f>'Form C1-1_OB Par Ord Life'!J60</f>
        <v>0</v>
      </c>
      <c r="L48" s="15">
        <f>'Form C1-1_OB Non Par Ord Life'!J60</f>
        <v>0</v>
      </c>
      <c r="M48" s="15">
        <f>'Form C1-1_OB Par Annuity'!J60</f>
        <v>0</v>
      </c>
      <c r="N48" s="15">
        <f>'Form C1-1_OB Non Par Annuity'!J60</f>
        <v>0</v>
      </c>
      <c r="O48" s="15">
        <f>'Form C1-1_OB ILO'!J60</f>
        <v>0</v>
      </c>
      <c r="P48" s="15">
        <f>'Form C1-1_OB General Fund'!J60</f>
        <v>0</v>
      </c>
      <c r="Q48" s="15">
        <f>'Form C1-1_SHF'!J60</f>
        <v>0</v>
      </c>
      <c r="R48" s="8">
        <f t="shared" si="1"/>
        <v>0</v>
      </c>
    </row>
    <row r="49" spans="1:18" s="50" customFormat="1" x14ac:dyDescent="0.2">
      <c r="A49" s="85"/>
      <c r="B49" s="244"/>
      <c r="C49" s="58" t="s">
        <v>179</v>
      </c>
      <c r="D49" s="59" t="s">
        <v>291</v>
      </c>
      <c r="E49" s="8">
        <f>'Form C1-1_MB Par Ord Life'!J61</f>
        <v>0</v>
      </c>
      <c r="F49" s="8">
        <f>'Form C1-1_MB Non Par Ord Life'!J61</f>
        <v>0</v>
      </c>
      <c r="G49" s="8">
        <f>'Form C1-1_MB Par Annuity'!J61</f>
        <v>0</v>
      </c>
      <c r="H49" s="8">
        <f>'Form C1-1_MB Non Par Annuity'!J61</f>
        <v>0</v>
      </c>
      <c r="I49" s="15">
        <f>'Form C1-1_MB ILO'!J61</f>
        <v>0</v>
      </c>
      <c r="J49" s="15">
        <f>'Form C1-1_MB General Fund'!J61</f>
        <v>0</v>
      </c>
      <c r="K49" s="15">
        <f>'Form C1-1_OB Par Ord Life'!J61</f>
        <v>0</v>
      </c>
      <c r="L49" s="15">
        <f>'Form C1-1_OB Non Par Ord Life'!J61</f>
        <v>0</v>
      </c>
      <c r="M49" s="15">
        <f>'Form C1-1_OB Par Annuity'!J61</f>
        <v>0</v>
      </c>
      <c r="N49" s="15">
        <f>'Form C1-1_OB Non Par Annuity'!J61</f>
        <v>0</v>
      </c>
      <c r="O49" s="15">
        <f>'Form C1-1_OB ILO'!J61</f>
        <v>0</v>
      </c>
      <c r="P49" s="15">
        <f>'Form C1-1_OB General Fund'!J61</f>
        <v>0</v>
      </c>
      <c r="Q49" s="15">
        <f>'Form C1-1_SHF'!J61</f>
        <v>0</v>
      </c>
      <c r="R49" s="8">
        <f t="shared" si="1"/>
        <v>0</v>
      </c>
    </row>
    <row r="50" spans="1:18" s="50" customFormat="1" x14ac:dyDescent="0.2">
      <c r="A50" s="85"/>
      <c r="B50" s="244"/>
      <c r="C50" s="58" t="s">
        <v>180</v>
      </c>
      <c r="D50" s="59" t="s">
        <v>292</v>
      </c>
      <c r="E50" s="8">
        <f>'Form C1-1_MB Par Ord Life'!J62</f>
        <v>0</v>
      </c>
      <c r="F50" s="8">
        <f>'Form C1-1_MB Non Par Ord Life'!J62</f>
        <v>0</v>
      </c>
      <c r="G50" s="8">
        <f>'Form C1-1_MB Par Annuity'!J62</f>
        <v>0</v>
      </c>
      <c r="H50" s="8">
        <f>'Form C1-1_MB Non Par Annuity'!J62</f>
        <v>0</v>
      </c>
      <c r="I50" s="15">
        <f>'Form C1-1_MB ILO'!J62</f>
        <v>0</v>
      </c>
      <c r="J50" s="15">
        <f>'Form C1-1_MB General Fund'!J62</f>
        <v>0</v>
      </c>
      <c r="K50" s="15">
        <f>'Form C1-1_OB Par Ord Life'!J62</f>
        <v>0</v>
      </c>
      <c r="L50" s="15">
        <f>'Form C1-1_OB Non Par Ord Life'!J62</f>
        <v>0</v>
      </c>
      <c r="M50" s="15">
        <f>'Form C1-1_OB Par Annuity'!J62</f>
        <v>0</v>
      </c>
      <c r="N50" s="15">
        <f>'Form C1-1_OB Non Par Annuity'!J62</f>
        <v>0</v>
      </c>
      <c r="O50" s="15">
        <f>'Form C1-1_OB ILO'!J62</f>
        <v>0</v>
      </c>
      <c r="P50" s="15">
        <f>'Form C1-1_OB General Fund'!J62</f>
        <v>0</v>
      </c>
      <c r="Q50" s="15">
        <f>'Form C1-1_SHF'!J62</f>
        <v>0</v>
      </c>
      <c r="R50" s="8">
        <f t="shared" si="1"/>
        <v>0</v>
      </c>
    </row>
    <row r="51" spans="1:18" s="50" customFormat="1" x14ac:dyDescent="0.2">
      <c r="A51" s="85"/>
      <c r="B51" s="245"/>
      <c r="C51" s="58" t="s">
        <v>191</v>
      </c>
      <c r="D51" s="59" t="s">
        <v>293</v>
      </c>
      <c r="E51" s="8">
        <f>'Form C1-1_MB Par Ord Life'!J63</f>
        <v>0</v>
      </c>
      <c r="F51" s="8">
        <f>'Form C1-1_MB Non Par Ord Life'!J63</f>
        <v>0</v>
      </c>
      <c r="G51" s="8">
        <f>'Form C1-1_MB Par Annuity'!J63</f>
        <v>0</v>
      </c>
      <c r="H51" s="8">
        <f>'Form C1-1_MB Non Par Annuity'!J63</f>
        <v>0</v>
      </c>
      <c r="I51" s="15">
        <f>'Form C1-1_MB ILO'!J63</f>
        <v>0</v>
      </c>
      <c r="J51" s="15">
        <f>'Form C1-1_MB General Fund'!J63</f>
        <v>0</v>
      </c>
      <c r="K51" s="15">
        <f>'Form C1-1_OB Par Ord Life'!J63</f>
        <v>0</v>
      </c>
      <c r="L51" s="15">
        <f>'Form C1-1_OB Non Par Ord Life'!J63</f>
        <v>0</v>
      </c>
      <c r="M51" s="15">
        <f>'Form C1-1_OB Par Annuity'!J63</f>
        <v>0</v>
      </c>
      <c r="N51" s="15">
        <f>'Form C1-1_OB Non Par Annuity'!J63</f>
        <v>0</v>
      </c>
      <c r="O51" s="15">
        <f>'Form C1-1_OB ILO'!J63</f>
        <v>0</v>
      </c>
      <c r="P51" s="15">
        <f>'Form C1-1_OB General Fund'!J63</f>
        <v>0</v>
      </c>
      <c r="Q51" s="15">
        <f>'Form C1-1_SHF'!J63</f>
        <v>0</v>
      </c>
      <c r="R51" s="8">
        <f t="shared" si="1"/>
        <v>0</v>
      </c>
    </row>
    <row r="52" spans="1:18" s="50" customFormat="1" x14ac:dyDescent="0.2">
      <c r="A52" s="85"/>
      <c r="B52" s="57" t="s">
        <v>232</v>
      </c>
      <c r="C52" s="1010" t="s">
        <v>155</v>
      </c>
      <c r="D52" s="1011"/>
      <c r="E52" s="8">
        <f>'Form C1-1_MB Par Ord Life'!J65+'Form C1-1_MB Par Ord Life'!J66</f>
        <v>0</v>
      </c>
      <c r="F52" s="8">
        <f>'Form C1-1_MB Non Par Ord Life'!J65+'Form C1-1_MB Non Par Ord Life'!J66</f>
        <v>0</v>
      </c>
      <c r="G52" s="8">
        <f>'Form C1-1_MB Par Annuity'!J65+'Form C1-1_MB Par Annuity'!J66</f>
        <v>0</v>
      </c>
      <c r="H52" s="8"/>
      <c r="I52" s="15">
        <f>'Form C1-1_MB ILO'!J65+'Form C1-1_MB ILO'!J66</f>
        <v>0</v>
      </c>
      <c r="J52" s="15">
        <f>'Form C1-1_MB General Fund'!J65+'Form C1-1_MB General Fund'!J66</f>
        <v>0</v>
      </c>
      <c r="K52" s="15">
        <f>'Form C1-1_OB Par Ord Life'!J65+'Form C1-1_OB Par Ord Life'!J66</f>
        <v>0</v>
      </c>
      <c r="L52" s="15">
        <f>'Form C1-1_OB Non Par Ord Life'!J65+'Form C1-1_OB Non Par Ord Life'!J66</f>
        <v>0</v>
      </c>
      <c r="M52" s="15">
        <f>'Form C1-1_OB Par Annuity'!J65+'Form C1-1_OB Par Annuity'!J66</f>
        <v>0</v>
      </c>
      <c r="N52" s="15">
        <f>'Form C1-1_OB Non Par Annuity'!J65+'Form C1-1_OB Non Par Annuity'!J66</f>
        <v>0</v>
      </c>
      <c r="O52" s="15">
        <f>'Form C1-1_OB ILO'!J65+'Form C1-1_OB ILO'!J66</f>
        <v>0</v>
      </c>
      <c r="P52" s="15">
        <f>'Form C1-1_OB General Fund'!J65+'Form C1-1_OB General Fund'!J66</f>
        <v>0</v>
      </c>
      <c r="Q52" s="448">
        <f>'Form C1-1_SHF'!J65+'Form C1-1_SHF'!J66</f>
        <v>0</v>
      </c>
      <c r="R52" s="8">
        <f t="shared" si="1"/>
        <v>0</v>
      </c>
    </row>
    <row r="53" spans="1:18" s="50" customFormat="1" x14ac:dyDescent="0.2">
      <c r="A53" s="85"/>
      <c r="B53" s="57" t="s">
        <v>233</v>
      </c>
      <c r="C53" s="128" t="s">
        <v>226</v>
      </c>
      <c r="D53" s="128"/>
      <c r="E53" s="8">
        <f>'Form C1-1_MB Par Ord Life'!J67</f>
        <v>0</v>
      </c>
      <c r="F53" s="8">
        <f>'Form C1-1_MB Non Par Ord Life'!J67</f>
        <v>0</v>
      </c>
      <c r="G53" s="8">
        <f>'Form C1-1_MB Par Annuity'!J67</f>
        <v>0</v>
      </c>
      <c r="H53" s="8">
        <f>'Form C1-1_MB Non Par Annuity'!J67</f>
        <v>0</v>
      </c>
      <c r="I53" s="15">
        <f>'Form C1-1_MB ILO'!J67</f>
        <v>0</v>
      </c>
      <c r="J53" s="15">
        <f>'Form C1-1_MB General Fund'!J67</f>
        <v>0</v>
      </c>
      <c r="K53" s="15">
        <f>'Form C1-1_OB Par Ord Life'!J67</f>
        <v>0</v>
      </c>
      <c r="L53" s="15">
        <f>'Form C1-1_OB Non Par Ord Life'!J67</f>
        <v>0</v>
      </c>
      <c r="M53" s="15">
        <f>'Form C1-1_OB Par Annuity'!J67</f>
        <v>0</v>
      </c>
      <c r="N53" s="15">
        <f>'Form C1-1_OB Non Par Annuity'!J67</f>
        <v>0</v>
      </c>
      <c r="O53" s="15">
        <f>'Form C1-1_OB ILO'!J67</f>
        <v>0</v>
      </c>
      <c r="P53" s="15">
        <f>'Form C1-1_OB General Fund'!J67</f>
        <v>0</v>
      </c>
      <c r="Q53" s="448">
        <f>'Form C1-1_SHF'!J67</f>
        <v>0</v>
      </c>
      <c r="R53" s="8">
        <f t="shared" si="1"/>
        <v>0</v>
      </c>
    </row>
    <row r="54" spans="1:18" s="50" customFormat="1" x14ac:dyDescent="0.2">
      <c r="A54" s="57" t="s">
        <v>180</v>
      </c>
      <c r="B54" s="996" t="s">
        <v>310</v>
      </c>
      <c r="C54" s="991"/>
      <c r="D54" s="992"/>
      <c r="E54" s="8">
        <f>'Form C1-1_MB Par Ord Life'!J96</f>
        <v>0</v>
      </c>
      <c r="F54" s="8">
        <f>'Form C1-1_MB Non Par Ord Life'!J96</f>
        <v>0</v>
      </c>
      <c r="G54" s="8">
        <f>'Form C1-1_MB Par Annuity'!J96</f>
        <v>0</v>
      </c>
      <c r="H54" s="8">
        <f>'Form C1-1_MB Non Par Annuity'!J96</f>
        <v>0</v>
      </c>
      <c r="I54" s="15">
        <f>'Form C1-1_MB ILO'!J96</f>
        <v>0</v>
      </c>
      <c r="J54" s="15">
        <f>'Form C1-1_MB General Fund'!J96</f>
        <v>0</v>
      </c>
      <c r="K54" s="15">
        <f>'Form C1-1_OB Par Ord Life'!J96</f>
        <v>0</v>
      </c>
      <c r="L54" s="15">
        <f>'Form C1-1_OB Non Par Ord Life'!J96</f>
        <v>0</v>
      </c>
      <c r="M54" s="15">
        <f>'Form C1-1_OB Par Annuity'!J96</f>
        <v>0</v>
      </c>
      <c r="N54" s="15">
        <f>'Form C1-1_OB Non Par Annuity'!J96</f>
        <v>0</v>
      </c>
      <c r="O54" s="15">
        <f>'Form C1-1_OB ILO'!J96</f>
        <v>0</v>
      </c>
      <c r="P54" s="15">
        <f>'Form C1-1_OB General Fund'!J96</f>
        <v>0</v>
      </c>
      <c r="Q54" s="448">
        <f>'Form C1-1_SHF'!J96</f>
        <v>0</v>
      </c>
      <c r="R54" s="8">
        <f t="shared" si="1"/>
        <v>0</v>
      </c>
    </row>
    <row r="55" spans="1:18" s="50" customFormat="1" x14ac:dyDescent="0.2">
      <c r="A55" s="57" t="s">
        <v>307</v>
      </c>
      <c r="B55" s="30" t="s">
        <v>311</v>
      </c>
      <c r="C55" s="30"/>
      <c r="D55" s="59"/>
      <c r="E55" s="8">
        <f>'Form C1-1_MB Par Ord Life'!H122</f>
        <v>0</v>
      </c>
      <c r="F55" s="8">
        <f>'Form C1-1_MB Non Par Ord Life'!H122</f>
        <v>0</v>
      </c>
      <c r="G55" s="8">
        <f>'Form C1-1_MB Par Annuity'!H122</f>
        <v>0</v>
      </c>
      <c r="H55" s="8">
        <f>'Form C1-1_MB Non Par Annuity'!H122</f>
        <v>0</v>
      </c>
      <c r="I55" s="15">
        <f>'Form C1-1_MB ILO'!H122</f>
        <v>0</v>
      </c>
      <c r="J55" s="15">
        <f>'Form C1-1_MB General Fund'!H122</f>
        <v>0</v>
      </c>
      <c r="K55" s="15">
        <f>'Form C1-1_OB Par Ord Life'!H122</f>
        <v>0</v>
      </c>
      <c r="L55" s="15">
        <f>'Form C1-1_OB Non Par Ord Life'!H122</f>
        <v>0</v>
      </c>
      <c r="M55" s="15">
        <f>'Form C1-1_OB Par Annuity'!H122</f>
        <v>0</v>
      </c>
      <c r="N55" s="15">
        <f>'Form C1-1_OB Non Par Annuity'!H122</f>
        <v>0</v>
      </c>
      <c r="O55" s="15">
        <f>'Form C1-1_OB ILO'!H122</f>
        <v>0</v>
      </c>
      <c r="P55" s="15">
        <f>'Form C1-1_OB General Fund'!H122</f>
        <v>0</v>
      </c>
      <c r="Q55" s="448">
        <f>'Form C1-1_SHF'!H122</f>
        <v>0</v>
      </c>
      <c r="R55" s="8">
        <f t="shared" si="1"/>
        <v>0</v>
      </c>
    </row>
    <row r="56" spans="1:18" x14ac:dyDescent="0.2">
      <c r="A56" s="28"/>
      <c r="B56" s="125" t="s">
        <v>175</v>
      </c>
      <c r="C56" s="29"/>
      <c r="D56" s="115"/>
      <c r="E56" s="15">
        <f>SUM(E16,E33,E37,E54,E55)</f>
        <v>0</v>
      </c>
      <c r="F56" s="15">
        <f>SUM(F16,F33,F37,F54,F55)</f>
        <v>0</v>
      </c>
      <c r="G56" s="15">
        <f t="shared" ref="G56:Q56" si="8">SUM(G16,G33,G37,G54,G55)</f>
        <v>0</v>
      </c>
      <c r="H56" s="15">
        <f t="shared" si="8"/>
        <v>0</v>
      </c>
      <c r="I56" s="15">
        <f t="shared" si="8"/>
        <v>0</v>
      </c>
      <c r="J56" s="15">
        <f t="shared" si="8"/>
        <v>0</v>
      </c>
      <c r="K56" s="15">
        <f t="shared" si="8"/>
        <v>0</v>
      </c>
      <c r="L56" s="15">
        <f t="shared" si="8"/>
        <v>0</v>
      </c>
      <c r="M56" s="15">
        <f t="shared" si="8"/>
        <v>0</v>
      </c>
      <c r="N56" s="15">
        <f t="shared" si="8"/>
        <v>0</v>
      </c>
      <c r="O56" s="15">
        <f t="shared" si="8"/>
        <v>0</v>
      </c>
      <c r="P56" s="15">
        <f t="shared" si="8"/>
        <v>0</v>
      </c>
      <c r="Q56" s="15">
        <f t="shared" si="8"/>
        <v>0</v>
      </c>
      <c r="R56" s="65">
        <f t="shared" si="1"/>
        <v>0</v>
      </c>
    </row>
    <row r="57" spans="1:18" s="44" customFormat="1" x14ac:dyDescent="0.3">
      <c r="A57" s="551" t="s">
        <v>242</v>
      </c>
      <c r="B57" s="568"/>
      <c r="C57" s="568"/>
      <c r="D57" s="568"/>
      <c r="E57" s="451"/>
      <c r="F57" s="451"/>
      <c r="G57" s="451"/>
      <c r="H57" s="451"/>
      <c r="I57" s="451"/>
      <c r="J57" s="451"/>
      <c r="K57" s="451"/>
      <c r="L57" s="451"/>
      <c r="M57" s="451"/>
      <c r="N57" s="451"/>
      <c r="O57" s="451"/>
      <c r="P57" s="451"/>
      <c r="Q57" s="451"/>
      <c r="R57" s="552"/>
    </row>
    <row r="58" spans="1:18" x14ac:dyDescent="0.2">
      <c r="A58" s="88" t="s">
        <v>177</v>
      </c>
      <c r="B58" s="995" t="s">
        <v>312</v>
      </c>
      <c r="C58" s="995"/>
      <c r="D58" s="995"/>
      <c r="E58" s="15">
        <f t="shared" ref="E58:Q58" si="9">SUM(E59:E63)</f>
        <v>0</v>
      </c>
      <c r="F58" s="15">
        <f t="shared" si="9"/>
        <v>0</v>
      </c>
      <c r="G58" s="15">
        <f t="shared" si="9"/>
        <v>0</v>
      </c>
      <c r="H58" s="15">
        <f t="shared" si="9"/>
        <v>0</v>
      </c>
      <c r="I58" s="15">
        <f t="shared" si="9"/>
        <v>0</v>
      </c>
      <c r="J58" s="15">
        <f t="shared" si="9"/>
        <v>0</v>
      </c>
      <c r="K58" s="15">
        <f t="shared" si="9"/>
        <v>0</v>
      </c>
      <c r="L58" s="15">
        <f t="shared" si="9"/>
        <v>0</v>
      </c>
      <c r="M58" s="15">
        <f>SUM(M59:M63)</f>
        <v>0</v>
      </c>
      <c r="N58" s="15">
        <f>SUM(N59:N63)</f>
        <v>0</v>
      </c>
      <c r="O58" s="15">
        <f>SUM(O59:O63)</f>
        <v>0</v>
      </c>
      <c r="P58" s="15">
        <f t="shared" si="9"/>
        <v>0</v>
      </c>
      <c r="Q58" s="15">
        <f t="shared" si="9"/>
        <v>0</v>
      </c>
      <c r="R58" s="65">
        <f t="shared" ref="R58:R72" si="10">SUM(E58:Q58)</f>
        <v>0</v>
      </c>
    </row>
    <row r="59" spans="1:18" s="50" customFormat="1" ht="39.75" customHeight="1" x14ac:dyDescent="0.3">
      <c r="A59" s="251"/>
      <c r="B59" s="128" t="s">
        <v>227</v>
      </c>
      <c r="C59" s="999" t="s">
        <v>156</v>
      </c>
      <c r="D59" s="990"/>
      <c r="E59" s="8">
        <f>'Form C1-2_MB Par Ord Life'!I17</f>
        <v>0</v>
      </c>
      <c r="F59" s="8">
        <f>'Form C1-2_MB Non Par Ord Life'!I17</f>
        <v>0</v>
      </c>
      <c r="G59" s="8">
        <f>'Form C1-2_MB Par Annuity'!I17</f>
        <v>0</v>
      </c>
      <c r="H59" s="8">
        <f>'Form C1-2_MB Non Par Annuity'!I17</f>
        <v>0</v>
      </c>
      <c r="I59" s="15">
        <f>'Form C1-2_MB ILO'!I17</f>
        <v>0</v>
      </c>
      <c r="J59" s="15">
        <f>'Form C1-2_MB General Fund'!I17</f>
        <v>0</v>
      </c>
      <c r="K59" s="15">
        <f>'Form C1-2_OB Par Ord Life'!I17</f>
        <v>0</v>
      </c>
      <c r="L59" s="15">
        <f>'Form C1-2_OB Non Par Ord Life'!I17</f>
        <v>0</v>
      </c>
      <c r="M59" s="15">
        <f>'Form C1-2_OB Par Annuity'!I17</f>
        <v>0</v>
      </c>
      <c r="N59" s="15">
        <f>'Form C1-2_OB Non Par Annuity'!I17</f>
        <v>0</v>
      </c>
      <c r="O59" s="15">
        <f>'Form C1-2_OB ILO'!I17</f>
        <v>0</v>
      </c>
      <c r="P59" s="15">
        <f>'Form C1-2_OB General Fund'!I17</f>
        <v>0</v>
      </c>
      <c r="Q59" s="15">
        <f>'Form C1-2_SHF'!I17</f>
        <v>0</v>
      </c>
      <c r="R59" s="8">
        <f t="shared" si="10"/>
        <v>0</v>
      </c>
    </row>
    <row r="60" spans="1:18" s="50" customFormat="1" ht="33.75" customHeight="1" x14ac:dyDescent="0.3">
      <c r="A60" s="251"/>
      <c r="B60" s="128" t="s">
        <v>228</v>
      </c>
      <c r="C60" s="989" t="s">
        <v>502</v>
      </c>
      <c r="D60" s="990"/>
      <c r="E60" s="8">
        <f>'Form C1-2_MB Par Ord Life'!I18</f>
        <v>0</v>
      </c>
      <c r="F60" s="8">
        <f>'Form C1-2_MB Non Par Ord Life'!I18</f>
        <v>0</v>
      </c>
      <c r="G60" s="8">
        <f>'Form C1-2_MB Par Annuity'!I18</f>
        <v>0</v>
      </c>
      <c r="H60" s="8">
        <f>'Form C1-2_MB Non Par Annuity'!I18</f>
        <v>0</v>
      </c>
      <c r="I60" s="15">
        <f>'Form C1-2_MB ILO'!I18</f>
        <v>0</v>
      </c>
      <c r="J60" s="15">
        <f>'Form C1-2_MB General Fund'!I18</f>
        <v>0</v>
      </c>
      <c r="K60" s="15">
        <f>'Form C1-2_OB Par Ord Life'!I18</f>
        <v>0</v>
      </c>
      <c r="L60" s="15">
        <f>'Form C1-2_OB Non Par Ord Life'!I18</f>
        <v>0</v>
      </c>
      <c r="M60" s="15">
        <f>'Form C1-2_OB Par Annuity'!I18</f>
        <v>0</v>
      </c>
      <c r="N60" s="15">
        <f>'Form C1-2_OB Non Par Annuity'!I18</f>
        <v>0</v>
      </c>
      <c r="O60" s="15">
        <f>'Form C1-2_OB ILO'!I18</f>
        <v>0</v>
      </c>
      <c r="P60" s="15">
        <f>'Form C1-2_OB General Fund'!I18</f>
        <v>0</v>
      </c>
      <c r="Q60" s="15">
        <f>'Form C1-2_SHF'!I18</f>
        <v>0</v>
      </c>
      <c r="R60" s="8">
        <f t="shared" si="10"/>
        <v>0</v>
      </c>
    </row>
    <row r="61" spans="1:18" s="50" customFormat="1" ht="46.5" customHeight="1" x14ac:dyDescent="0.3">
      <c r="A61" s="251"/>
      <c r="B61" s="128" t="s">
        <v>185</v>
      </c>
      <c r="C61" s="989" t="s">
        <v>158</v>
      </c>
      <c r="D61" s="990"/>
      <c r="E61" s="8">
        <f>'Form C1-2_MB Par Ord Life'!I19</f>
        <v>0</v>
      </c>
      <c r="F61" s="8">
        <f>'Form C1-2_MB Non Par Ord Life'!I19</f>
        <v>0</v>
      </c>
      <c r="G61" s="8">
        <f>'Form C1-2_MB Par Annuity'!I19</f>
        <v>0</v>
      </c>
      <c r="H61" s="8">
        <f>'Form C1-2_MB Non Par Annuity'!I19</f>
        <v>0</v>
      </c>
      <c r="I61" s="15">
        <f>'Form C1-2_MB ILO'!I19</f>
        <v>0</v>
      </c>
      <c r="J61" s="15">
        <f>'Form C1-2_MB General Fund'!I19</f>
        <v>0</v>
      </c>
      <c r="K61" s="15">
        <f>'Form C1-2_OB Par Ord Life'!I19</f>
        <v>0</v>
      </c>
      <c r="L61" s="15">
        <f>'Form C1-2_OB Non Par Ord Life'!I19</f>
        <v>0</v>
      </c>
      <c r="M61" s="15">
        <f>'Form C1-2_OB Par Annuity'!I19</f>
        <v>0</v>
      </c>
      <c r="N61" s="15">
        <f>'Form C1-2_OB Non Par Annuity'!I19</f>
        <v>0</v>
      </c>
      <c r="O61" s="15">
        <f>'Form C1-2_OB ILO'!I19</f>
        <v>0</v>
      </c>
      <c r="P61" s="15">
        <f>'Form C1-2_OB General Fund'!I19</f>
        <v>0</v>
      </c>
      <c r="Q61" s="15">
        <f>'Form C1-2_SHF'!I19</f>
        <v>0</v>
      </c>
      <c r="R61" s="8">
        <f t="shared" si="10"/>
        <v>0</v>
      </c>
    </row>
    <row r="62" spans="1:18" s="50" customFormat="1" x14ac:dyDescent="0.3">
      <c r="A62" s="251"/>
      <c r="B62" s="128" t="s">
        <v>186</v>
      </c>
      <c r="C62" s="989" t="s">
        <v>159</v>
      </c>
      <c r="D62" s="990"/>
      <c r="E62" s="8">
        <f>'Form C1-2_MB Par Ord Life'!I20</f>
        <v>0</v>
      </c>
      <c r="F62" s="8">
        <f>'Form C1-2_MB Non Par Ord Life'!I20</f>
        <v>0</v>
      </c>
      <c r="G62" s="8">
        <f>'Form C1-2_MB Par Annuity'!I20</f>
        <v>0</v>
      </c>
      <c r="H62" s="8">
        <f>'Form C1-2_MB Non Par Annuity'!I20</f>
        <v>0</v>
      </c>
      <c r="I62" s="15">
        <f>'Form C1-2_MB ILO'!I20</f>
        <v>0</v>
      </c>
      <c r="J62" s="15">
        <f>'Form C1-2_MB General Fund'!I20</f>
        <v>0</v>
      </c>
      <c r="K62" s="15">
        <f>'Form C1-2_OB Par Ord Life'!I20</f>
        <v>0</v>
      </c>
      <c r="L62" s="15">
        <f>'Form C1-2_OB Non Par Ord Life'!I20</f>
        <v>0</v>
      </c>
      <c r="M62" s="15">
        <f>'Form C1-2_OB Par Annuity'!I20</f>
        <v>0</v>
      </c>
      <c r="N62" s="15">
        <f>'Form C1-2_OB Non Par Annuity'!I20</f>
        <v>0</v>
      </c>
      <c r="O62" s="15">
        <f>'Form C1-2_OB ILO'!I20</f>
        <v>0</v>
      </c>
      <c r="P62" s="15">
        <f>'Form C1-2_OB General Fund'!I20</f>
        <v>0</v>
      </c>
      <c r="Q62" s="15">
        <f>'Form C1-2_SHF'!I20</f>
        <v>0</v>
      </c>
      <c r="R62" s="8">
        <f t="shared" si="10"/>
        <v>0</v>
      </c>
    </row>
    <row r="63" spans="1:18" s="50" customFormat="1" x14ac:dyDescent="0.3">
      <c r="A63" s="251"/>
      <c r="B63" s="128" t="s">
        <v>232</v>
      </c>
      <c r="C63" s="989" t="s">
        <v>80</v>
      </c>
      <c r="D63" s="990"/>
      <c r="E63" s="8">
        <f>'Form C1-2_MB Par Ord Life'!I21</f>
        <v>0</v>
      </c>
      <c r="F63" s="8">
        <f>'Form C1-2_MB Non Par Ord Life'!I21</f>
        <v>0</v>
      </c>
      <c r="G63" s="8">
        <f>'Form C1-2_MB Par Annuity'!I21</f>
        <v>0</v>
      </c>
      <c r="H63" s="8">
        <f>'Form C1-2_MB Non Par Annuity'!I21</f>
        <v>0</v>
      </c>
      <c r="I63" s="15">
        <f>'Form C1-2_MB ILO'!I21</f>
        <v>0</v>
      </c>
      <c r="J63" s="15">
        <f>'Form C1-2_MB General Fund'!I21</f>
        <v>0</v>
      </c>
      <c r="K63" s="15">
        <f>'Form C1-2_OB Par Ord Life'!I21</f>
        <v>0</v>
      </c>
      <c r="L63" s="15">
        <f>'Form C1-2_OB Non Par Ord Life'!I21</f>
        <v>0</v>
      </c>
      <c r="M63" s="15">
        <f>'Form C1-2_OB Par Annuity'!I21</f>
        <v>0</v>
      </c>
      <c r="N63" s="15">
        <f>'Form C1-2_OB Non Par Annuity'!I21</f>
        <v>0</v>
      </c>
      <c r="O63" s="15">
        <f>'Form C1-2_OB ILO'!I21</f>
        <v>0</v>
      </c>
      <c r="P63" s="15">
        <f>'Form C1-2_OB General Fund'!I21</f>
        <v>0</v>
      </c>
      <c r="Q63" s="15">
        <f>'Form C1-2_SHF'!I21</f>
        <v>0</v>
      </c>
      <c r="R63" s="8">
        <f t="shared" si="10"/>
        <v>0</v>
      </c>
    </row>
    <row r="64" spans="1:18" s="50" customFormat="1" x14ac:dyDescent="0.2">
      <c r="A64" s="243" t="s">
        <v>178</v>
      </c>
      <c r="B64" s="991" t="s">
        <v>243</v>
      </c>
      <c r="C64" s="991"/>
      <c r="D64" s="992"/>
      <c r="E64" s="15">
        <f t="shared" ref="E64:Q64" si="11">SUM(E65:E66)</f>
        <v>0</v>
      </c>
      <c r="F64" s="15">
        <f t="shared" si="11"/>
        <v>0</v>
      </c>
      <c r="G64" s="15">
        <f t="shared" si="11"/>
        <v>0</v>
      </c>
      <c r="H64" s="15">
        <f t="shared" si="11"/>
        <v>0</v>
      </c>
      <c r="I64" s="15">
        <f t="shared" si="11"/>
        <v>0</v>
      </c>
      <c r="J64" s="15">
        <f t="shared" si="11"/>
        <v>0</v>
      </c>
      <c r="K64" s="15">
        <f t="shared" si="11"/>
        <v>0</v>
      </c>
      <c r="L64" s="15">
        <f t="shared" si="11"/>
        <v>0</v>
      </c>
      <c r="M64" s="15">
        <f>SUM(M65:M66)</f>
        <v>0</v>
      </c>
      <c r="N64" s="15">
        <f>SUM(N65:N66)</f>
        <v>0</v>
      </c>
      <c r="O64" s="15">
        <f>SUM(O65:O66)</f>
        <v>0</v>
      </c>
      <c r="P64" s="15">
        <f t="shared" si="11"/>
        <v>0</v>
      </c>
      <c r="Q64" s="15">
        <f t="shared" si="11"/>
        <v>0</v>
      </c>
      <c r="R64" s="8">
        <f t="shared" si="10"/>
        <v>0</v>
      </c>
    </row>
    <row r="65" spans="1:253" s="50" customFormat="1" x14ac:dyDescent="0.2">
      <c r="A65" s="244"/>
      <c r="B65" s="128" t="s">
        <v>227</v>
      </c>
      <c r="C65" s="1000" t="s">
        <v>224</v>
      </c>
      <c r="D65" s="998"/>
      <c r="E65" s="8">
        <f>'Form C1-2_MB Par Ord Life'!I25</f>
        <v>0</v>
      </c>
      <c r="F65" s="8">
        <f>'Form C1-2_MB Non Par Ord Life'!I25</f>
        <v>0</v>
      </c>
      <c r="G65" s="8">
        <f>'Form C1-2_MB Par Annuity'!I25</f>
        <v>0</v>
      </c>
      <c r="H65" s="8">
        <f>'Form C1-2_MB Non Par Annuity'!I25</f>
        <v>0</v>
      </c>
      <c r="I65" s="15">
        <f>'Form C1-2_MB ILO'!I25</f>
        <v>0</v>
      </c>
      <c r="J65" s="15">
        <f>'Form C1-2_MB General Fund'!I25</f>
        <v>0</v>
      </c>
      <c r="K65" s="15">
        <f>'Form C1-2_OB Par Ord Life'!I25</f>
        <v>0</v>
      </c>
      <c r="L65" s="15">
        <f>'Form C1-2_OB Non Par Ord Life'!I25</f>
        <v>0</v>
      </c>
      <c r="M65" s="15">
        <f>'Form C1-2_OB Par Annuity'!I25</f>
        <v>0</v>
      </c>
      <c r="N65" s="15">
        <f>'Form C1-2_OB Non Par Annuity'!I25</f>
        <v>0</v>
      </c>
      <c r="O65" s="15">
        <f>'Form C1-2_OB ILO'!I25</f>
        <v>0</v>
      </c>
      <c r="P65" s="15">
        <f>'Form C1-2_OB General Fund'!I25</f>
        <v>0</v>
      </c>
      <c r="Q65" s="15">
        <f>'Form C1-2_SHF'!I25</f>
        <v>0</v>
      </c>
      <c r="R65" s="8">
        <f t="shared" si="10"/>
        <v>0</v>
      </c>
    </row>
    <row r="66" spans="1:253" s="50" customFormat="1" x14ac:dyDescent="0.2">
      <c r="A66" s="523"/>
      <c r="B66" s="128" t="s">
        <v>228</v>
      </c>
      <c r="C66" s="997" t="s">
        <v>225</v>
      </c>
      <c r="D66" s="998"/>
      <c r="E66" s="8">
        <f>'Form C1-2_MB Par Ord Life'!I26</f>
        <v>0</v>
      </c>
      <c r="F66" s="8">
        <f>'Form C1-2_MB Non Par Ord Life'!I26</f>
        <v>0</v>
      </c>
      <c r="G66" s="8">
        <f>'Form C1-2_MB Par Annuity'!I26</f>
        <v>0</v>
      </c>
      <c r="H66" s="8">
        <f>'Form C1-2_MB Non Par Annuity'!I26</f>
        <v>0</v>
      </c>
      <c r="I66" s="15">
        <f>'Form C1-2_MB ILO'!I26</f>
        <v>0</v>
      </c>
      <c r="J66" s="15">
        <f>'Form C1-2_MB General Fund'!I26</f>
        <v>0</v>
      </c>
      <c r="K66" s="15">
        <f>'Form C1-2_OB Par Ord Life'!I26</f>
        <v>0</v>
      </c>
      <c r="L66" s="15">
        <f>'Form C1-2_OB Non Par Ord Life'!I26</f>
        <v>0</v>
      </c>
      <c r="M66" s="15">
        <f>'Form C1-2_OB Par Annuity'!I26</f>
        <v>0</v>
      </c>
      <c r="N66" s="15">
        <f>'Form C1-2_OB Non Par Annuity'!I26</f>
        <v>0</v>
      </c>
      <c r="O66" s="15">
        <f>'Form C1-2_OB ILO'!I26</f>
        <v>0</v>
      </c>
      <c r="P66" s="15">
        <f>'Form C1-2_OB General Fund'!I26</f>
        <v>0</v>
      </c>
      <c r="Q66" s="15">
        <f>'Form C1-2_SHF'!I26</f>
        <v>0</v>
      </c>
      <c r="R66" s="8">
        <f t="shared" si="10"/>
        <v>0</v>
      </c>
    </row>
    <row r="67" spans="1:253" s="50" customFormat="1" x14ac:dyDescent="0.2">
      <c r="A67" s="57" t="s">
        <v>179</v>
      </c>
      <c r="B67" s="991" t="s">
        <v>313</v>
      </c>
      <c r="C67" s="991"/>
      <c r="D67" s="992"/>
      <c r="E67" s="8">
        <f>'Form C1-2_MB Par Ord Life'!I34</f>
        <v>0</v>
      </c>
      <c r="F67" s="8">
        <f>'Form C1-2_MB Non Par Ord Life'!I34</f>
        <v>0</v>
      </c>
      <c r="G67" s="8">
        <f>'Form C1-2_MB Par Annuity'!I34</f>
        <v>0</v>
      </c>
      <c r="H67" s="8">
        <f>'Form C1-2_MB Non Par Annuity'!I34</f>
        <v>0</v>
      </c>
      <c r="I67" s="15">
        <f>'Form C1-2_MB ILO'!I34</f>
        <v>0</v>
      </c>
      <c r="J67" s="15">
        <f>'Form C1-2_MB General Fund'!I34+'Form C1-2_MB General Fund'!K58</f>
        <v>0</v>
      </c>
      <c r="K67" s="15">
        <f>'Form C1-2_OB Par Ord Life'!I35</f>
        <v>0</v>
      </c>
      <c r="L67" s="15">
        <f>'Form C1-2_OB Non Par Ord Life'!I35</f>
        <v>0</v>
      </c>
      <c r="M67" s="15">
        <f>'Form C1-2_OB Par Annuity'!I35</f>
        <v>0</v>
      </c>
      <c r="N67" s="15">
        <f>'Form C1-2_OB Non Par Annuity'!I35</f>
        <v>0</v>
      </c>
      <c r="O67" s="15">
        <f>'Form C1-2_OB ILO'!I35</f>
        <v>0</v>
      </c>
      <c r="P67" s="15">
        <f>'Form C1-2_OB General Fund'!I34+'Form C1-2_OB General Fund'!K58</f>
        <v>0</v>
      </c>
      <c r="Q67" s="15">
        <f>'Form C1-2_SHF'!K45</f>
        <v>0</v>
      </c>
      <c r="R67" s="8">
        <f t="shared" si="10"/>
        <v>0</v>
      </c>
    </row>
    <row r="68" spans="1:253" s="50" customFormat="1" x14ac:dyDescent="0.2">
      <c r="A68" s="57" t="s">
        <v>180</v>
      </c>
      <c r="B68" s="991" t="s">
        <v>314</v>
      </c>
      <c r="C68" s="991"/>
      <c r="D68" s="992"/>
      <c r="E68" s="8">
        <f>'Form C1-2_MB Par Ord Life'!H72</f>
        <v>0</v>
      </c>
      <c r="F68" s="8">
        <f>'Form C1-2_MB Non Par Ord Life'!H72</f>
        <v>0</v>
      </c>
      <c r="G68" s="8">
        <f>'Form C1-2_MB Par Annuity'!H72</f>
        <v>0</v>
      </c>
      <c r="H68" s="8">
        <f>'Form C1-2_MB Non Par Annuity'!H72</f>
        <v>0</v>
      </c>
      <c r="I68" s="15">
        <f>'Form C1-2_MB ILO'!H72</f>
        <v>0</v>
      </c>
      <c r="J68" s="15">
        <f>'Form C1-2_MB General Fund'!H92</f>
        <v>0</v>
      </c>
      <c r="K68" s="15">
        <f>'Form C1-2_OB Par Ord Life'!H79</f>
        <v>0</v>
      </c>
      <c r="L68" s="15">
        <f>'Form C1-2_OB Non Par Ord Life'!H79</f>
        <v>0</v>
      </c>
      <c r="M68" s="15">
        <f>'Form C1-2_OB Par Annuity'!H79</f>
        <v>0</v>
      </c>
      <c r="N68" s="15">
        <f>'Form C1-2_OB Non Par Annuity'!H79</f>
        <v>0</v>
      </c>
      <c r="O68" s="15">
        <f>'Form C1-2_OB ILO'!H79</f>
        <v>0</v>
      </c>
      <c r="P68" s="15">
        <f>'Form C1-2_OB General Fund'!H92</f>
        <v>0</v>
      </c>
      <c r="Q68" s="15">
        <f>'Form C1-2_SHF'!H79</f>
        <v>0</v>
      </c>
      <c r="R68" s="8">
        <f t="shared" si="10"/>
        <v>0</v>
      </c>
    </row>
    <row r="69" spans="1:253" s="50" customFormat="1" x14ac:dyDescent="0.2">
      <c r="A69" s="57" t="s">
        <v>191</v>
      </c>
      <c r="B69" s="30" t="s">
        <v>223</v>
      </c>
      <c r="C69" s="30"/>
      <c r="D69" s="30"/>
      <c r="E69" s="8">
        <f>'Form C1-2_MB Par Ord Life'!I109</f>
        <v>0</v>
      </c>
      <c r="F69" s="8">
        <f>'Form C1-2_MB Non Par Ord Life'!I109</f>
        <v>0</v>
      </c>
      <c r="G69" s="8">
        <f>'Form C1-2_MB Par Annuity'!I109</f>
        <v>0</v>
      </c>
      <c r="H69" s="8">
        <f>'Form C1-2_MB Non Par Annuity'!I109</f>
        <v>0</v>
      </c>
      <c r="I69" s="15">
        <f>'Form C1-2_MB ILO'!I109</f>
        <v>0</v>
      </c>
      <c r="J69" s="15">
        <f>'Form C1-2_MB General Fund'!I129</f>
        <v>0</v>
      </c>
      <c r="K69" s="15">
        <f>'Form C1-2_OB Par Ord Life'!I116</f>
        <v>0</v>
      </c>
      <c r="L69" s="15">
        <f>'Form C1-2_OB Non Par Ord Life'!I116</f>
        <v>0</v>
      </c>
      <c r="M69" s="15">
        <f>'Form C1-2_OB Par Annuity'!I116</f>
        <v>0</v>
      </c>
      <c r="N69" s="15">
        <f>'Form C1-2_OB Non Par Annuity'!I116</f>
        <v>0</v>
      </c>
      <c r="O69" s="15">
        <f>'Form C1-2_OB ILO'!I116</f>
        <v>0</v>
      </c>
      <c r="P69" s="15">
        <f>'Form C1-2_OB General Fund'!I129</f>
        <v>0</v>
      </c>
      <c r="Q69" s="15">
        <f>'Form C1-2_SHF'!I116</f>
        <v>0</v>
      </c>
      <c r="R69" s="8">
        <f t="shared" si="10"/>
        <v>0</v>
      </c>
    </row>
    <row r="70" spans="1:253" s="50" customFormat="1" x14ac:dyDescent="0.2">
      <c r="A70" s="57" t="s">
        <v>192</v>
      </c>
      <c r="B70" s="30" t="s">
        <v>308</v>
      </c>
      <c r="C70" s="30"/>
      <c r="D70" s="30"/>
      <c r="E70" s="8">
        <f>'Form C1-2_MB Par Ord Life'!L139</f>
        <v>0</v>
      </c>
      <c r="F70" s="8">
        <f>'Form C1-2_MB Non Par Ord Life'!L139</f>
        <v>0</v>
      </c>
      <c r="G70" s="8">
        <f>'Form C1-2_MB Par Annuity'!L139</f>
        <v>0</v>
      </c>
      <c r="H70" s="8">
        <f>'Form C1-2_MB Non Par Annuity'!L139</f>
        <v>0</v>
      </c>
      <c r="I70" s="15">
        <f>'Form C1-2_MB ILO'!L139</f>
        <v>0</v>
      </c>
      <c r="J70" s="15">
        <f>'Form C1-2_MB General Fund'!L159</f>
        <v>0</v>
      </c>
      <c r="K70" s="15">
        <f>'Form C1-2_OB Par Ord Life'!L146</f>
        <v>0</v>
      </c>
      <c r="L70" s="15">
        <f>'Form C1-2_OB Non Par Ord Life'!L146</f>
        <v>0</v>
      </c>
      <c r="M70" s="15">
        <f>'Form C1-2_OB Par Annuity'!L146</f>
        <v>0</v>
      </c>
      <c r="N70" s="15">
        <f>'Form C1-2_OB Non Par Annuity'!L146</f>
        <v>0</v>
      </c>
      <c r="O70" s="15">
        <f>'Form C1-2_OB ILO'!L146</f>
        <v>0</v>
      </c>
      <c r="P70" s="15">
        <f>'Form C1-2_OB General Fund'!L159</f>
        <v>0</v>
      </c>
      <c r="Q70" s="15">
        <f>'Form C1-2_SHF'!L146</f>
        <v>0</v>
      </c>
      <c r="R70" s="8">
        <f t="shared" si="10"/>
        <v>0</v>
      </c>
    </row>
    <row r="71" spans="1:253" ht="15" customHeight="1" x14ac:dyDescent="0.2">
      <c r="A71" s="117" t="s">
        <v>193</v>
      </c>
      <c r="B71" s="718" t="s">
        <v>444</v>
      </c>
      <c r="C71" s="718"/>
      <c r="D71" s="719"/>
      <c r="E71" s="1"/>
      <c r="F71" s="1"/>
      <c r="G71" s="1"/>
      <c r="H71" s="1"/>
      <c r="I71" s="1"/>
      <c r="J71" s="1"/>
      <c r="K71" s="1"/>
      <c r="L71" s="1"/>
      <c r="M71" s="1"/>
      <c r="N71" s="1"/>
      <c r="O71" s="1"/>
      <c r="P71" s="1"/>
      <c r="Q71" s="1"/>
      <c r="R71" s="65">
        <f>SUM(E71:Q71)</f>
        <v>0</v>
      </c>
    </row>
    <row r="72" spans="1:253" ht="15" customHeight="1" x14ac:dyDescent="0.2">
      <c r="A72" s="993" t="s">
        <v>175</v>
      </c>
      <c r="B72" s="994"/>
      <c r="C72" s="994"/>
      <c r="D72" s="788"/>
      <c r="E72" s="15">
        <f>SUM(E58,E64,E67:E71)</f>
        <v>0</v>
      </c>
      <c r="F72" s="15">
        <f t="shared" ref="F72:Q72" si="12">SUM(F58,F64,F67:F71)</f>
        <v>0</v>
      </c>
      <c r="G72" s="15">
        <f t="shared" si="12"/>
        <v>0</v>
      </c>
      <c r="H72" s="15">
        <f t="shared" si="12"/>
        <v>0</v>
      </c>
      <c r="I72" s="15">
        <f t="shared" si="12"/>
        <v>0</v>
      </c>
      <c r="J72" s="15">
        <f t="shared" si="12"/>
        <v>0</v>
      </c>
      <c r="K72" s="15">
        <f t="shared" si="12"/>
        <v>0</v>
      </c>
      <c r="L72" s="15">
        <f t="shared" si="12"/>
        <v>0</v>
      </c>
      <c r="M72" s="15">
        <f t="shared" si="12"/>
        <v>0</v>
      </c>
      <c r="N72" s="15">
        <f t="shared" si="12"/>
        <v>0</v>
      </c>
      <c r="O72" s="15">
        <f t="shared" si="12"/>
        <v>0</v>
      </c>
      <c r="P72" s="15">
        <f t="shared" si="12"/>
        <v>0</v>
      </c>
      <c r="Q72" s="15">
        <f t="shared" si="12"/>
        <v>0</v>
      </c>
      <c r="R72" s="65">
        <f t="shared" si="10"/>
        <v>0</v>
      </c>
    </row>
    <row r="73" spans="1:253" s="27" customFormat="1" x14ac:dyDescent="0.2"/>
    <row r="74" spans="1:253" s="74" customFormat="1" ht="15" customHeight="1" x14ac:dyDescent="0.2">
      <c r="A74" s="44" t="s">
        <v>216</v>
      </c>
      <c r="B74" s="82"/>
      <c r="C74" s="82"/>
      <c r="D74" s="829"/>
      <c r="E74" s="828"/>
      <c r="F74" s="828"/>
      <c r="G74" s="828"/>
      <c r="H74" s="828"/>
      <c r="I74" s="828"/>
      <c r="J74" s="828"/>
      <c r="K74" s="828"/>
      <c r="L74" s="828"/>
      <c r="M74" s="828"/>
      <c r="N74" s="828"/>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c r="EO74" s="44"/>
      <c r="EP74" s="44"/>
      <c r="EQ74" s="44"/>
      <c r="ER74" s="44"/>
      <c r="ES74" s="44"/>
      <c r="ET74" s="44"/>
      <c r="EU74" s="44"/>
      <c r="EV74" s="44"/>
      <c r="EW74" s="44"/>
      <c r="EX74" s="44"/>
      <c r="EY74" s="44"/>
      <c r="EZ74" s="44"/>
      <c r="FA74" s="44"/>
      <c r="FB74" s="44"/>
      <c r="FC74" s="44"/>
      <c r="FD74" s="44"/>
      <c r="FE74" s="44"/>
      <c r="FF74" s="44"/>
      <c r="FG74" s="44"/>
      <c r="FH74" s="44"/>
      <c r="FI74" s="44"/>
      <c r="FJ74" s="44"/>
      <c r="FK74" s="44"/>
      <c r="FL74" s="44"/>
      <c r="FM74" s="44"/>
      <c r="FN74" s="44"/>
      <c r="FO74" s="44"/>
      <c r="FP74" s="44"/>
      <c r="FQ74" s="44"/>
      <c r="FR74" s="44"/>
      <c r="FS74" s="44"/>
      <c r="FT74" s="44"/>
      <c r="FU74" s="44"/>
      <c r="FV74" s="44"/>
      <c r="FW74" s="44"/>
      <c r="FX74" s="44"/>
      <c r="FY74" s="44"/>
      <c r="FZ74" s="44"/>
      <c r="GA74" s="44"/>
      <c r="GB74" s="44"/>
      <c r="GC74" s="44"/>
      <c r="GD74" s="44"/>
      <c r="GE74" s="44"/>
      <c r="GF74" s="44"/>
      <c r="GG74" s="44"/>
      <c r="GH74" s="44"/>
      <c r="GI74" s="44"/>
      <c r="GJ74" s="44"/>
      <c r="GK74" s="44"/>
      <c r="GL74" s="44"/>
      <c r="GM74" s="44"/>
      <c r="GN74" s="44"/>
      <c r="GO74" s="44"/>
      <c r="GP74" s="44"/>
      <c r="GQ74" s="44"/>
      <c r="GR74" s="44"/>
      <c r="GS74" s="44"/>
      <c r="GT74" s="44"/>
      <c r="GU74" s="44"/>
      <c r="GV74" s="44"/>
      <c r="GW74" s="44"/>
      <c r="GX74" s="44"/>
      <c r="GY74" s="44"/>
      <c r="GZ74" s="44"/>
      <c r="HA74" s="44"/>
      <c r="HB74" s="44"/>
      <c r="HC74" s="44"/>
      <c r="HD74" s="44"/>
      <c r="HE74" s="44"/>
      <c r="HF74" s="44"/>
      <c r="HG74" s="44"/>
      <c r="HH74" s="44"/>
      <c r="HI74" s="44"/>
      <c r="HJ74" s="44"/>
      <c r="HK74" s="44"/>
      <c r="HL74" s="44"/>
      <c r="HM74" s="44"/>
      <c r="HN74" s="44"/>
      <c r="HO74" s="44"/>
      <c r="HP74" s="44"/>
      <c r="HQ74" s="44"/>
      <c r="HR74" s="44"/>
      <c r="HS74" s="44"/>
      <c r="HT74" s="44"/>
      <c r="HU74" s="44"/>
      <c r="HV74" s="44"/>
      <c r="HW74" s="44"/>
      <c r="HX74" s="44"/>
      <c r="HY74" s="44"/>
      <c r="HZ74" s="44"/>
      <c r="IA74" s="44"/>
      <c r="IB74" s="44"/>
      <c r="IC74" s="44"/>
      <c r="ID74" s="44"/>
      <c r="IE74" s="44"/>
      <c r="IF74" s="44"/>
      <c r="IG74" s="44"/>
      <c r="IH74" s="44"/>
      <c r="II74" s="44"/>
      <c r="IJ74" s="44"/>
      <c r="IK74" s="44"/>
      <c r="IL74" s="44"/>
      <c r="IM74" s="44"/>
      <c r="IN74" s="44"/>
      <c r="IO74" s="44"/>
      <c r="IP74" s="44"/>
      <c r="IQ74" s="44"/>
      <c r="IR74" s="44"/>
      <c r="IS74" s="44"/>
    </row>
    <row r="75" spans="1:253" s="34" customFormat="1" x14ac:dyDescent="0.2">
      <c r="A75" s="44" t="s">
        <v>217</v>
      </c>
      <c r="B75" s="974" t="s">
        <v>296</v>
      </c>
      <c r="C75" s="974"/>
      <c r="D75" s="974"/>
      <c r="E75" s="974"/>
      <c r="F75" s="974"/>
      <c r="G75" s="974"/>
      <c r="H75" s="974"/>
      <c r="I75" s="974"/>
      <c r="J75" s="974"/>
      <c r="K75" s="974"/>
      <c r="L75" s="974"/>
      <c r="M75" s="974"/>
      <c r="N75" s="974"/>
      <c r="O75" s="974"/>
      <c r="P75" s="974"/>
      <c r="Q75" s="75"/>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54"/>
      <c r="CV75" s="54"/>
      <c r="CW75" s="54"/>
      <c r="CX75" s="54"/>
      <c r="CY75" s="54"/>
      <c r="CZ75" s="54"/>
      <c r="DA75" s="54"/>
      <c r="DB75" s="54"/>
      <c r="DC75" s="54"/>
      <c r="DD75" s="54"/>
      <c r="DE75" s="54"/>
      <c r="DF75" s="54"/>
      <c r="DG75" s="54"/>
      <c r="DH75" s="54"/>
      <c r="DI75" s="54"/>
      <c r="DJ75" s="54"/>
      <c r="DK75" s="54"/>
      <c r="DL75" s="54"/>
      <c r="DM75" s="54"/>
      <c r="DN75" s="54"/>
      <c r="DO75" s="54"/>
      <c r="DP75" s="54"/>
      <c r="DQ75" s="54"/>
      <c r="DR75" s="54"/>
      <c r="DS75" s="54"/>
      <c r="DT75" s="54"/>
      <c r="DU75" s="54"/>
      <c r="DV75" s="54"/>
      <c r="DW75" s="54"/>
      <c r="DX75" s="54"/>
      <c r="DY75" s="54"/>
      <c r="DZ75" s="54"/>
      <c r="EA75" s="54"/>
      <c r="EB75" s="54"/>
      <c r="EC75" s="54"/>
      <c r="ED75" s="54"/>
      <c r="EE75" s="54"/>
      <c r="EF75" s="54"/>
      <c r="EG75" s="54"/>
      <c r="EH75" s="54"/>
      <c r="EI75" s="54"/>
      <c r="EJ75" s="54"/>
      <c r="EK75" s="54"/>
      <c r="EL75" s="54"/>
      <c r="EM75" s="54"/>
      <c r="EN75" s="54"/>
      <c r="EO75" s="54"/>
      <c r="EP75" s="54"/>
      <c r="EQ75" s="54"/>
      <c r="ER75" s="54"/>
      <c r="ES75" s="54"/>
      <c r="ET75" s="54"/>
      <c r="EU75" s="54"/>
      <c r="EV75" s="54"/>
      <c r="EW75" s="54"/>
      <c r="EX75" s="54"/>
    </row>
    <row r="76" spans="1:253" s="34" customFormat="1" ht="15" customHeight="1" x14ac:dyDescent="0.2">
      <c r="A76" s="44" t="s">
        <v>218</v>
      </c>
      <c r="B76" s="974" t="s">
        <v>287</v>
      </c>
      <c r="C76" s="974"/>
      <c r="D76" s="974"/>
      <c r="E76" s="974"/>
      <c r="F76" s="974"/>
      <c r="G76" s="974"/>
      <c r="H76" s="974"/>
      <c r="I76" s="974"/>
      <c r="J76" s="974"/>
      <c r="K76" s="974"/>
      <c r="L76" s="974"/>
      <c r="M76" s="974"/>
      <c r="N76" s="974"/>
      <c r="O76" s="974"/>
      <c r="P76" s="974"/>
      <c r="Q76" s="129"/>
    </row>
    <row r="77" spans="1:253" s="54" customFormat="1" ht="15" customHeight="1" x14ac:dyDescent="0.2">
      <c r="A77" s="44" t="s">
        <v>219</v>
      </c>
      <c r="B77" s="976" t="s">
        <v>378</v>
      </c>
      <c r="C77" s="976"/>
      <c r="D77" s="976"/>
      <c r="E77" s="976"/>
      <c r="F77" s="976"/>
      <c r="G77" s="976"/>
      <c r="H77" s="976"/>
      <c r="I77" s="976"/>
      <c r="J77" s="976"/>
      <c r="K77" s="976"/>
      <c r="L77" s="779"/>
      <c r="M77" s="339"/>
      <c r="N77" s="794"/>
      <c r="O77" s="339"/>
      <c r="P77" s="304"/>
      <c r="Q77" s="308"/>
    </row>
    <row r="78" spans="1:253" s="54" customFormat="1" ht="15" customHeight="1" x14ac:dyDescent="0.2">
      <c r="A78" s="44" t="s">
        <v>220</v>
      </c>
      <c r="B78" s="976" t="s">
        <v>23</v>
      </c>
      <c r="C78" s="976"/>
      <c r="D78" s="976"/>
      <c r="E78" s="976"/>
      <c r="F78" s="976"/>
      <c r="G78" s="976"/>
      <c r="H78" s="976"/>
      <c r="I78" s="976"/>
      <c r="J78" s="976"/>
      <c r="K78" s="976"/>
      <c r="L78" s="976"/>
      <c r="M78" s="976"/>
      <c r="N78" s="976"/>
      <c r="O78" s="976"/>
      <c r="P78" s="976"/>
      <c r="Q78" s="308"/>
    </row>
    <row r="79" spans="1:253" s="34" customFormat="1" ht="15" customHeight="1" x14ac:dyDescent="0.2">
      <c r="A79" s="44" t="s">
        <v>221</v>
      </c>
      <c r="B79" s="928" t="s">
        <v>592</v>
      </c>
      <c r="C79" s="928"/>
      <c r="D79" s="928"/>
      <c r="E79" s="928"/>
      <c r="F79" s="928"/>
      <c r="G79" s="928"/>
      <c r="H79" s="928"/>
      <c r="I79" s="928"/>
      <c r="J79" s="928"/>
      <c r="K79" s="928"/>
      <c r="L79" s="928"/>
      <c r="M79" s="928"/>
      <c r="N79" s="928"/>
      <c r="O79" s="928"/>
      <c r="P79" s="928"/>
      <c r="Q79" s="928"/>
    </row>
    <row r="80" spans="1:253" s="34" customFormat="1" ht="15" customHeight="1" x14ac:dyDescent="0.3">
      <c r="A80" s="44" t="s">
        <v>222</v>
      </c>
      <c r="B80" s="974" t="s">
        <v>271</v>
      </c>
      <c r="C80" s="975"/>
      <c r="D80" s="975"/>
      <c r="E80" s="975"/>
      <c r="F80" s="975"/>
      <c r="G80" s="975"/>
      <c r="H80" s="975"/>
      <c r="I80" s="975"/>
      <c r="J80" s="975"/>
      <c r="K80" s="975"/>
      <c r="L80" s="778"/>
      <c r="M80" s="549"/>
      <c r="N80" s="780"/>
      <c r="O80" s="549"/>
      <c r="P80" s="550"/>
      <c r="Q80" s="129"/>
    </row>
    <row r="81" spans="1:17" s="34" customFormat="1" ht="65.25" customHeight="1" x14ac:dyDescent="0.2">
      <c r="A81" s="44" t="s">
        <v>24</v>
      </c>
      <c r="B81" s="928" t="s">
        <v>606</v>
      </c>
      <c r="C81" s="928"/>
      <c r="D81" s="928"/>
      <c r="E81" s="928"/>
      <c r="F81" s="928"/>
      <c r="G81" s="928"/>
      <c r="H81" s="928"/>
      <c r="I81" s="928"/>
      <c r="J81" s="928"/>
      <c r="K81" s="928"/>
      <c r="L81" s="928"/>
      <c r="M81" s="928"/>
      <c r="N81" s="775"/>
      <c r="O81" s="316"/>
      <c r="P81" s="316"/>
      <c r="Q81" s="129"/>
    </row>
    <row r="82" spans="1:17" s="34" customFormat="1" ht="31.5" customHeight="1" x14ac:dyDescent="0.2">
      <c r="A82" s="21"/>
      <c r="B82" s="982" t="s">
        <v>353</v>
      </c>
      <c r="C82" s="983"/>
      <c r="D82" s="987" t="s">
        <v>595</v>
      </c>
      <c r="E82" s="987"/>
      <c r="F82" s="987"/>
      <c r="G82" s="987"/>
      <c r="H82" s="987"/>
      <c r="I82" s="987"/>
      <c r="J82" s="987"/>
      <c r="K82" s="987"/>
      <c r="L82" s="987"/>
      <c r="M82" s="987"/>
      <c r="N82" s="802"/>
      <c r="O82" s="309"/>
      <c r="P82" s="309"/>
      <c r="Q82" s="316"/>
    </row>
    <row r="83" spans="1:17" s="34" customFormat="1" ht="32.25" customHeight="1" x14ac:dyDescent="0.2">
      <c r="A83" s="44"/>
      <c r="B83" s="126"/>
      <c r="C83" s="316"/>
      <c r="D83" s="686" t="s">
        <v>354</v>
      </c>
      <c r="E83" s="89" t="s">
        <v>428</v>
      </c>
      <c r="F83" s="988" t="s">
        <v>355</v>
      </c>
      <c r="G83" s="988"/>
      <c r="H83" s="988"/>
      <c r="I83" s="985" t="s">
        <v>172</v>
      </c>
      <c r="J83" s="984"/>
      <c r="K83" s="985" t="s">
        <v>449</v>
      </c>
      <c r="L83" s="985"/>
      <c r="M83" s="985"/>
      <c r="N83" s="986"/>
      <c r="O83" s="985" t="s">
        <v>429</v>
      </c>
      <c r="P83" s="985"/>
    </row>
    <row r="84" spans="1:17" s="34" customFormat="1" x14ac:dyDescent="0.2">
      <c r="A84" s="44"/>
      <c r="B84" s="126"/>
      <c r="C84" s="316"/>
      <c r="D84" s="688" t="s">
        <v>593</v>
      </c>
      <c r="E84" s="89">
        <v>800</v>
      </c>
      <c r="F84" s="985">
        <v>110</v>
      </c>
      <c r="G84" s="985"/>
      <c r="H84" s="985"/>
      <c r="I84" s="984">
        <v>40</v>
      </c>
      <c r="J84" s="984"/>
      <c r="K84" s="985">
        <f>MAX(F84-I84,0)</f>
        <v>70</v>
      </c>
      <c r="L84" s="985"/>
      <c r="M84" s="985"/>
      <c r="N84" s="985"/>
      <c r="O84" s="687">
        <f>K84/K86*70</f>
        <v>70</v>
      </c>
      <c r="P84" s="182" t="s">
        <v>596</v>
      </c>
    </row>
    <row r="85" spans="1:17" s="34" customFormat="1" x14ac:dyDescent="0.2">
      <c r="A85" s="44"/>
      <c r="B85" s="126"/>
      <c r="C85" s="316"/>
      <c r="D85" s="181" t="s">
        <v>594</v>
      </c>
      <c r="E85" s="89">
        <v>200</v>
      </c>
      <c r="F85" s="985">
        <v>10</v>
      </c>
      <c r="G85" s="985"/>
      <c r="H85" s="985"/>
      <c r="I85" s="984">
        <v>10</v>
      </c>
      <c r="J85" s="984"/>
      <c r="K85" s="985">
        <f>MAX(F85-I85,0)</f>
        <v>0</v>
      </c>
      <c r="L85" s="985"/>
      <c r="M85" s="985"/>
      <c r="N85" s="985"/>
      <c r="O85" s="687">
        <v>0</v>
      </c>
      <c r="P85" s="182" t="s">
        <v>597</v>
      </c>
    </row>
    <row r="86" spans="1:17" s="34" customFormat="1" x14ac:dyDescent="0.2">
      <c r="A86" s="44"/>
      <c r="B86" s="126"/>
      <c r="C86" s="316"/>
      <c r="D86" s="181" t="s">
        <v>175</v>
      </c>
      <c r="E86" s="183">
        <f>SUM(E84:E85)</f>
        <v>1000</v>
      </c>
      <c r="F86" s="984">
        <f>SUM(F84:H85)</f>
        <v>120</v>
      </c>
      <c r="G86" s="984"/>
      <c r="H86" s="984"/>
      <c r="I86" s="984">
        <f>SUM(I84:J85)</f>
        <v>50</v>
      </c>
      <c r="J86" s="984"/>
      <c r="K86" s="977">
        <f>SUM(K84:M85)</f>
        <v>70</v>
      </c>
      <c r="L86" s="978"/>
      <c r="M86" s="978"/>
      <c r="N86" s="979"/>
      <c r="O86" s="658">
        <f>SUM(O84:O85)</f>
        <v>70</v>
      </c>
      <c r="P86" s="86"/>
    </row>
    <row r="87" spans="1:17" x14ac:dyDescent="0.3">
      <c r="A87" s="168"/>
      <c r="B87" s="980"/>
      <c r="C87" s="980"/>
      <c r="D87" s="980"/>
      <c r="E87" s="980"/>
      <c r="F87" s="980"/>
      <c r="G87" s="980"/>
      <c r="H87" s="980"/>
      <c r="I87" s="980"/>
      <c r="J87" s="980"/>
      <c r="K87" s="980"/>
      <c r="L87" s="980"/>
      <c r="M87" s="980"/>
      <c r="N87" s="980"/>
      <c r="O87" s="980"/>
      <c r="P87" s="981"/>
      <c r="Q87" s="130"/>
    </row>
  </sheetData>
  <mergeCells count="59">
    <mergeCell ref="A15:D15"/>
    <mergeCell ref="C39:D39"/>
    <mergeCell ref="C52:D52"/>
    <mergeCell ref="Q13:Q14"/>
    <mergeCell ref="E13:J13"/>
    <mergeCell ref="A13:C14"/>
    <mergeCell ref="B37:D37"/>
    <mergeCell ref="C19:D19"/>
    <mergeCell ref="C26:D26"/>
    <mergeCell ref="B16:D16"/>
    <mergeCell ref="C17:D17"/>
    <mergeCell ref="C18:D18"/>
    <mergeCell ref="C20:D20"/>
    <mergeCell ref="C38:D38"/>
    <mergeCell ref="C45:D45"/>
    <mergeCell ref="C46:D46"/>
    <mergeCell ref="E11:R11"/>
    <mergeCell ref="R13:R14"/>
    <mergeCell ref="K13:P13"/>
    <mergeCell ref="E5:Q5"/>
    <mergeCell ref="E6:Q6"/>
    <mergeCell ref="E7:Q7"/>
    <mergeCell ref="E8:Q8"/>
    <mergeCell ref="B58:D58"/>
    <mergeCell ref="B54:D54"/>
    <mergeCell ref="C66:D66"/>
    <mergeCell ref="C62:D62"/>
    <mergeCell ref="C59:D59"/>
    <mergeCell ref="C63:D63"/>
    <mergeCell ref="C65:D65"/>
    <mergeCell ref="B76:P76"/>
    <mergeCell ref="C60:D60"/>
    <mergeCell ref="C61:D61"/>
    <mergeCell ref="B75:P75"/>
    <mergeCell ref="B64:D64"/>
    <mergeCell ref="B68:D68"/>
    <mergeCell ref="B67:D67"/>
    <mergeCell ref="A72:C72"/>
    <mergeCell ref="K86:N86"/>
    <mergeCell ref="B87:P87"/>
    <mergeCell ref="B82:C82"/>
    <mergeCell ref="F86:H86"/>
    <mergeCell ref="I86:J86"/>
    <mergeCell ref="K83:N83"/>
    <mergeCell ref="F85:H85"/>
    <mergeCell ref="I85:J85"/>
    <mergeCell ref="I83:J83"/>
    <mergeCell ref="I84:J84"/>
    <mergeCell ref="F84:H84"/>
    <mergeCell ref="D82:M82"/>
    <mergeCell ref="F83:H83"/>
    <mergeCell ref="O83:P83"/>
    <mergeCell ref="K84:N84"/>
    <mergeCell ref="K85:N85"/>
    <mergeCell ref="B80:K80"/>
    <mergeCell ref="B77:K77"/>
    <mergeCell ref="B78:P78"/>
    <mergeCell ref="B81:M81"/>
    <mergeCell ref="B79:Q79"/>
  </mergeCells>
  <phoneticPr fontId="12" type="noConversion"/>
  <printOptions horizontalCentered="1"/>
  <pageMargins left="0" right="0" top="0.39370078740157483" bottom="0.39370078740157483" header="0.51181102362204722" footer="0.51181102362204722"/>
  <pageSetup paperSize="9" scale="47" orientation="landscape" r:id="rId1"/>
  <headerFooter alignWithMargins="0">
    <oddHeader>&amp;L&amp;"Arial,Bold"Risk-Based Capital Framework</oddHeader>
    <oddFooter>&amp;C&amp;A&amp;R&amp;P of &amp;N</oddFooter>
  </headerFooter>
  <rowBreaks count="1" manualBreakCount="1">
    <brk id="56" max="16383" man="1"/>
  </rowBreaks>
  <ignoredErrors>
    <ignoredError sqref="E33 P37:Q37 P33:Q33 I37:K37 I33:K33 E37 O5:Q8 E5:E8 G5:G8 I5:K8 M5:M8" unlockedFormula="1"/>
    <ignoredError sqref="E39 P39:Q39 J39 I39 K39" formulaRange="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161"/>
  <sheetViews>
    <sheetView showGridLines="0" zoomScale="80" zoomScaleNormal="80" zoomScalePageLayoutView="85" workbookViewId="0">
      <selection activeCell="I130" sqref="I130"/>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481</v>
      </c>
      <c r="B1" s="1062" t="s">
        <v>464</v>
      </c>
      <c r="C1" s="1063"/>
      <c r="D1" s="338"/>
      <c r="J1" s="24"/>
    </row>
    <row r="2" spans="1:13" x14ac:dyDescent="0.3">
      <c r="I2" s="168"/>
      <c r="J2" s="168"/>
    </row>
    <row r="3" spans="1:13" x14ac:dyDescent="0.3">
      <c r="I3" s="323"/>
      <c r="J3" s="323"/>
    </row>
    <row r="4" spans="1:13" x14ac:dyDescent="0.3">
      <c r="I4" s="323"/>
      <c r="J4" s="323"/>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512</v>
      </c>
      <c r="F9" s="949"/>
      <c r="G9" s="949"/>
      <c r="H9" s="949"/>
      <c r="I9" s="949"/>
      <c r="J9" s="949"/>
      <c r="K9" s="949"/>
      <c r="L9" s="949"/>
      <c r="M9" s="950"/>
    </row>
    <row r="10" spans="1:13" x14ac:dyDescent="0.2">
      <c r="G10" s="70"/>
      <c r="H10" s="70"/>
      <c r="I10" s="70"/>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407</v>
      </c>
    </row>
    <row r="15" spans="1:13" s="35" customFormat="1" ht="18.75" customHeight="1" x14ac:dyDescent="0.3">
      <c r="A15" s="25" t="s">
        <v>177</v>
      </c>
      <c r="B15" s="246" t="s">
        <v>7</v>
      </c>
      <c r="C15" s="246"/>
      <c r="D15" s="246"/>
      <c r="E15" s="246"/>
      <c r="F15" s="576"/>
      <c r="G15" s="576"/>
      <c r="H15" s="246"/>
      <c r="I15" s="951" t="s">
        <v>418</v>
      </c>
      <c r="J15" s="1061"/>
    </row>
    <row r="16" spans="1:13" s="35" customFormat="1" ht="26.25" customHeight="1" x14ac:dyDescent="0.2">
      <c r="B16" s="1046"/>
      <c r="C16" s="1047"/>
      <c r="D16" s="1047"/>
      <c r="E16" s="1047"/>
      <c r="F16" s="1047"/>
      <c r="G16" s="1048"/>
      <c r="H16" s="201" t="s">
        <v>8</v>
      </c>
      <c r="I16" s="55" t="s">
        <v>9</v>
      </c>
      <c r="J16" s="55" t="s">
        <v>10</v>
      </c>
    </row>
    <row r="17" spans="2:17" s="342" customFormat="1" ht="50.1" customHeight="1" x14ac:dyDescent="0.2">
      <c r="B17" s="121" t="s">
        <v>227</v>
      </c>
      <c r="C17" s="1020" t="s">
        <v>288</v>
      </c>
      <c r="D17" s="1057"/>
      <c r="E17" s="1045"/>
      <c r="F17" s="1058"/>
      <c r="G17" s="1009"/>
      <c r="H17" s="202"/>
      <c r="I17" s="205">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343" t="s">
        <v>177</v>
      </c>
      <c r="D21" s="320" t="s">
        <v>289</v>
      </c>
      <c r="E21" s="29"/>
      <c r="F21" s="320"/>
      <c r="G21" s="312"/>
      <c r="H21" s="202"/>
      <c r="I21" s="205">
        <v>1.6E-2</v>
      </c>
      <c r="J21" s="453">
        <f>H21*I21</f>
        <v>0</v>
      </c>
    </row>
    <row r="22" spans="2:17" ht="15.75" customHeight="1" x14ac:dyDescent="0.2">
      <c r="B22" s="113"/>
      <c r="C22" s="344" t="s">
        <v>178</v>
      </c>
      <c r="D22" s="309" t="s">
        <v>290</v>
      </c>
      <c r="E22" s="309"/>
      <c r="F22" s="309"/>
      <c r="G22" s="345"/>
      <c r="H22" s="202"/>
      <c r="I22" s="205">
        <v>2.8000000000000001E-2</v>
      </c>
      <c r="J22" s="453">
        <f t="shared" ref="J22:J33" si="0">H22*I22</f>
        <v>0</v>
      </c>
    </row>
    <row r="23" spans="2:17" ht="15.75" customHeight="1" x14ac:dyDescent="0.2">
      <c r="B23" s="113"/>
      <c r="C23" s="343" t="s">
        <v>179</v>
      </c>
      <c r="D23" s="320" t="s">
        <v>291</v>
      </c>
      <c r="E23" s="320"/>
      <c r="F23" s="320"/>
      <c r="G23" s="312"/>
      <c r="H23" s="202"/>
      <c r="I23" s="205">
        <v>0.04</v>
      </c>
      <c r="J23" s="453">
        <f t="shared" si="0"/>
        <v>0</v>
      </c>
    </row>
    <row r="24" spans="2:17" ht="15.75" customHeight="1" x14ac:dyDescent="0.2">
      <c r="B24" s="113"/>
      <c r="C24" s="344" t="s">
        <v>180</v>
      </c>
      <c r="D24" s="309" t="s">
        <v>292</v>
      </c>
      <c r="E24" s="309"/>
      <c r="F24" s="309"/>
      <c r="G24" s="345"/>
      <c r="H24" s="202"/>
      <c r="I24" s="205">
        <v>0.06</v>
      </c>
      <c r="J24" s="453">
        <f t="shared" si="0"/>
        <v>0</v>
      </c>
    </row>
    <row r="25" spans="2:17" ht="15.75" customHeight="1" x14ac:dyDescent="0.2">
      <c r="B25" s="116"/>
      <c r="C25" s="343" t="s">
        <v>191</v>
      </c>
      <c r="D25" s="1043" t="s">
        <v>293</v>
      </c>
      <c r="E25" s="1043"/>
      <c r="F25" s="1043"/>
      <c r="G25" s="312"/>
      <c r="H25" s="202"/>
      <c r="I25" s="205">
        <v>0.12</v>
      </c>
      <c r="J25" s="453">
        <f t="shared" si="0"/>
        <v>0</v>
      </c>
    </row>
    <row r="26" spans="2:17" ht="15.75" customHeight="1" x14ac:dyDescent="0.2">
      <c r="B26" s="45" t="s">
        <v>232</v>
      </c>
      <c r="C26" s="1010" t="s">
        <v>153</v>
      </c>
      <c r="D26" s="1045"/>
      <c r="E26" s="1055"/>
      <c r="F26" s="1055"/>
      <c r="G26" s="1055"/>
      <c r="H26" s="1055"/>
      <c r="I26" s="471"/>
      <c r="J26" s="454"/>
    </row>
    <row r="27" spans="2:17" ht="15.75" customHeight="1" x14ac:dyDescent="0.2">
      <c r="B27" s="113"/>
      <c r="C27" s="343" t="s">
        <v>177</v>
      </c>
      <c r="D27" s="320" t="s">
        <v>289</v>
      </c>
      <c r="E27" s="320"/>
      <c r="F27" s="320"/>
      <c r="G27" s="312"/>
      <c r="H27" s="202"/>
      <c r="I27" s="205">
        <v>1.6E-2</v>
      </c>
      <c r="J27" s="454">
        <f>H27*I27</f>
        <v>0</v>
      </c>
    </row>
    <row r="28" spans="2:17" ht="15.75" customHeight="1" x14ac:dyDescent="0.2">
      <c r="B28" s="113"/>
      <c r="C28" s="343" t="s">
        <v>178</v>
      </c>
      <c r="D28" s="320" t="s">
        <v>290</v>
      </c>
      <c r="E28" s="320"/>
      <c r="F28" s="320"/>
      <c r="G28" s="312"/>
      <c r="H28" s="202"/>
      <c r="I28" s="205">
        <v>0.04</v>
      </c>
      <c r="J28" s="454">
        <f>H28*I28</f>
        <v>0</v>
      </c>
    </row>
    <row r="29" spans="2:17" ht="15.75" customHeight="1" x14ac:dyDescent="0.2">
      <c r="B29" s="113"/>
      <c r="C29" s="343" t="s">
        <v>179</v>
      </c>
      <c r="D29" s="320" t="s">
        <v>291</v>
      </c>
      <c r="E29" s="320"/>
      <c r="F29" s="320"/>
      <c r="G29" s="320"/>
      <c r="H29" s="202"/>
      <c r="I29" s="205">
        <v>0.08</v>
      </c>
      <c r="J29" s="454">
        <f>H29*I29</f>
        <v>0</v>
      </c>
    </row>
    <row r="30" spans="2:17" ht="15.75" customHeight="1" x14ac:dyDescent="0.2">
      <c r="B30" s="116"/>
      <c r="C30" s="343" t="s">
        <v>180</v>
      </c>
      <c r="D30" s="1043" t="s">
        <v>292</v>
      </c>
      <c r="E30" s="1043"/>
      <c r="F30" s="1043"/>
      <c r="G30" s="312"/>
      <c r="H30" s="202"/>
      <c r="I30" s="205">
        <v>0.12</v>
      </c>
      <c r="J30" s="454">
        <f>H30*I30</f>
        <v>0</v>
      </c>
    </row>
    <row r="31" spans="2:17" ht="15" customHeight="1" x14ac:dyDescent="0.2">
      <c r="B31" s="113" t="s">
        <v>233</v>
      </c>
      <c r="C31" s="1056" t="s">
        <v>11</v>
      </c>
      <c r="D31" s="987"/>
      <c r="E31" s="987"/>
      <c r="F31" s="1043"/>
      <c r="G31" s="320"/>
      <c r="H31" s="209"/>
      <c r="I31" s="206"/>
      <c r="J31" s="449"/>
    </row>
    <row r="32" spans="2:17" ht="15" customHeight="1" x14ac:dyDescent="0.2">
      <c r="B32" s="113"/>
      <c r="C32" s="343" t="s">
        <v>177</v>
      </c>
      <c r="D32" s="1043" t="s">
        <v>12</v>
      </c>
      <c r="E32" s="1043"/>
      <c r="F32" s="1043"/>
      <c r="G32" s="312"/>
      <c r="H32" s="202"/>
      <c r="I32" s="205">
        <v>0.04</v>
      </c>
      <c r="J32" s="453">
        <f t="shared" si="0"/>
        <v>0</v>
      </c>
    </row>
    <row r="33" spans="1:10" ht="15" customHeight="1" x14ac:dyDescent="0.2">
      <c r="B33" s="116"/>
      <c r="C33" s="343" t="s">
        <v>178</v>
      </c>
      <c r="D33" s="1043" t="s">
        <v>13</v>
      </c>
      <c r="E33" s="1043"/>
      <c r="F33" s="1043"/>
      <c r="G33" s="443"/>
      <c r="H33" s="202"/>
      <c r="I33" s="205">
        <v>0.12</v>
      </c>
      <c r="J33" s="453">
        <f t="shared" si="0"/>
        <v>0</v>
      </c>
    </row>
    <row r="34" spans="1:10" ht="15" customHeight="1" x14ac:dyDescent="0.2">
      <c r="B34" s="117" t="s">
        <v>262</v>
      </c>
      <c r="C34" s="1022" t="s">
        <v>86</v>
      </c>
      <c r="D34" s="1052"/>
      <c r="E34" s="1052"/>
      <c r="F34" s="1052"/>
      <c r="G34" s="1053"/>
      <c r="H34" s="202"/>
      <c r="I34" s="472">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212"/>
      <c r="I36" s="213"/>
      <c r="J36" s="416"/>
    </row>
    <row r="37" spans="1:10" s="35" customFormat="1" x14ac:dyDescent="0.2">
      <c r="B37" s="1046"/>
      <c r="C37" s="1047"/>
      <c r="D37" s="1047"/>
      <c r="E37" s="1047"/>
      <c r="F37" s="1047"/>
      <c r="G37" s="1048"/>
      <c r="H37" s="201" t="s">
        <v>8</v>
      </c>
      <c r="I37" s="55"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473"/>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55" t="s">
        <v>9</v>
      </c>
      <c r="J49" s="417" t="s">
        <v>10</v>
      </c>
    </row>
    <row r="50" spans="2:10" ht="51.75" customHeight="1" x14ac:dyDescent="0.2">
      <c r="B50" s="40" t="s">
        <v>227</v>
      </c>
      <c r="C50" s="1049" t="s">
        <v>504</v>
      </c>
      <c r="D50" s="1050"/>
      <c r="E50" s="1050"/>
      <c r="F50" s="1050"/>
      <c r="G50" s="1051"/>
      <c r="H50" s="202"/>
      <c r="I50" s="214">
        <v>0</v>
      </c>
      <c r="J50" s="453">
        <f>H50*I50</f>
        <v>0</v>
      </c>
    </row>
    <row r="51" spans="2:10" x14ac:dyDescent="0.2">
      <c r="B51" s="117" t="s">
        <v>228</v>
      </c>
      <c r="C51" s="117" t="s">
        <v>154</v>
      </c>
      <c r="D51" s="28"/>
      <c r="E51" s="321"/>
      <c r="F51" s="322"/>
      <c r="G51" s="322"/>
      <c r="H51" s="322"/>
      <c r="I51" s="474"/>
      <c r="J51" s="466"/>
    </row>
    <row r="52" spans="2:10" x14ac:dyDescent="0.2">
      <c r="B52" s="113"/>
      <c r="C52" s="28" t="s">
        <v>177</v>
      </c>
      <c r="D52" s="320" t="s">
        <v>289</v>
      </c>
      <c r="E52" s="29"/>
      <c r="F52" s="320"/>
      <c r="G52" s="346"/>
      <c r="H52" s="202"/>
      <c r="I52" s="214">
        <v>1.6E-2</v>
      </c>
      <c r="J52" s="453">
        <f>H52*I52</f>
        <v>0</v>
      </c>
    </row>
    <row r="53" spans="2:10" x14ac:dyDescent="0.2">
      <c r="B53" s="113"/>
      <c r="C53" s="28" t="s">
        <v>178</v>
      </c>
      <c r="D53" s="309" t="s">
        <v>290</v>
      </c>
      <c r="E53" s="309"/>
      <c r="F53" s="309"/>
      <c r="G53" s="346"/>
      <c r="H53" s="202"/>
      <c r="I53" s="214">
        <v>2.8000000000000001E-2</v>
      </c>
      <c r="J53" s="453">
        <f t="shared" ref="J53:J67" si="1">H53*I53</f>
        <v>0</v>
      </c>
    </row>
    <row r="54" spans="2:10" x14ac:dyDescent="0.2">
      <c r="B54" s="113"/>
      <c r="C54" s="28" t="s">
        <v>179</v>
      </c>
      <c r="D54" s="320" t="s">
        <v>291</v>
      </c>
      <c r="E54" s="320"/>
      <c r="F54" s="320"/>
      <c r="G54" s="346"/>
      <c r="H54" s="202"/>
      <c r="I54" s="214">
        <v>0.04</v>
      </c>
      <c r="J54" s="453">
        <f t="shared" si="1"/>
        <v>0</v>
      </c>
    </row>
    <row r="55" spans="2:10" x14ac:dyDescent="0.2">
      <c r="B55" s="113"/>
      <c r="C55" s="28" t="s">
        <v>180</v>
      </c>
      <c r="D55" s="309" t="s">
        <v>292</v>
      </c>
      <c r="E55" s="309"/>
      <c r="F55" s="309"/>
      <c r="G55" s="346"/>
      <c r="H55" s="202"/>
      <c r="I55" s="214">
        <v>0.06</v>
      </c>
      <c r="J55" s="453">
        <f t="shared" si="1"/>
        <v>0</v>
      </c>
    </row>
    <row r="56" spans="2:10" ht="15" customHeight="1" x14ac:dyDescent="0.2">
      <c r="B56" s="116"/>
      <c r="C56" s="28" t="s">
        <v>191</v>
      </c>
      <c r="D56" s="1043" t="s">
        <v>293</v>
      </c>
      <c r="E56" s="1043"/>
      <c r="F56" s="1043"/>
      <c r="G56" s="346"/>
      <c r="H56" s="202"/>
      <c r="I56" s="214">
        <v>0.12</v>
      </c>
      <c r="J56" s="453">
        <f t="shared" si="1"/>
        <v>0</v>
      </c>
    </row>
    <row r="57" spans="2:10" ht="33" customHeight="1" x14ac:dyDescent="0.2">
      <c r="B57" s="117" t="s">
        <v>229</v>
      </c>
      <c r="C57" s="1022" t="s">
        <v>599</v>
      </c>
      <c r="D57" s="1041"/>
      <c r="E57" s="1041"/>
      <c r="F57" s="1041"/>
      <c r="G57" s="1042"/>
      <c r="H57" s="202"/>
      <c r="I57" s="214">
        <v>1.6E-2</v>
      </c>
      <c r="J57" s="453">
        <f t="shared" si="1"/>
        <v>0</v>
      </c>
    </row>
    <row r="58" spans="2:10" ht="50.25" customHeight="1" x14ac:dyDescent="0.2">
      <c r="B58" s="118" t="s">
        <v>186</v>
      </c>
      <c r="C58" s="1024" t="s">
        <v>600</v>
      </c>
      <c r="D58" s="1041"/>
      <c r="E58" s="1041"/>
      <c r="F58" s="1041"/>
      <c r="G58" s="1041"/>
      <c r="H58" s="322"/>
      <c r="I58" s="475"/>
      <c r="J58" s="466"/>
    </row>
    <row r="59" spans="2:10" x14ac:dyDescent="0.2">
      <c r="B59" s="113"/>
      <c r="C59" s="28" t="s">
        <v>177</v>
      </c>
      <c r="D59" s="320" t="s">
        <v>289</v>
      </c>
      <c r="E59" s="29"/>
      <c r="F59" s="320"/>
      <c r="G59" s="346"/>
      <c r="H59" s="202"/>
      <c r="I59" s="214">
        <v>1.6E-2</v>
      </c>
      <c r="J59" s="453">
        <f t="shared" si="1"/>
        <v>0</v>
      </c>
    </row>
    <row r="60" spans="2:10" x14ac:dyDescent="0.2">
      <c r="B60" s="113"/>
      <c r="C60" s="28" t="s">
        <v>178</v>
      </c>
      <c r="D60" s="309" t="s">
        <v>290</v>
      </c>
      <c r="E60" s="309"/>
      <c r="F60" s="309"/>
      <c r="G60" s="346"/>
      <c r="H60" s="202"/>
      <c r="I60" s="214">
        <v>2.8000000000000001E-2</v>
      </c>
      <c r="J60" s="453">
        <f t="shared" si="1"/>
        <v>0</v>
      </c>
    </row>
    <row r="61" spans="2:10" x14ac:dyDescent="0.2">
      <c r="B61" s="113"/>
      <c r="C61" s="28" t="s">
        <v>179</v>
      </c>
      <c r="D61" s="320" t="s">
        <v>291</v>
      </c>
      <c r="E61" s="320"/>
      <c r="F61" s="320"/>
      <c r="G61" s="346"/>
      <c r="H61" s="202"/>
      <c r="I61" s="214">
        <v>0.04</v>
      </c>
      <c r="J61" s="453">
        <f t="shared" si="1"/>
        <v>0</v>
      </c>
    </row>
    <row r="62" spans="2:10" x14ac:dyDescent="0.2">
      <c r="B62" s="113"/>
      <c r="C62" s="28" t="s">
        <v>180</v>
      </c>
      <c r="D62" s="309" t="s">
        <v>292</v>
      </c>
      <c r="E62" s="309"/>
      <c r="F62" s="309"/>
      <c r="G62" s="115"/>
      <c r="H62" s="202"/>
      <c r="I62" s="214">
        <v>0.06</v>
      </c>
      <c r="J62" s="453">
        <f t="shared" si="1"/>
        <v>0</v>
      </c>
    </row>
    <row r="63" spans="2:10" ht="15" customHeight="1" x14ac:dyDescent="0.2">
      <c r="B63" s="116"/>
      <c r="C63" s="28" t="s">
        <v>191</v>
      </c>
      <c r="D63" s="1043" t="s">
        <v>293</v>
      </c>
      <c r="E63" s="1043"/>
      <c r="F63" s="1043"/>
      <c r="G63" s="346"/>
      <c r="H63" s="202"/>
      <c r="I63" s="214">
        <v>0.12</v>
      </c>
      <c r="J63" s="453">
        <f t="shared" si="1"/>
        <v>0</v>
      </c>
    </row>
    <row r="64" spans="2:10" ht="15" customHeight="1" x14ac:dyDescent="0.2">
      <c r="B64" s="117" t="s">
        <v>232</v>
      </c>
      <c r="C64" s="321" t="s">
        <v>25</v>
      </c>
      <c r="D64" s="322"/>
      <c r="E64" s="322"/>
      <c r="F64" s="322"/>
      <c r="G64" s="322"/>
      <c r="H64" s="72"/>
      <c r="I64" s="476"/>
      <c r="J64" s="478"/>
    </row>
    <row r="65" spans="1:10" ht="46.5" customHeight="1" x14ac:dyDescent="0.2">
      <c r="B65" s="113"/>
      <c r="C65" s="28" t="s">
        <v>177</v>
      </c>
      <c r="D65" s="1045" t="s">
        <v>503</v>
      </c>
      <c r="E65" s="1045"/>
      <c r="F65" s="1045"/>
      <c r="G65" s="1011"/>
      <c r="H65" s="202"/>
      <c r="I65" s="666">
        <v>0.04</v>
      </c>
      <c r="J65" s="453">
        <f t="shared" si="1"/>
        <v>0</v>
      </c>
    </row>
    <row r="66" spans="1:10" x14ac:dyDescent="0.2">
      <c r="B66" s="116"/>
      <c r="C66" s="28" t="s">
        <v>178</v>
      </c>
      <c r="D66" s="29" t="s">
        <v>93</v>
      </c>
      <c r="E66" s="29"/>
      <c r="F66" s="29"/>
      <c r="G66" s="115"/>
      <c r="H66" s="202"/>
      <c r="I66" s="214">
        <v>0.06</v>
      </c>
      <c r="J66" s="453">
        <f t="shared" si="1"/>
        <v>0</v>
      </c>
    </row>
    <row r="67" spans="1:10" x14ac:dyDescent="0.2">
      <c r="B67" s="117" t="s">
        <v>233</v>
      </c>
      <c r="C67" s="28" t="s">
        <v>226</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215</v>
      </c>
      <c r="J69" s="494">
        <f>J46+J68</f>
        <v>0</v>
      </c>
    </row>
    <row r="70" spans="1:10" ht="63.2" customHeight="1" thickTop="1" x14ac:dyDescent="0.2">
      <c r="B70" s="1044" t="s">
        <v>601</v>
      </c>
      <c r="C70" s="1044"/>
      <c r="D70" s="1044"/>
      <c r="E70" s="1044"/>
      <c r="F70" s="1044"/>
      <c r="G70" s="1044"/>
      <c r="H70" s="1044"/>
      <c r="I70" s="1044"/>
      <c r="J70" s="510"/>
    </row>
    <row r="71" spans="1:10" ht="15.75" customHeight="1" x14ac:dyDescent="0.2"/>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93" t="s">
        <v>324</v>
      </c>
      <c r="G101" s="93" t="s">
        <v>166</v>
      </c>
      <c r="H101" s="93"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50" t="s">
        <v>221</v>
      </c>
      <c r="C128" s="697" t="s">
        <v>607</v>
      </c>
      <c r="D128" s="697"/>
      <c r="E128" s="697"/>
      <c r="F128" s="697"/>
      <c r="G128" s="697"/>
      <c r="H128" s="697"/>
      <c r="I128" s="355"/>
      <c r="J128" s="355"/>
    </row>
    <row r="129" spans="1:10" ht="18.75" customHeight="1" x14ac:dyDescent="0.2">
      <c r="B129" s="50" t="s">
        <v>222</v>
      </c>
      <c r="C129" s="697" t="s">
        <v>608</v>
      </c>
      <c r="D129" s="697"/>
      <c r="E129" s="697"/>
      <c r="F129" s="697"/>
      <c r="G129" s="697"/>
      <c r="H129" s="697"/>
      <c r="I129" s="355"/>
      <c r="J129" s="355"/>
    </row>
    <row r="130" spans="1:10" x14ac:dyDescent="0.2">
      <c r="B130" s="50"/>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313"/>
      <c r="D134" s="313"/>
      <c r="E134" s="313"/>
      <c r="F134" s="313"/>
      <c r="G134" s="313"/>
      <c r="H134" s="313"/>
      <c r="I134" s="313"/>
      <c r="J134" s="313"/>
    </row>
    <row r="135" spans="1:10" ht="43.5" customHeight="1" x14ac:dyDescent="0.2">
      <c r="B135" s="260" t="s">
        <v>30</v>
      </c>
      <c r="C135" s="1028" t="s">
        <v>439</v>
      </c>
      <c r="D135" s="1028"/>
      <c r="E135" s="1028"/>
      <c r="F135" s="1028"/>
      <c r="G135" s="1028"/>
      <c r="H135" s="1028"/>
      <c r="I135" s="1028"/>
      <c r="J135" s="1028"/>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247</v>
      </c>
      <c r="D138" s="93" t="s">
        <v>31</v>
      </c>
      <c r="E138" s="93" t="s">
        <v>32</v>
      </c>
      <c r="F138" s="93" t="s">
        <v>305</v>
      </c>
      <c r="G138" s="93" t="s">
        <v>279</v>
      </c>
      <c r="H138" s="93" t="s">
        <v>37</v>
      </c>
    </row>
    <row r="139" spans="1:10" ht="78.95" customHeight="1" x14ac:dyDescent="0.2">
      <c r="B139" s="314"/>
      <c r="C139" s="517" t="s">
        <v>177</v>
      </c>
      <c r="D139" s="220"/>
      <c r="E139" s="241"/>
      <c r="F139" s="520"/>
      <c r="G139" s="519"/>
      <c r="H139" s="241"/>
      <c r="I139" s="314"/>
    </row>
    <row r="140" spans="1:10" ht="78.95" customHeight="1" x14ac:dyDescent="0.2">
      <c r="B140" s="314"/>
      <c r="C140" s="518" t="s">
        <v>178</v>
      </c>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35433070866141736" top="0.39370078740157483"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ignoredErrors>
    <ignoredError sqref="E5:M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showGridLines="0" zoomScale="80" zoomScaleNormal="80" zoomScalePageLayoutView="85" workbookViewId="0">
      <selection activeCell="F131" sqref="F131"/>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481</v>
      </c>
      <c r="B1" s="1062" t="s">
        <v>464</v>
      </c>
      <c r="C1" s="1063"/>
      <c r="D1" s="817"/>
      <c r="J1" s="24"/>
    </row>
    <row r="2" spans="1:13" x14ac:dyDescent="0.3">
      <c r="I2" s="168"/>
      <c r="J2" s="168"/>
    </row>
    <row r="3" spans="1:13" x14ac:dyDescent="0.3">
      <c r="I3" s="785"/>
      <c r="J3" s="785"/>
    </row>
    <row r="4" spans="1:13" x14ac:dyDescent="0.3">
      <c r="I4" s="785"/>
      <c r="J4" s="785"/>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513</v>
      </c>
      <c r="F9" s="949"/>
      <c r="G9" s="949"/>
      <c r="H9" s="949"/>
      <c r="I9" s="949"/>
      <c r="J9" s="949"/>
      <c r="K9" s="949"/>
      <c r="L9" s="949"/>
      <c r="M9" s="950"/>
    </row>
    <row r="10" spans="1:13" x14ac:dyDescent="0.2">
      <c r="G10" s="774"/>
      <c r="H10" s="774"/>
      <c r="I10" s="774"/>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407</v>
      </c>
    </row>
    <row r="15" spans="1:13" s="35" customFormat="1" ht="18.75" customHeight="1" x14ac:dyDescent="0.3">
      <c r="A15" s="797" t="s">
        <v>177</v>
      </c>
      <c r="B15" s="790" t="s">
        <v>7</v>
      </c>
      <c r="C15" s="790"/>
      <c r="D15" s="790"/>
      <c r="E15" s="790"/>
      <c r="F15" s="576"/>
      <c r="G15" s="576"/>
      <c r="H15" s="790"/>
      <c r="I15" s="951" t="s">
        <v>418</v>
      </c>
      <c r="J15" s="1061"/>
    </row>
    <row r="16" spans="1:13" s="35" customFormat="1" ht="26.25" customHeight="1" x14ac:dyDescent="0.2">
      <c r="B16" s="1046"/>
      <c r="C16" s="1047"/>
      <c r="D16" s="1047"/>
      <c r="E16" s="1047"/>
      <c r="F16" s="1047"/>
      <c r="G16" s="1048"/>
      <c r="H16" s="201" t="s">
        <v>8</v>
      </c>
      <c r="I16" s="808" t="s">
        <v>9</v>
      </c>
      <c r="J16" s="808" t="s">
        <v>10</v>
      </c>
    </row>
    <row r="17" spans="2:17" s="342" customFormat="1" ht="50.1" customHeight="1" x14ac:dyDescent="0.2">
      <c r="B17" s="121" t="s">
        <v>227</v>
      </c>
      <c r="C17" s="1020" t="s">
        <v>288</v>
      </c>
      <c r="D17" s="1057"/>
      <c r="E17" s="1045"/>
      <c r="F17" s="1058"/>
      <c r="G17" s="1009"/>
      <c r="H17" s="202"/>
      <c r="I17" s="205">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783" t="s">
        <v>177</v>
      </c>
      <c r="D21" s="786" t="s">
        <v>289</v>
      </c>
      <c r="E21" s="29"/>
      <c r="F21" s="786"/>
      <c r="G21" s="805"/>
      <c r="H21" s="202"/>
      <c r="I21" s="205">
        <v>1.6E-2</v>
      </c>
      <c r="J21" s="453">
        <f>H21*I21</f>
        <v>0</v>
      </c>
    </row>
    <row r="22" spans="2:17" ht="15.75" customHeight="1" x14ac:dyDescent="0.2">
      <c r="B22" s="113"/>
      <c r="C22" s="344" t="s">
        <v>178</v>
      </c>
      <c r="D22" s="802" t="s">
        <v>290</v>
      </c>
      <c r="E22" s="802"/>
      <c r="F22" s="802"/>
      <c r="G22" s="345"/>
      <c r="H22" s="202"/>
      <c r="I22" s="205">
        <v>2.8000000000000001E-2</v>
      </c>
      <c r="J22" s="453">
        <f t="shared" ref="J22:J33" si="0">H22*I22</f>
        <v>0</v>
      </c>
    </row>
    <row r="23" spans="2:17" ht="15.75" customHeight="1" x14ac:dyDescent="0.2">
      <c r="B23" s="113"/>
      <c r="C23" s="783" t="s">
        <v>179</v>
      </c>
      <c r="D23" s="786" t="s">
        <v>291</v>
      </c>
      <c r="E23" s="786"/>
      <c r="F23" s="786"/>
      <c r="G23" s="805"/>
      <c r="H23" s="202"/>
      <c r="I23" s="205">
        <v>0.04</v>
      </c>
      <c r="J23" s="453">
        <f t="shared" si="0"/>
        <v>0</v>
      </c>
    </row>
    <row r="24" spans="2:17" ht="15.75" customHeight="1" x14ac:dyDescent="0.2">
      <c r="B24" s="113"/>
      <c r="C24" s="344" t="s">
        <v>180</v>
      </c>
      <c r="D24" s="802" t="s">
        <v>292</v>
      </c>
      <c r="E24" s="802"/>
      <c r="F24" s="802"/>
      <c r="G24" s="345"/>
      <c r="H24" s="202"/>
      <c r="I24" s="205">
        <v>0.06</v>
      </c>
      <c r="J24" s="453">
        <f t="shared" si="0"/>
        <v>0</v>
      </c>
    </row>
    <row r="25" spans="2:17" ht="15.75" customHeight="1" x14ac:dyDescent="0.2">
      <c r="B25" s="116"/>
      <c r="C25" s="783" t="s">
        <v>191</v>
      </c>
      <c r="D25" s="1043" t="s">
        <v>293</v>
      </c>
      <c r="E25" s="1043"/>
      <c r="F25" s="1043"/>
      <c r="G25" s="805"/>
      <c r="H25" s="202"/>
      <c r="I25" s="205">
        <v>0.12</v>
      </c>
      <c r="J25" s="453">
        <f t="shared" si="0"/>
        <v>0</v>
      </c>
    </row>
    <row r="26" spans="2:17" ht="15.75" customHeight="1" x14ac:dyDescent="0.2">
      <c r="B26" s="45" t="s">
        <v>232</v>
      </c>
      <c r="C26" s="1010" t="s">
        <v>153</v>
      </c>
      <c r="D26" s="1045"/>
      <c r="E26" s="1055"/>
      <c r="F26" s="1055"/>
      <c r="G26" s="1055"/>
      <c r="H26" s="1055"/>
      <c r="I26" s="471"/>
      <c r="J26" s="454"/>
    </row>
    <row r="27" spans="2:17" ht="15.75" customHeight="1" x14ac:dyDescent="0.2">
      <c r="B27" s="113"/>
      <c r="C27" s="783" t="s">
        <v>177</v>
      </c>
      <c r="D27" s="786" t="s">
        <v>289</v>
      </c>
      <c r="E27" s="786"/>
      <c r="F27" s="786"/>
      <c r="G27" s="805"/>
      <c r="H27" s="202"/>
      <c r="I27" s="205">
        <v>1.6E-2</v>
      </c>
      <c r="J27" s="454">
        <f>H27*I27</f>
        <v>0</v>
      </c>
    </row>
    <row r="28" spans="2:17" ht="15.75" customHeight="1" x14ac:dyDescent="0.2">
      <c r="B28" s="113"/>
      <c r="C28" s="783" t="s">
        <v>178</v>
      </c>
      <c r="D28" s="786" t="s">
        <v>290</v>
      </c>
      <c r="E28" s="786"/>
      <c r="F28" s="786"/>
      <c r="G28" s="805"/>
      <c r="H28" s="202"/>
      <c r="I28" s="205">
        <v>0.04</v>
      </c>
      <c r="J28" s="454">
        <f>H28*I28</f>
        <v>0</v>
      </c>
    </row>
    <row r="29" spans="2:17" ht="15.75" customHeight="1" x14ac:dyDescent="0.2">
      <c r="B29" s="113"/>
      <c r="C29" s="783" t="s">
        <v>179</v>
      </c>
      <c r="D29" s="786" t="s">
        <v>291</v>
      </c>
      <c r="E29" s="786"/>
      <c r="F29" s="786"/>
      <c r="G29" s="786"/>
      <c r="H29" s="202"/>
      <c r="I29" s="205">
        <v>0.08</v>
      </c>
      <c r="J29" s="454">
        <f>H29*I29</f>
        <v>0</v>
      </c>
    </row>
    <row r="30" spans="2:17" ht="15.75" customHeight="1" x14ac:dyDescent="0.2">
      <c r="B30" s="116"/>
      <c r="C30" s="783" t="s">
        <v>180</v>
      </c>
      <c r="D30" s="1043" t="s">
        <v>292</v>
      </c>
      <c r="E30" s="1043"/>
      <c r="F30" s="1043"/>
      <c r="G30" s="805"/>
      <c r="H30" s="202"/>
      <c r="I30" s="205">
        <v>0.12</v>
      </c>
      <c r="J30" s="454">
        <f>H30*I30</f>
        <v>0</v>
      </c>
    </row>
    <row r="31" spans="2:17" ht="15" customHeight="1" x14ac:dyDescent="0.2">
      <c r="B31" s="113" t="s">
        <v>233</v>
      </c>
      <c r="C31" s="1056" t="s">
        <v>11</v>
      </c>
      <c r="D31" s="987"/>
      <c r="E31" s="987"/>
      <c r="F31" s="1043"/>
      <c r="G31" s="786"/>
      <c r="H31" s="209"/>
      <c r="I31" s="206"/>
      <c r="J31" s="449"/>
    </row>
    <row r="32" spans="2:17" ht="15" customHeight="1" x14ac:dyDescent="0.2">
      <c r="B32" s="113"/>
      <c r="C32" s="783" t="s">
        <v>177</v>
      </c>
      <c r="D32" s="1043" t="s">
        <v>12</v>
      </c>
      <c r="E32" s="1043"/>
      <c r="F32" s="1043"/>
      <c r="G32" s="805"/>
      <c r="H32" s="202"/>
      <c r="I32" s="205">
        <v>0.04</v>
      </c>
      <c r="J32" s="453">
        <f t="shared" si="0"/>
        <v>0</v>
      </c>
    </row>
    <row r="33" spans="1:10" ht="15" customHeight="1" x14ac:dyDescent="0.2">
      <c r="B33" s="116"/>
      <c r="C33" s="783" t="s">
        <v>178</v>
      </c>
      <c r="D33" s="1043" t="s">
        <v>13</v>
      </c>
      <c r="E33" s="1043"/>
      <c r="F33" s="1043"/>
      <c r="G33" s="801"/>
      <c r="H33" s="202"/>
      <c r="I33" s="205">
        <v>0.12</v>
      </c>
      <c r="J33" s="453">
        <f t="shared" si="0"/>
        <v>0</v>
      </c>
    </row>
    <row r="34" spans="1:10" ht="15" customHeight="1" x14ac:dyDescent="0.2">
      <c r="B34" s="117" t="s">
        <v>262</v>
      </c>
      <c r="C34" s="1022" t="s">
        <v>86</v>
      </c>
      <c r="D34" s="1052"/>
      <c r="E34" s="1052"/>
      <c r="F34" s="1052"/>
      <c r="G34" s="1053"/>
      <c r="H34" s="202"/>
      <c r="I34" s="472">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799"/>
      <c r="I36" s="213"/>
      <c r="J36" s="416"/>
    </row>
    <row r="37" spans="1:10" s="35" customFormat="1" x14ac:dyDescent="0.2">
      <c r="B37" s="1046"/>
      <c r="C37" s="1047"/>
      <c r="D37" s="1047"/>
      <c r="E37" s="1047"/>
      <c r="F37" s="1047"/>
      <c r="G37" s="1048"/>
      <c r="H37" s="201" t="s">
        <v>8</v>
      </c>
      <c r="I37" s="808"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473"/>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808" t="s">
        <v>9</v>
      </c>
      <c r="J49" s="417" t="s">
        <v>10</v>
      </c>
    </row>
    <row r="50" spans="2:10" ht="51.75" customHeight="1" x14ac:dyDescent="0.2">
      <c r="B50" s="40" t="s">
        <v>227</v>
      </c>
      <c r="C50" s="1049" t="s">
        <v>504</v>
      </c>
      <c r="D50" s="1050"/>
      <c r="E50" s="1050"/>
      <c r="F50" s="1050"/>
      <c r="G50" s="1051"/>
      <c r="H50" s="202"/>
      <c r="I50" s="214">
        <v>0</v>
      </c>
      <c r="J50" s="453">
        <f>H50*I50</f>
        <v>0</v>
      </c>
    </row>
    <row r="51" spans="2:10" x14ac:dyDescent="0.2">
      <c r="B51" s="117" t="s">
        <v>228</v>
      </c>
      <c r="C51" s="117" t="s">
        <v>154</v>
      </c>
      <c r="D51" s="28"/>
      <c r="E51" s="803"/>
      <c r="F51" s="804"/>
      <c r="G51" s="804"/>
      <c r="H51" s="804"/>
      <c r="I51" s="474"/>
      <c r="J51" s="466"/>
    </row>
    <row r="52" spans="2:10" x14ac:dyDescent="0.2">
      <c r="B52" s="113"/>
      <c r="C52" s="28" t="s">
        <v>177</v>
      </c>
      <c r="D52" s="786" t="s">
        <v>289</v>
      </c>
      <c r="E52" s="29"/>
      <c r="F52" s="786"/>
      <c r="G52" s="789"/>
      <c r="H52" s="202"/>
      <c r="I52" s="214">
        <v>1.6E-2</v>
      </c>
      <c r="J52" s="453">
        <f>H52*I52</f>
        <v>0</v>
      </c>
    </row>
    <row r="53" spans="2:10" x14ac:dyDescent="0.2">
      <c r="B53" s="113"/>
      <c r="C53" s="28" t="s">
        <v>178</v>
      </c>
      <c r="D53" s="802" t="s">
        <v>290</v>
      </c>
      <c r="E53" s="802"/>
      <c r="F53" s="802"/>
      <c r="G53" s="789"/>
      <c r="H53" s="202"/>
      <c r="I53" s="214">
        <v>2.8000000000000001E-2</v>
      </c>
      <c r="J53" s="453">
        <f t="shared" ref="J53:J67" si="1">H53*I53</f>
        <v>0</v>
      </c>
    </row>
    <row r="54" spans="2:10" x14ac:dyDescent="0.2">
      <c r="B54" s="113"/>
      <c r="C54" s="28" t="s">
        <v>179</v>
      </c>
      <c r="D54" s="786" t="s">
        <v>291</v>
      </c>
      <c r="E54" s="786"/>
      <c r="F54" s="786"/>
      <c r="G54" s="789"/>
      <c r="H54" s="202"/>
      <c r="I54" s="214">
        <v>0.04</v>
      </c>
      <c r="J54" s="453">
        <f t="shared" si="1"/>
        <v>0</v>
      </c>
    </row>
    <row r="55" spans="2:10" x14ac:dyDescent="0.2">
      <c r="B55" s="113"/>
      <c r="C55" s="28" t="s">
        <v>180</v>
      </c>
      <c r="D55" s="802" t="s">
        <v>292</v>
      </c>
      <c r="E55" s="802"/>
      <c r="F55" s="802"/>
      <c r="G55" s="789"/>
      <c r="H55" s="202"/>
      <c r="I55" s="214">
        <v>0.06</v>
      </c>
      <c r="J55" s="453">
        <f t="shared" si="1"/>
        <v>0</v>
      </c>
    </row>
    <row r="56" spans="2:10" ht="15" customHeight="1" x14ac:dyDescent="0.2">
      <c r="B56" s="116"/>
      <c r="C56" s="28" t="s">
        <v>191</v>
      </c>
      <c r="D56" s="1043" t="s">
        <v>293</v>
      </c>
      <c r="E56" s="1043"/>
      <c r="F56" s="1043"/>
      <c r="G56" s="789"/>
      <c r="H56" s="202"/>
      <c r="I56" s="214">
        <v>0.12</v>
      </c>
      <c r="J56" s="453">
        <f t="shared" si="1"/>
        <v>0</v>
      </c>
    </row>
    <row r="57" spans="2:10" ht="29.25" customHeight="1" x14ac:dyDescent="0.2">
      <c r="B57" s="117" t="s">
        <v>229</v>
      </c>
      <c r="C57" s="1022" t="s">
        <v>599</v>
      </c>
      <c r="D57" s="1041"/>
      <c r="E57" s="1041"/>
      <c r="F57" s="1041"/>
      <c r="G57" s="1042"/>
      <c r="H57" s="202"/>
      <c r="I57" s="214">
        <v>1.6E-2</v>
      </c>
      <c r="J57" s="453">
        <f t="shared" si="1"/>
        <v>0</v>
      </c>
    </row>
    <row r="58" spans="2:10" ht="48" customHeight="1" x14ac:dyDescent="0.2">
      <c r="B58" s="118" t="s">
        <v>186</v>
      </c>
      <c r="C58" s="1024" t="s">
        <v>600</v>
      </c>
      <c r="D58" s="1041"/>
      <c r="E58" s="1041"/>
      <c r="F58" s="1041"/>
      <c r="G58" s="1041"/>
      <c r="H58" s="804"/>
      <c r="I58" s="475"/>
      <c r="J58" s="466"/>
    </row>
    <row r="59" spans="2:10" x14ac:dyDescent="0.2">
      <c r="B59" s="113"/>
      <c r="C59" s="28" t="s">
        <v>177</v>
      </c>
      <c r="D59" s="786" t="s">
        <v>289</v>
      </c>
      <c r="E59" s="29"/>
      <c r="F59" s="786"/>
      <c r="G59" s="789"/>
      <c r="H59" s="202"/>
      <c r="I59" s="214">
        <v>1.6E-2</v>
      </c>
      <c r="J59" s="453">
        <f t="shared" si="1"/>
        <v>0</v>
      </c>
    </row>
    <row r="60" spans="2:10" x14ac:dyDescent="0.2">
      <c r="B60" s="113"/>
      <c r="C60" s="28" t="s">
        <v>178</v>
      </c>
      <c r="D60" s="802" t="s">
        <v>290</v>
      </c>
      <c r="E60" s="802"/>
      <c r="F60" s="802"/>
      <c r="G60" s="789"/>
      <c r="H60" s="202"/>
      <c r="I60" s="214">
        <v>2.8000000000000001E-2</v>
      </c>
      <c r="J60" s="453">
        <f t="shared" si="1"/>
        <v>0</v>
      </c>
    </row>
    <row r="61" spans="2:10" x14ac:dyDescent="0.2">
      <c r="B61" s="113"/>
      <c r="C61" s="28" t="s">
        <v>179</v>
      </c>
      <c r="D61" s="786" t="s">
        <v>291</v>
      </c>
      <c r="E61" s="786"/>
      <c r="F61" s="786"/>
      <c r="G61" s="789"/>
      <c r="H61" s="202"/>
      <c r="I61" s="214">
        <v>0.04</v>
      </c>
      <c r="J61" s="453">
        <f t="shared" si="1"/>
        <v>0</v>
      </c>
    </row>
    <row r="62" spans="2:10" x14ac:dyDescent="0.2">
      <c r="B62" s="113"/>
      <c r="C62" s="28" t="s">
        <v>180</v>
      </c>
      <c r="D62" s="802" t="s">
        <v>292</v>
      </c>
      <c r="E62" s="802"/>
      <c r="F62" s="802"/>
      <c r="G62" s="115"/>
      <c r="H62" s="202"/>
      <c r="I62" s="214">
        <v>0.06</v>
      </c>
      <c r="J62" s="453">
        <f t="shared" si="1"/>
        <v>0</v>
      </c>
    </row>
    <row r="63" spans="2:10" ht="15" customHeight="1" x14ac:dyDescent="0.2">
      <c r="B63" s="116"/>
      <c r="C63" s="28" t="s">
        <v>191</v>
      </c>
      <c r="D63" s="1043" t="s">
        <v>293</v>
      </c>
      <c r="E63" s="1043"/>
      <c r="F63" s="1043"/>
      <c r="G63" s="789"/>
      <c r="H63" s="202"/>
      <c r="I63" s="214">
        <v>0.12</v>
      </c>
      <c r="J63" s="453">
        <f t="shared" si="1"/>
        <v>0</v>
      </c>
    </row>
    <row r="64" spans="2:10" ht="15" customHeight="1" x14ac:dyDescent="0.2">
      <c r="B64" s="117" t="s">
        <v>232</v>
      </c>
      <c r="C64" s="803" t="s">
        <v>25</v>
      </c>
      <c r="D64" s="804"/>
      <c r="E64" s="804"/>
      <c r="F64" s="804"/>
      <c r="G64" s="804"/>
      <c r="H64" s="798"/>
      <c r="I64" s="476"/>
      <c r="J64" s="478"/>
    </row>
    <row r="65" spans="1:10" ht="46.5" customHeight="1" x14ac:dyDescent="0.2">
      <c r="B65" s="113"/>
      <c r="C65" s="28" t="s">
        <v>177</v>
      </c>
      <c r="D65" s="1045" t="s">
        <v>503</v>
      </c>
      <c r="E65" s="1045"/>
      <c r="F65" s="1045"/>
      <c r="G65" s="1011"/>
      <c r="H65" s="202"/>
      <c r="I65" s="666">
        <v>0.04</v>
      </c>
      <c r="J65" s="453">
        <f t="shared" si="1"/>
        <v>0</v>
      </c>
    </row>
    <row r="66" spans="1:10" x14ac:dyDescent="0.2">
      <c r="B66" s="116"/>
      <c r="C66" s="28" t="s">
        <v>178</v>
      </c>
      <c r="D66" s="29" t="s">
        <v>93</v>
      </c>
      <c r="E66" s="29"/>
      <c r="F66" s="29"/>
      <c r="G66" s="115"/>
      <c r="H66" s="202"/>
      <c r="I66" s="214">
        <v>0.06</v>
      </c>
      <c r="J66" s="453">
        <f t="shared" si="1"/>
        <v>0</v>
      </c>
    </row>
    <row r="67" spans="1:10" x14ac:dyDescent="0.2">
      <c r="B67" s="117" t="s">
        <v>233</v>
      </c>
      <c r="C67" s="28" t="s">
        <v>226</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215</v>
      </c>
      <c r="J69" s="494">
        <f>J46+J68</f>
        <v>0</v>
      </c>
    </row>
    <row r="70" spans="1:10" ht="63.2" customHeight="1" thickTop="1" x14ac:dyDescent="0.2">
      <c r="B70" s="1044" t="s">
        <v>601</v>
      </c>
      <c r="C70" s="1044"/>
      <c r="D70" s="1044"/>
      <c r="E70" s="1044"/>
      <c r="F70" s="1044"/>
      <c r="G70" s="1044"/>
      <c r="H70" s="1044"/>
      <c r="I70" s="1044"/>
      <c r="J70" s="510"/>
    </row>
    <row r="71" spans="1:10" ht="15.75" customHeight="1" x14ac:dyDescent="0.2"/>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824" t="s">
        <v>324</v>
      </c>
      <c r="G101" s="824" t="s">
        <v>166</v>
      </c>
      <c r="H101" s="824"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50" t="s">
        <v>221</v>
      </c>
      <c r="C128" s="697" t="s">
        <v>607</v>
      </c>
      <c r="D128" s="697"/>
      <c r="E128" s="697"/>
      <c r="F128" s="697"/>
      <c r="G128" s="697"/>
      <c r="H128" s="697"/>
      <c r="I128" s="355"/>
      <c r="J128" s="355"/>
    </row>
    <row r="129" spans="1:10" ht="18.75" customHeight="1" x14ac:dyDescent="0.2">
      <c r="B129" s="50" t="s">
        <v>222</v>
      </c>
      <c r="C129" s="697" t="s">
        <v>608</v>
      </c>
      <c r="D129" s="697"/>
      <c r="E129" s="697"/>
      <c r="F129" s="697"/>
      <c r="G129" s="697"/>
      <c r="H129" s="697"/>
      <c r="I129" s="355"/>
      <c r="J129" s="355"/>
    </row>
    <row r="130" spans="1:10" x14ac:dyDescent="0.2">
      <c r="B130" s="50"/>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784"/>
      <c r="D134" s="784"/>
      <c r="E134" s="784"/>
      <c r="F134" s="784"/>
      <c r="G134" s="784"/>
      <c r="H134" s="784"/>
      <c r="I134" s="784"/>
      <c r="J134" s="784"/>
    </row>
    <row r="135" spans="1:10" ht="43.5" customHeight="1" x14ac:dyDescent="0.2">
      <c r="B135" s="260" t="s">
        <v>30</v>
      </c>
      <c r="C135" s="1028" t="s">
        <v>439</v>
      </c>
      <c r="D135" s="1028"/>
      <c r="E135" s="1028"/>
      <c r="F135" s="1028"/>
      <c r="G135" s="1028"/>
      <c r="H135" s="1028"/>
      <c r="I135" s="1028"/>
      <c r="J135" s="1028"/>
    </row>
    <row r="136" spans="1:10" ht="6" customHeight="1" x14ac:dyDescent="0.2">
      <c r="B136" s="34"/>
      <c r="C136" s="784"/>
      <c r="D136" s="784"/>
      <c r="E136" s="784"/>
      <c r="F136" s="784"/>
      <c r="G136" s="784"/>
      <c r="H136" s="784"/>
      <c r="I136" s="784"/>
      <c r="J136" s="784"/>
    </row>
    <row r="137" spans="1:10" ht="3" customHeight="1" x14ac:dyDescent="0.2">
      <c r="C137" s="34"/>
      <c r="D137" s="34"/>
      <c r="E137" s="784"/>
      <c r="F137" s="784"/>
      <c r="G137" s="784"/>
      <c r="H137" s="784"/>
      <c r="I137" s="784"/>
      <c r="J137" s="784"/>
    </row>
    <row r="138" spans="1:10" ht="30" customHeight="1" x14ac:dyDescent="0.2">
      <c r="C138" s="218" t="s">
        <v>247</v>
      </c>
      <c r="D138" s="824" t="s">
        <v>31</v>
      </c>
      <c r="E138" s="824" t="s">
        <v>32</v>
      </c>
      <c r="F138" s="824" t="s">
        <v>305</v>
      </c>
      <c r="G138" s="824" t="s">
        <v>279</v>
      </c>
      <c r="H138" s="824" t="s">
        <v>37</v>
      </c>
    </row>
    <row r="139" spans="1:10" ht="78.95" customHeight="1" x14ac:dyDescent="0.2">
      <c r="B139" s="787"/>
      <c r="C139" s="517" t="s">
        <v>177</v>
      </c>
      <c r="D139" s="220"/>
      <c r="E139" s="241"/>
      <c r="F139" s="520"/>
      <c r="G139" s="519"/>
      <c r="H139" s="241"/>
      <c r="I139" s="787"/>
    </row>
    <row r="140" spans="1:10" ht="78.95" customHeight="1" x14ac:dyDescent="0.2">
      <c r="B140" s="787"/>
      <c r="C140" s="518" t="s">
        <v>178</v>
      </c>
      <c r="D140" s="220"/>
      <c r="E140" s="241"/>
      <c r="F140" s="520"/>
      <c r="G140" s="519"/>
      <c r="H140" s="241"/>
      <c r="I140" s="787"/>
    </row>
    <row r="141" spans="1:10" ht="78.95" customHeight="1" x14ac:dyDescent="0.2">
      <c r="B141" s="787"/>
      <c r="C141" s="518"/>
      <c r="D141" s="220"/>
      <c r="E141" s="241"/>
      <c r="F141" s="520"/>
      <c r="G141" s="519"/>
      <c r="H141" s="241"/>
      <c r="I141" s="787"/>
    </row>
    <row r="142" spans="1:10" ht="78.95" customHeight="1" x14ac:dyDescent="0.2">
      <c r="B142" s="787"/>
      <c r="C142" s="518"/>
      <c r="D142" s="220"/>
      <c r="E142" s="241"/>
      <c r="F142" s="520"/>
      <c r="G142" s="519"/>
      <c r="H142" s="241"/>
      <c r="I142" s="787"/>
    </row>
    <row r="143" spans="1:10" ht="78.95" customHeight="1" x14ac:dyDescent="0.2">
      <c r="B143" s="787"/>
      <c r="C143" s="518"/>
      <c r="D143" s="220"/>
      <c r="E143" s="241"/>
      <c r="F143" s="520"/>
      <c r="G143" s="519"/>
      <c r="H143" s="241"/>
      <c r="I143" s="787"/>
    </row>
    <row r="144" spans="1:10" ht="78.95" customHeight="1" x14ac:dyDescent="0.2">
      <c r="B144" s="787"/>
      <c r="C144" s="518"/>
      <c r="D144" s="220"/>
      <c r="E144" s="241"/>
      <c r="F144" s="520"/>
      <c r="G144" s="519"/>
      <c r="H144" s="241"/>
      <c r="I144" s="787"/>
    </row>
    <row r="145" spans="2:9" ht="78.95" customHeight="1" x14ac:dyDescent="0.2">
      <c r="B145" s="787"/>
      <c r="C145" s="518"/>
      <c r="D145" s="220"/>
      <c r="E145" s="241"/>
      <c r="F145" s="520"/>
      <c r="G145" s="519"/>
      <c r="H145" s="241"/>
      <c r="I145" s="787"/>
    </row>
    <row r="146" spans="2:9" ht="78.95" customHeight="1" x14ac:dyDescent="0.2">
      <c r="B146" s="787"/>
      <c r="C146" s="518"/>
      <c r="D146" s="220"/>
      <c r="E146" s="241"/>
      <c r="F146" s="520"/>
      <c r="G146" s="519"/>
      <c r="H146" s="241"/>
      <c r="I146" s="787"/>
    </row>
    <row r="147" spans="2:9" ht="78.95" customHeight="1" x14ac:dyDescent="0.2">
      <c r="B147" s="787"/>
      <c r="C147" s="518"/>
      <c r="D147" s="220"/>
      <c r="E147" s="241"/>
      <c r="F147" s="520"/>
      <c r="G147" s="519"/>
      <c r="H147" s="241"/>
      <c r="I147" s="787"/>
    </row>
    <row r="148" spans="2:9" ht="78.95" customHeight="1" x14ac:dyDescent="0.2">
      <c r="B148" s="787"/>
      <c r="C148" s="518"/>
      <c r="D148" s="220"/>
      <c r="E148" s="241"/>
      <c r="F148" s="520"/>
      <c r="G148" s="519"/>
      <c r="H148" s="241"/>
      <c r="I148" s="787"/>
    </row>
    <row r="149" spans="2:9" ht="78.95" customHeight="1" x14ac:dyDescent="0.2">
      <c r="B149" s="787"/>
      <c r="C149" s="518"/>
      <c r="D149" s="220"/>
      <c r="E149" s="241"/>
      <c r="F149" s="520"/>
      <c r="G149" s="519"/>
      <c r="H149" s="241"/>
      <c r="I149" s="787"/>
    </row>
    <row r="150" spans="2:9" ht="78.95" customHeight="1" x14ac:dyDescent="0.2">
      <c r="B150" s="787"/>
      <c r="C150" s="518"/>
      <c r="D150" s="220"/>
      <c r="E150" s="241"/>
      <c r="F150" s="520"/>
      <c r="G150" s="519"/>
      <c r="H150" s="241"/>
      <c r="I150" s="787"/>
    </row>
    <row r="151" spans="2:9" ht="78.95" customHeight="1" x14ac:dyDescent="0.2">
      <c r="B151" s="787"/>
      <c r="C151" s="518"/>
      <c r="D151" s="220"/>
      <c r="E151" s="241"/>
      <c r="F151" s="520"/>
      <c r="G151" s="519"/>
      <c r="H151" s="241"/>
      <c r="I151" s="787"/>
    </row>
    <row r="152" spans="2:9" ht="78.95" customHeight="1" x14ac:dyDescent="0.2">
      <c r="B152" s="787"/>
      <c r="C152" s="518"/>
      <c r="D152" s="220"/>
      <c r="E152" s="241"/>
      <c r="F152" s="520"/>
      <c r="G152" s="519"/>
      <c r="H152" s="241"/>
      <c r="I152" s="787"/>
    </row>
    <row r="153" spans="2:9" ht="78.95" customHeight="1" x14ac:dyDescent="0.2">
      <c r="B153" s="787"/>
      <c r="C153" s="518"/>
      <c r="D153" s="220"/>
      <c r="E153" s="241"/>
      <c r="F153" s="520"/>
      <c r="G153" s="519"/>
      <c r="H153" s="241"/>
      <c r="I153" s="787"/>
    </row>
    <row r="154" spans="2:9" ht="78.95" customHeight="1" x14ac:dyDescent="0.2">
      <c r="B154" s="787"/>
      <c r="C154" s="518"/>
      <c r="D154" s="220"/>
      <c r="E154" s="241"/>
      <c r="F154" s="520"/>
      <c r="G154" s="519"/>
      <c r="H154" s="241"/>
      <c r="I154" s="787"/>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E9:M9"/>
    <mergeCell ref="B1:C1"/>
    <mergeCell ref="E5:M5"/>
    <mergeCell ref="E6:M6"/>
    <mergeCell ref="E7:M7"/>
    <mergeCell ref="E8:M8"/>
    <mergeCell ref="D32:F32"/>
    <mergeCell ref="B13:J13"/>
    <mergeCell ref="I15:J15"/>
    <mergeCell ref="B16:G16"/>
    <mergeCell ref="C17:G17"/>
    <mergeCell ref="C18:G18"/>
    <mergeCell ref="C19:G19"/>
    <mergeCell ref="C20:H20"/>
    <mergeCell ref="D25:F25"/>
    <mergeCell ref="C26:H26"/>
    <mergeCell ref="D30:F30"/>
    <mergeCell ref="C31:F31"/>
    <mergeCell ref="B70:I70"/>
    <mergeCell ref="D33:F33"/>
    <mergeCell ref="C34:G34"/>
    <mergeCell ref="B36:G36"/>
    <mergeCell ref="B37:G37"/>
    <mergeCell ref="B49:G49"/>
    <mergeCell ref="C50:G50"/>
    <mergeCell ref="D56:F56"/>
    <mergeCell ref="C57:G57"/>
    <mergeCell ref="C58:G58"/>
    <mergeCell ref="D63:F63"/>
    <mergeCell ref="D65:G65"/>
    <mergeCell ref="B85:E85"/>
    <mergeCell ref="I74:J74"/>
    <mergeCell ref="B75:E75"/>
    <mergeCell ref="B76:E76"/>
    <mergeCell ref="B77:E77"/>
    <mergeCell ref="B78:E78"/>
    <mergeCell ref="B79:E79"/>
    <mergeCell ref="B80:E80"/>
    <mergeCell ref="B81:E81"/>
    <mergeCell ref="B82:E82"/>
    <mergeCell ref="B83:E83"/>
    <mergeCell ref="B84:E84"/>
    <mergeCell ref="C102:E102"/>
    <mergeCell ref="B86:E86"/>
    <mergeCell ref="B87:E87"/>
    <mergeCell ref="B88:E88"/>
    <mergeCell ref="B89:E89"/>
    <mergeCell ref="B90:E90"/>
    <mergeCell ref="B91:E91"/>
    <mergeCell ref="B92:E92"/>
    <mergeCell ref="B93:E93"/>
    <mergeCell ref="B94:E94"/>
    <mergeCell ref="B95:E95"/>
    <mergeCell ref="C101:E101"/>
    <mergeCell ref="C114:E114"/>
    <mergeCell ref="C103:E103"/>
    <mergeCell ref="C104:E104"/>
    <mergeCell ref="C105:E105"/>
    <mergeCell ref="C106:E106"/>
    <mergeCell ref="C107:E107"/>
    <mergeCell ref="C108:E108"/>
    <mergeCell ref="C109:E109"/>
    <mergeCell ref="C110:E110"/>
    <mergeCell ref="C111:E111"/>
    <mergeCell ref="C112:E112"/>
    <mergeCell ref="C113:E113"/>
    <mergeCell ref="C121:E121"/>
    <mergeCell ref="C126:H126"/>
    <mergeCell ref="C127:J127"/>
    <mergeCell ref="C135:J135"/>
    <mergeCell ref="C115:E115"/>
    <mergeCell ref="C116:E116"/>
    <mergeCell ref="C117:E117"/>
    <mergeCell ref="C118:E118"/>
    <mergeCell ref="C119:E119"/>
    <mergeCell ref="C120:E120"/>
  </mergeCells>
  <printOptions horizontalCentered="1"/>
  <pageMargins left="0.35433070866141736" right="0.35433070866141736" top="0.39370078740157483"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161"/>
  <sheetViews>
    <sheetView showGridLines="0" zoomScale="70" zoomScaleNormal="70" workbookViewId="0">
      <selection activeCell="I133" sqref="I133"/>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480</v>
      </c>
      <c r="B1" s="1064" t="s">
        <v>464</v>
      </c>
      <c r="C1" s="1065"/>
      <c r="D1" s="338"/>
      <c r="J1" s="24"/>
    </row>
    <row r="2" spans="1:13" x14ac:dyDescent="0.3">
      <c r="I2" s="168"/>
      <c r="J2" s="168"/>
    </row>
    <row r="3" spans="1:13" x14ac:dyDescent="0.3">
      <c r="I3" s="323"/>
      <c r="J3" s="323"/>
    </row>
    <row r="4" spans="1:13" x14ac:dyDescent="0.3">
      <c r="I4" s="323"/>
      <c r="J4" s="323"/>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514</v>
      </c>
      <c r="F9" s="949"/>
      <c r="G9" s="949"/>
      <c r="H9" s="949"/>
      <c r="I9" s="949"/>
      <c r="J9" s="949"/>
      <c r="K9" s="949"/>
      <c r="L9" s="949"/>
      <c r="M9" s="950"/>
    </row>
    <row r="10" spans="1:13" x14ac:dyDescent="0.2">
      <c r="G10" s="70"/>
      <c r="H10" s="70"/>
      <c r="I10" s="70"/>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407</v>
      </c>
    </row>
    <row r="15" spans="1:13" s="35" customFormat="1" ht="18.75" customHeight="1" x14ac:dyDescent="0.3">
      <c r="A15" s="25" t="s">
        <v>177</v>
      </c>
      <c r="B15" s="246" t="s">
        <v>7</v>
      </c>
      <c r="C15" s="246"/>
      <c r="D15" s="246"/>
      <c r="E15" s="246"/>
      <c r="F15" s="576"/>
      <c r="G15" s="576"/>
      <c r="H15" s="246"/>
      <c r="I15" s="951" t="s">
        <v>418</v>
      </c>
      <c r="J15" s="1061"/>
    </row>
    <row r="16" spans="1:13" s="35" customFormat="1" ht="26.25" customHeight="1" x14ac:dyDescent="0.2">
      <c r="B16" s="1046"/>
      <c r="C16" s="1047"/>
      <c r="D16" s="1047"/>
      <c r="E16" s="1047"/>
      <c r="F16" s="1047"/>
      <c r="G16" s="1048"/>
      <c r="H16" s="201" t="s">
        <v>8</v>
      </c>
      <c r="I16" s="55" t="s">
        <v>9</v>
      </c>
      <c r="J16" s="55" t="s">
        <v>10</v>
      </c>
    </row>
    <row r="17" spans="2:17" s="342" customFormat="1" ht="50.1" customHeight="1" x14ac:dyDescent="0.2">
      <c r="B17" s="121" t="s">
        <v>227</v>
      </c>
      <c r="C17" s="1020" t="s">
        <v>288</v>
      </c>
      <c r="D17" s="1057"/>
      <c r="E17" s="1045"/>
      <c r="F17" s="1058"/>
      <c r="G17" s="1009"/>
      <c r="H17" s="202"/>
      <c r="I17" s="205">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343" t="s">
        <v>177</v>
      </c>
      <c r="D21" s="320" t="s">
        <v>289</v>
      </c>
      <c r="E21" s="29"/>
      <c r="F21" s="320"/>
      <c r="G21" s="312"/>
      <c r="H21" s="202"/>
      <c r="I21" s="205">
        <v>1.6E-2</v>
      </c>
      <c r="J21" s="453">
        <f>H21*I21</f>
        <v>0</v>
      </c>
    </row>
    <row r="22" spans="2:17" ht="15.75" customHeight="1" x14ac:dyDescent="0.2">
      <c r="B22" s="113"/>
      <c r="C22" s="344" t="s">
        <v>178</v>
      </c>
      <c r="D22" s="309" t="s">
        <v>290</v>
      </c>
      <c r="E22" s="309"/>
      <c r="F22" s="309"/>
      <c r="G22" s="345"/>
      <c r="H22" s="202"/>
      <c r="I22" s="205">
        <v>2.8000000000000001E-2</v>
      </c>
      <c r="J22" s="453">
        <f t="shared" ref="J22:J33" si="0">H22*I22</f>
        <v>0</v>
      </c>
    </row>
    <row r="23" spans="2:17" ht="15.75" customHeight="1" x14ac:dyDescent="0.2">
      <c r="B23" s="113"/>
      <c r="C23" s="343" t="s">
        <v>179</v>
      </c>
      <c r="D23" s="320" t="s">
        <v>291</v>
      </c>
      <c r="E23" s="320"/>
      <c r="F23" s="320"/>
      <c r="G23" s="312"/>
      <c r="H23" s="202"/>
      <c r="I23" s="205">
        <v>0.04</v>
      </c>
      <c r="J23" s="453">
        <f t="shared" si="0"/>
        <v>0</v>
      </c>
    </row>
    <row r="24" spans="2:17" ht="15.75" customHeight="1" x14ac:dyDescent="0.2">
      <c r="B24" s="113"/>
      <c r="C24" s="344" t="s">
        <v>180</v>
      </c>
      <c r="D24" s="309" t="s">
        <v>292</v>
      </c>
      <c r="E24" s="309"/>
      <c r="F24" s="309"/>
      <c r="G24" s="345"/>
      <c r="H24" s="202"/>
      <c r="I24" s="205">
        <v>0.06</v>
      </c>
      <c r="J24" s="453">
        <f t="shared" si="0"/>
        <v>0</v>
      </c>
    </row>
    <row r="25" spans="2:17" ht="15.75" customHeight="1" x14ac:dyDescent="0.2">
      <c r="B25" s="116"/>
      <c r="C25" s="343" t="s">
        <v>191</v>
      </c>
      <c r="D25" s="1043" t="s">
        <v>293</v>
      </c>
      <c r="E25" s="1043"/>
      <c r="F25" s="1043"/>
      <c r="G25" s="312"/>
      <c r="H25" s="202"/>
      <c r="I25" s="205">
        <v>0.12</v>
      </c>
      <c r="J25" s="453">
        <f t="shared" si="0"/>
        <v>0</v>
      </c>
    </row>
    <row r="26" spans="2:17" ht="15.75" customHeight="1" x14ac:dyDescent="0.2">
      <c r="B26" s="45" t="s">
        <v>232</v>
      </c>
      <c r="C26" s="1010" t="s">
        <v>153</v>
      </c>
      <c r="D26" s="1045"/>
      <c r="E26" s="1055"/>
      <c r="F26" s="1055"/>
      <c r="G26" s="1055"/>
      <c r="H26" s="1055"/>
      <c r="I26" s="471"/>
      <c r="J26" s="454"/>
    </row>
    <row r="27" spans="2:17" ht="15.75" customHeight="1" x14ac:dyDescent="0.2">
      <c r="B27" s="113"/>
      <c r="C27" s="343" t="s">
        <v>177</v>
      </c>
      <c r="D27" s="320" t="s">
        <v>289</v>
      </c>
      <c r="E27" s="320"/>
      <c r="F27" s="320"/>
      <c r="G27" s="312"/>
      <c r="H27" s="202"/>
      <c r="I27" s="205">
        <v>1.6E-2</v>
      </c>
      <c r="J27" s="454">
        <f>H27*I27</f>
        <v>0</v>
      </c>
    </row>
    <row r="28" spans="2:17" ht="15.75" customHeight="1" x14ac:dyDescent="0.2">
      <c r="B28" s="113"/>
      <c r="C28" s="343" t="s">
        <v>178</v>
      </c>
      <c r="D28" s="320" t="s">
        <v>290</v>
      </c>
      <c r="E28" s="320"/>
      <c r="F28" s="320"/>
      <c r="G28" s="312"/>
      <c r="H28" s="202"/>
      <c r="I28" s="205">
        <v>0.04</v>
      </c>
      <c r="J28" s="454">
        <f>H28*I28</f>
        <v>0</v>
      </c>
    </row>
    <row r="29" spans="2:17" ht="15.75" customHeight="1" x14ac:dyDescent="0.2">
      <c r="B29" s="113"/>
      <c r="C29" s="343" t="s">
        <v>179</v>
      </c>
      <c r="D29" s="320" t="s">
        <v>291</v>
      </c>
      <c r="E29" s="320"/>
      <c r="F29" s="320"/>
      <c r="G29" s="320"/>
      <c r="H29" s="202"/>
      <c r="I29" s="205">
        <v>0.08</v>
      </c>
      <c r="J29" s="454">
        <f>H29*I29</f>
        <v>0</v>
      </c>
    </row>
    <row r="30" spans="2:17" ht="15.75" customHeight="1" x14ac:dyDescent="0.2">
      <c r="B30" s="116"/>
      <c r="C30" s="343" t="s">
        <v>180</v>
      </c>
      <c r="D30" s="1043" t="s">
        <v>292</v>
      </c>
      <c r="E30" s="1043"/>
      <c r="F30" s="1043"/>
      <c r="G30" s="312"/>
      <c r="H30" s="202"/>
      <c r="I30" s="205">
        <v>0.12</v>
      </c>
      <c r="J30" s="454">
        <f>H30*I30</f>
        <v>0</v>
      </c>
    </row>
    <row r="31" spans="2:17" ht="15" customHeight="1" x14ac:dyDescent="0.2">
      <c r="B31" s="113" t="s">
        <v>233</v>
      </c>
      <c r="C31" s="1056" t="s">
        <v>11</v>
      </c>
      <c r="D31" s="987"/>
      <c r="E31" s="987"/>
      <c r="F31" s="1043"/>
      <c r="G31" s="320"/>
      <c r="H31" s="209"/>
      <c r="I31" s="206"/>
      <c r="J31" s="449"/>
    </row>
    <row r="32" spans="2:17" ht="15" customHeight="1" x14ac:dyDescent="0.2">
      <c r="B32" s="113"/>
      <c r="C32" s="343" t="s">
        <v>177</v>
      </c>
      <c r="D32" s="1043" t="s">
        <v>12</v>
      </c>
      <c r="E32" s="1043"/>
      <c r="F32" s="1043"/>
      <c r="G32" s="312"/>
      <c r="H32" s="202"/>
      <c r="I32" s="205">
        <v>0.04</v>
      </c>
      <c r="J32" s="453">
        <f t="shared" si="0"/>
        <v>0</v>
      </c>
    </row>
    <row r="33" spans="1:10" ht="15" customHeight="1" x14ac:dyDescent="0.2">
      <c r="B33" s="116"/>
      <c r="C33" s="343" t="s">
        <v>178</v>
      </c>
      <c r="D33" s="1043" t="s">
        <v>13</v>
      </c>
      <c r="E33" s="1043"/>
      <c r="F33" s="1043"/>
      <c r="G33" s="443"/>
      <c r="H33" s="202"/>
      <c r="I33" s="205">
        <v>0.12</v>
      </c>
      <c r="J33" s="453">
        <f t="shared" si="0"/>
        <v>0</v>
      </c>
    </row>
    <row r="34" spans="1:10" ht="15" customHeight="1" x14ac:dyDescent="0.2">
      <c r="B34" s="117" t="s">
        <v>262</v>
      </c>
      <c r="C34" s="1022" t="s">
        <v>86</v>
      </c>
      <c r="D34" s="1052"/>
      <c r="E34" s="1052"/>
      <c r="F34" s="1052"/>
      <c r="G34" s="1053"/>
      <c r="H34" s="202"/>
      <c r="I34" s="472">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212"/>
      <c r="I36" s="213"/>
      <c r="J36" s="416"/>
    </row>
    <row r="37" spans="1:10" s="35" customFormat="1" x14ac:dyDescent="0.2">
      <c r="B37" s="1046"/>
      <c r="C37" s="1047"/>
      <c r="D37" s="1047"/>
      <c r="E37" s="1047"/>
      <c r="F37" s="1047"/>
      <c r="G37" s="1048"/>
      <c r="H37" s="201" t="s">
        <v>8</v>
      </c>
      <c r="I37" s="55"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473"/>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55" t="s">
        <v>9</v>
      </c>
      <c r="J49" s="417" t="s">
        <v>10</v>
      </c>
    </row>
    <row r="50" spans="2:10" ht="50.1" customHeight="1" x14ac:dyDescent="0.2">
      <c r="B50" s="40" t="s">
        <v>227</v>
      </c>
      <c r="C50" s="1049" t="s">
        <v>504</v>
      </c>
      <c r="D50" s="1050"/>
      <c r="E50" s="1050"/>
      <c r="F50" s="1050"/>
      <c r="G50" s="1051"/>
      <c r="H50" s="202"/>
      <c r="I50" s="214">
        <v>0</v>
      </c>
      <c r="J50" s="453">
        <f>H50*I50</f>
        <v>0</v>
      </c>
    </row>
    <row r="51" spans="2:10" x14ac:dyDescent="0.2">
      <c r="B51" s="117" t="s">
        <v>228</v>
      </c>
      <c r="C51" s="117" t="s">
        <v>154</v>
      </c>
      <c r="D51" s="28"/>
      <c r="E51" s="321"/>
      <c r="F51" s="322"/>
      <c r="G51" s="322"/>
      <c r="H51" s="322"/>
      <c r="I51" s="474"/>
      <c r="J51" s="466"/>
    </row>
    <row r="52" spans="2:10" x14ac:dyDescent="0.2">
      <c r="B52" s="113"/>
      <c r="C52" s="28" t="s">
        <v>177</v>
      </c>
      <c r="D52" s="320" t="s">
        <v>289</v>
      </c>
      <c r="E52" s="29"/>
      <c r="F52" s="320"/>
      <c r="G52" s="346"/>
      <c r="H52" s="202"/>
      <c r="I52" s="214">
        <v>1.6E-2</v>
      </c>
      <c r="J52" s="453">
        <f>H52*I52</f>
        <v>0</v>
      </c>
    </row>
    <row r="53" spans="2:10" x14ac:dyDescent="0.2">
      <c r="B53" s="113"/>
      <c r="C53" s="28" t="s">
        <v>178</v>
      </c>
      <c r="D53" s="309" t="s">
        <v>290</v>
      </c>
      <c r="E53" s="309"/>
      <c r="F53" s="309"/>
      <c r="G53" s="346"/>
      <c r="H53" s="202"/>
      <c r="I53" s="214">
        <v>2.8000000000000001E-2</v>
      </c>
      <c r="J53" s="453">
        <f t="shared" ref="J53:J67" si="1">H53*I53</f>
        <v>0</v>
      </c>
    </row>
    <row r="54" spans="2:10" x14ac:dyDescent="0.2">
      <c r="B54" s="113"/>
      <c r="C54" s="28" t="s">
        <v>179</v>
      </c>
      <c r="D54" s="320" t="s">
        <v>291</v>
      </c>
      <c r="E54" s="320"/>
      <c r="F54" s="320"/>
      <c r="G54" s="346"/>
      <c r="H54" s="202"/>
      <c r="I54" s="214">
        <v>0.04</v>
      </c>
      <c r="J54" s="453">
        <f t="shared" si="1"/>
        <v>0</v>
      </c>
    </row>
    <row r="55" spans="2:10" x14ac:dyDescent="0.2">
      <c r="B55" s="113"/>
      <c r="C55" s="28" t="s">
        <v>180</v>
      </c>
      <c r="D55" s="309" t="s">
        <v>292</v>
      </c>
      <c r="E55" s="309"/>
      <c r="F55" s="309"/>
      <c r="G55" s="346"/>
      <c r="H55" s="202"/>
      <c r="I55" s="214">
        <v>0.06</v>
      </c>
      <c r="J55" s="453">
        <f t="shared" si="1"/>
        <v>0</v>
      </c>
    </row>
    <row r="56" spans="2:10" ht="15" customHeight="1" x14ac:dyDescent="0.2">
      <c r="B56" s="116"/>
      <c r="C56" s="28" t="s">
        <v>191</v>
      </c>
      <c r="D56" s="1043" t="s">
        <v>293</v>
      </c>
      <c r="E56" s="1043"/>
      <c r="F56" s="1043"/>
      <c r="G56" s="346"/>
      <c r="H56" s="202"/>
      <c r="I56" s="214">
        <v>0.12</v>
      </c>
      <c r="J56" s="453">
        <f t="shared" si="1"/>
        <v>0</v>
      </c>
    </row>
    <row r="57" spans="2:10" ht="29.25" customHeight="1" x14ac:dyDescent="0.2">
      <c r="B57" s="117" t="s">
        <v>229</v>
      </c>
      <c r="C57" s="1022" t="s">
        <v>599</v>
      </c>
      <c r="D57" s="1041"/>
      <c r="E57" s="1041"/>
      <c r="F57" s="1041"/>
      <c r="G57" s="1042"/>
      <c r="H57" s="202"/>
      <c r="I57" s="214">
        <v>1.6E-2</v>
      </c>
      <c r="J57" s="453">
        <f t="shared" si="1"/>
        <v>0</v>
      </c>
    </row>
    <row r="58" spans="2:10" ht="33" customHeight="1" x14ac:dyDescent="0.2">
      <c r="B58" s="118" t="s">
        <v>186</v>
      </c>
      <c r="C58" s="1024" t="s">
        <v>600</v>
      </c>
      <c r="D58" s="1041"/>
      <c r="E58" s="1041"/>
      <c r="F58" s="1041"/>
      <c r="G58" s="1041"/>
      <c r="H58" s="322"/>
      <c r="I58" s="475"/>
      <c r="J58" s="466"/>
    </row>
    <row r="59" spans="2:10" x14ac:dyDescent="0.2">
      <c r="B59" s="113"/>
      <c r="C59" s="28" t="s">
        <v>177</v>
      </c>
      <c r="D59" s="320" t="s">
        <v>289</v>
      </c>
      <c r="E59" s="29"/>
      <c r="F59" s="320"/>
      <c r="G59" s="346"/>
      <c r="H59" s="202"/>
      <c r="I59" s="214">
        <v>1.6E-2</v>
      </c>
      <c r="J59" s="453">
        <f t="shared" si="1"/>
        <v>0</v>
      </c>
    </row>
    <row r="60" spans="2:10" x14ac:dyDescent="0.2">
      <c r="B60" s="113"/>
      <c r="C60" s="28" t="s">
        <v>178</v>
      </c>
      <c r="D60" s="309" t="s">
        <v>290</v>
      </c>
      <c r="E60" s="309"/>
      <c r="F60" s="309"/>
      <c r="G60" s="346"/>
      <c r="H60" s="202"/>
      <c r="I60" s="214">
        <v>2.8000000000000001E-2</v>
      </c>
      <c r="J60" s="453">
        <f t="shared" si="1"/>
        <v>0</v>
      </c>
    </row>
    <row r="61" spans="2:10" x14ac:dyDescent="0.2">
      <c r="B61" s="113"/>
      <c r="C61" s="28" t="s">
        <v>179</v>
      </c>
      <c r="D61" s="320" t="s">
        <v>291</v>
      </c>
      <c r="E61" s="320"/>
      <c r="F61" s="320"/>
      <c r="G61" s="346"/>
      <c r="H61" s="202"/>
      <c r="I61" s="214">
        <v>0.04</v>
      </c>
      <c r="J61" s="453">
        <f t="shared" si="1"/>
        <v>0</v>
      </c>
    </row>
    <row r="62" spans="2:10" x14ac:dyDescent="0.2">
      <c r="B62" s="113"/>
      <c r="C62" s="28" t="s">
        <v>180</v>
      </c>
      <c r="D62" s="309" t="s">
        <v>292</v>
      </c>
      <c r="E62" s="309"/>
      <c r="F62" s="309"/>
      <c r="G62" s="115"/>
      <c r="H62" s="202"/>
      <c r="I62" s="214">
        <v>0.06</v>
      </c>
      <c r="J62" s="453">
        <f t="shared" si="1"/>
        <v>0</v>
      </c>
    </row>
    <row r="63" spans="2:10" ht="15" customHeight="1" x14ac:dyDescent="0.2">
      <c r="B63" s="116"/>
      <c r="C63" s="28" t="s">
        <v>191</v>
      </c>
      <c r="D63" s="1043" t="s">
        <v>293</v>
      </c>
      <c r="E63" s="1043"/>
      <c r="F63" s="1043"/>
      <c r="G63" s="346"/>
      <c r="H63" s="202"/>
      <c r="I63" s="214">
        <v>0.12</v>
      </c>
      <c r="J63" s="453">
        <f t="shared" si="1"/>
        <v>0</v>
      </c>
    </row>
    <row r="64" spans="2:10" ht="15" customHeight="1" x14ac:dyDescent="0.2">
      <c r="B64" s="117" t="s">
        <v>232</v>
      </c>
      <c r="C64" s="321" t="s">
        <v>25</v>
      </c>
      <c r="D64" s="322"/>
      <c r="E64" s="322"/>
      <c r="F64" s="322"/>
      <c r="G64" s="322"/>
      <c r="H64" s="72"/>
      <c r="I64" s="476"/>
      <c r="J64" s="478"/>
    </row>
    <row r="65" spans="1:10" ht="33" customHeight="1" x14ac:dyDescent="0.2">
      <c r="B65" s="113"/>
      <c r="C65" s="28" t="s">
        <v>177</v>
      </c>
      <c r="D65" s="1045" t="s">
        <v>503</v>
      </c>
      <c r="E65" s="1045"/>
      <c r="F65" s="1045"/>
      <c r="G65" s="1011"/>
      <c r="H65" s="202"/>
      <c r="I65" s="666">
        <v>0.04</v>
      </c>
      <c r="J65" s="453">
        <f t="shared" si="1"/>
        <v>0</v>
      </c>
    </row>
    <row r="66" spans="1:10" x14ac:dyDescent="0.2">
      <c r="B66" s="116"/>
      <c r="C66" s="28" t="s">
        <v>178</v>
      </c>
      <c r="D66" s="29" t="s">
        <v>93</v>
      </c>
      <c r="E66" s="29"/>
      <c r="F66" s="29"/>
      <c r="G66" s="115"/>
      <c r="H66" s="202"/>
      <c r="I66" s="214">
        <v>0.06</v>
      </c>
      <c r="J66" s="453">
        <f t="shared" si="1"/>
        <v>0</v>
      </c>
    </row>
    <row r="67" spans="1:10" x14ac:dyDescent="0.2">
      <c r="B67" s="117" t="s">
        <v>233</v>
      </c>
      <c r="C67" s="28" t="s">
        <v>226</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215</v>
      </c>
      <c r="J69" s="494">
        <f>J46+J68</f>
        <v>0</v>
      </c>
    </row>
    <row r="70" spans="1:10" ht="65.25" customHeight="1" thickTop="1" x14ac:dyDescent="0.2">
      <c r="B70" s="1044" t="s">
        <v>601</v>
      </c>
      <c r="C70" s="1044"/>
      <c r="D70" s="1044"/>
      <c r="E70" s="1044"/>
      <c r="F70" s="1044"/>
      <c r="G70" s="1044"/>
      <c r="H70" s="1044"/>
      <c r="I70" s="1044"/>
      <c r="J70" s="510"/>
    </row>
    <row r="71" spans="1:10" ht="12" customHeight="1" x14ac:dyDescent="0.2"/>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93" t="s">
        <v>324</v>
      </c>
      <c r="G101" s="93" t="s">
        <v>166</v>
      </c>
      <c r="H101" s="93"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21" t="s">
        <v>221</v>
      </c>
      <c r="C128" s="697" t="s">
        <v>607</v>
      </c>
      <c r="D128" s="697"/>
      <c r="E128" s="697"/>
      <c r="F128" s="697"/>
      <c r="G128" s="697"/>
      <c r="H128" s="697"/>
      <c r="I128" s="355"/>
      <c r="J128" s="355"/>
    </row>
    <row r="129" spans="1:10" ht="18.75" customHeight="1" x14ac:dyDescent="0.2">
      <c r="B129" s="21" t="s">
        <v>222</v>
      </c>
      <c r="C129" s="697" t="s">
        <v>608</v>
      </c>
      <c r="D129" s="697"/>
      <c r="E129" s="697"/>
      <c r="F129" s="697"/>
      <c r="G129" s="697"/>
      <c r="H129" s="697"/>
      <c r="I129" s="355"/>
      <c r="J129" s="355"/>
    </row>
    <row r="130" spans="1:10" x14ac:dyDescent="0.2">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313"/>
      <c r="D134" s="313"/>
      <c r="E134" s="313"/>
      <c r="F134" s="313"/>
      <c r="G134" s="313"/>
      <c r="H134" s="313"/>
      <c r="I134" s="313"/>
      <c r="J134" s="313"/>
    </row>
    <row r="135" spans="1:10" ht="42" customHeight="1" x14ac:dyDescent="0.2">
      <c r="B135" s="260" t="s">
        <v>30</v>
      </c>
      <c r="C135" s="1028" t="s">
        <v>439</v>
      </c>
      <c r="D135" s="1028"/>
      <c r="E135" s="1028"/>
      <c r="F135" s="1028"/>
      <c r="G135" s="1028"/>
      <c r="H135" s="1028"/>
      <c r="I135" s="1028"/>
      <c r="J135" s="1028"/>
    </row>
    <row r="136" spans="1:10" ht="6" customHeight="1" x14ac:dyDescent="0.2">
      <c r="B136" s="34"/>
      <c r="C136" s="313"/>
      <c r="D136" s="313"/>
      <c r="E136" s="313"/>
      <c r="F136" s="313"/>
      <c r="G136" s="313"/>
      <c r="H136" s="313"/>
      <c r="I136" s="313"/>
      <c r="J136" s="313"/>
    </row>
    <row r="137" spans="1:10" ht="3" customHeight="1" x14ac:dyDescent="0.2">
      <c r="C137" s="34"/>
      <c r="D137" s="34"/>
      <c r="E137" s="313"/>
      <c r="F137" s="313"/>
      <c r="G137" s="313"/>
      <c r="H137" s="313"/>
      <c r="I137" s="313"/>
      <c r="J137" s="313"/>
    </row>
    <row r="138" spans="1:10" ht="30" customHeight="1" x14ac:dyDescent="0.2">
      <c r="C138" s="218" t="s">
        <v>247</v>
      </c>
      <c r="D138" s="93" t="s">
        <v>31</v>
      </c>
      <c r="E138" s="93" t="s">
        <v>32</v>
      </c>
      <c r="F138" s="93" t="s">
        <v>305</v>
      </c>
      <c r="G138" s="93" t="s">
        <v>279</v>
      </c>
      <c r="H138" s="93" t="s">
        <v>37</v>
      </c>
    </row>
    <row r="139" spans="1:10" ht="78.95" customHeight="1" x14ac:dyDescent="0.2">
      <c r="B139" s="314"/>
      <c r="C139" s="517"/>
      <c r="D139" s="220"/>
      <c r="E139" s="241"/>
      <c r="F139" s="520"/>
      <c r="G139" s="519"/>
      <c r="H139" s="241"/>
      <c r="I139" s="314"/>
    </row>
    <row r="140" spans="1:10" ht="78.95" customHeight="1" x14ac:dyDescent="0.2">
      <c r="B140" s="314"/>
      <c r="C140" s="518"/>
      <c r="D140" s="220"/>
      <c r="E140" s="241"/>
      <c r="F140" s="520"/>
      <c r="G140" s="519"/>
      <c r="H140" s="241"/>
      <c r="I140" s="314"/>
    </row>
    <row r="141" spans="1:10" ht="78.95" customHeight="1" x14ac:dyDescent="0.2">
      <c r="B141" s="314"/>
      <c r="C141" s="518"/>
      <c r="D141" s="220"/>
      <c r="E141" s="241"/>
      <c r="F141" s="520"/>
      <c r="G141" s="519"/>
      <c r="H141" s="241"/>
      <c r="I141" s="314"/>
    </row>
    <row r="142" spans="1:10" ht="78.95" customHeight="1" x14ac:dyDescent="0.2">
      <c r="B142" s="314"/>
      <c r="C142" s="518"/>
      <c r="D142" s="220"/>
      <c r="E142" s="241"/>
      <c r="F142" s="520"/>
      <c r="G142" s="519"/>
      <c r="H142" s="241"/>
      <c r="I142" s="314"/>
    </row>
    <row r="143" spans="1:10" ht="78.95" customHeight="1" x14ac:dyDescent="0.2">
      <c r="B143" s="314"/>
      <c r="C143" s="518"/>
      <c r="D143" s="220"/>
      <c r="E143" s="241"/>
      <c r="F143" s="520"/>
      <c r="G143" s="519"/>
      <c r="H143" s="241"/>
      <c r="I143" s="314"/>
    </row>
    <row r="144" spans="1:10" ht="78.95" customHeight="1" x14ac:dyDescent="0.2">
      <c r="B144" s="314"/>
      <c r="C144" s="518"/>
      <c r="D144" s="220"/>
      <c r="E144" s="241"/>
      <c r="F144" s="520"/>
      <c r="G144" s="519"/>
      <c r="H144" s="241"/>
      <c r="I144" s="314"/>
    </row>
    <row r="145" spans="2:9" ht="78.95" customHeight="1" x14ac:dyDescent="0.2">
      <c r="B145" s="314"/>
      <c r="C145" s="518"/>
      <c r="D145" s="220"/>
      <c r="E145" s="241"/>
      <c r="F145" s="520"/>
      <c r="G145" s="519"/>
      <c r="H145" s="241"/>
      <c r="I145" s="314"/>
    </row>
    <row r="146" spans="2:9" ht="78.95" customHeight="1" x14ac:dyDescent="0.2">
      <c r="B146" s="314"/>
      <c r="C146" s="518"/>
      <c r="D146" s="220"/>
      <c r="E146" s="241"/>
      <c r="F146" s="520"/>
      <c r="G146" s="519"/>
      <c r="H146" s="241"/>
      <c r="I146" s="314"/>
    </row>
    <row r="147" spans="2:9" ht="78.95" customHeight="1" x14ac:dyDescent="0.2">
      <c r="B147" s="314"/>
      <c r="C147" s="518"/>
      <c r="D147" s="220"/>
      <c r="E147" s="241"/>
      <c r="F147" s="520"/>
      <c r="G147" s="519"/>
      <c r="H147" s="241"/>
      <c r="I147" s="314"/>
    </row>
    <row r="148" spans="2:9" ht="78.95" customHeight="1" x14ac:dyDescent="0.2">
      <c r="B148" s="314"/>
      <c r="C148" s="518"/>
      <c r="D148" s="220"/>
      <c r="E148" s="241"/>
      <c r="F148" s="520"/>
      <c r="G148" s="519"/>
      <c r="H148" s="241"/>
      <c r="I148" s="314"/>
    </row>
    <row r="149" spans="2:9" ht="78.95" customHeight="1" x14ac:dyDescent="0.2">
      <c r="B149" s="314"/>
      <c r="C149" s="518"/>
      <c r="D149" s="220"/>
      <c r="E149" s="241"/>
      <c r="F149" s="520"/>
      <c r="G149" s="519"/>
      <c r="H149" s="241"/>
      <c r="I149" s="314"/>
    </row>
    <row r="150" spans="2:9" ht="78.95" customHeight="1" x14ac:dyDescent="0.2">
      <c r="B150" s="314"/>
      <c r="C150" s="518"/>
      <c r="D150" s="220"/>
      <c r="E150" s="241"/>
      <c r="F150" s="520"/>
      <c r="G150" s="519"/>
      <c r="H150" s="241"/>
      <c r="I150" s="314"/>
    </row>
    <row r="151" spans="2:9" ht="78.95" customHeight="1" x14ac:dyDescent="0.2">
      <c r="B151" s="314"/>
      <c r="C151" s="518"/>
      <c r="D151" s="220"/>
      <c r="E151" s="241"/>
      <c r="F151" s="520"/>
      <c r="G151" s="519"/>
      <c r="H151" s="241"/>
      <c r="I151" s="314"/>
    </row>
    <row r="152" spans="2:9" ht="78.95" customHeight="1" x14ac:dyDescent="0.2">
      <c r="B152" s="314"/>
      <c r="C152" s="518"/>
      <c r="D152" s="220"/>
      <c r="E152" s="241"/>
      <c r="F152" s="520"/>
      <c r="G152" s="519"/>
      <c r="H152" s="241"/>
      <c r="I152" s="314"/>
    </row>
    <row r="153" spans="2:9" ht="78.95" customHeight="1" x14ac:dyDescent="0.2">
      <c r="B153" s="314"/>
      <c r="C153" s="518"/>
      <c r="D153" s="220"/>
      <c r="E153" s="241"/>
      <c r="F153" s="520"/>
      <c r="G153" s="519"/>
      <c r="H153" s="241"/>
      <c r="I153" s="314"/>
    </row>
    <row r="154" spans="2:9" ht="78.95" customHeight="1" x14ac:dyDescent="0.2">
      <c r="B154" s="314"/>
      <c r="C154" s="518"/>
      <c r="D154" s="220"/>
      <c r="E154" s="241"/>
      <c r="F154" s="520"/>
      <c r="G154" s="519"/>
      <c r="H154" s="241"/>
      <c r="I154" s="314"/>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B13:J13"/>
    <mergeCell ref="I15:J15"/>
    <mergeCell ref="B16:G16"/>
    <mergeCell ref="B1:C1"/>
    <mergeCell ref="E5:M5"/>
    <mergeCell ref="E6:M6"/>
    <mergeCell ref="E7:M7"/>
    <mergeCell ref="E8:M8"/>
    <mergeCell ref="E9:M9"/>
    <mergeCell ref="D25:F25"/>
    <mergeCell ref="C26:H26"/>
    <mergeCell ref="D30:F30"/>
    <mergeCell ref="C31:F31"/>
    <mergeCell ref="C17:G17"/>
    <mergeCell ref="C18:G18"/>
    <mergeCell ref="C19:G19"/>
    <mergeCell ref="C20:H20"/>
    <mergeCell ref="B37:G37"/>
    <mergeCell ref="B49:G49"/>
    <mergeCell ref="C50:G50"/>
    <mergeCell ref="D56:F56"/>
    <mergeCell ref="D32:F32"/>
    <mergeCell ref="D33:F33"/>
    <mergeCell ref="C34:G34"/>
    <mergeCell ref="B36:G36"/>
    <mergeCell ref="I74:J74"/>
    <mergeCell ref="B75:E75"/>
    <mergeCell ref="B76:E76"/>
    <mergeCell ref="B77:E77"/>
    <mergeCell ref="C57:G57"/>
    <mergeCell ref="C58:G58"/>
    <mergeCell ref="D63:F63"/>
    <mergeCell ref="B70:I70"/>
    <mergeCell ref="D65:G65"/>
    <mergeCell ref="B86:E86"/>
    <mergeCell ref="B87:E87"/>
    <mergeCell ref="B88:E88"/>
    <mergeCell ref="B78:E78"/>
    <mergeCell ref="B79:E79"/>
    <mergeCell ref="B80:E80"/>
    <mergeCell ref="B81:E81"/>
    <mergeCell ref="B82:E82"/>
    <mergeCell ref="B83:E83"/>
    <mergeCell ref="B84:E84"/>
    <mergeCell ref="B85:E85"/>
    <mergeCell ref="B89:E89"/>
    <mergeCell ref="B93:E93"/>
    <mergeCell ref="C108:E108"/>
    <mergeCell ref="C103:E103"/>
    <mergeCell ref="C104:E104"/>
    <mergeCell ref="C105:E105"/>
    <mergeCell ref="C107:E107"/>
    <mergeCell ref="C102:E102"/>
    <mergeCell ref="C106:E106"/>
    <mergeCell ref="B90:E90"/>
    <mergeCell ref="B91:E91"/>
    <mergeCell ref="B92:E92"/>
    <mergeCell ref="B94:E94"/>
    <mergeCell ref="B95:E95"/>
    <mergeCell ref="C101:E101"/>
    <mergeCell ref="C113:E113"/>
    <mergeCell ref="C114:E114"/>
    <mergeCell ref="C115:E115"/>
    <mergeCell ref="C116:E116"/>
    <mergeCell ref="C109:E109"/>
    <mergeCell ref="C110:E110"/>
    <mergeCell ref="C111:E111"/>
    <mergeCell ref="C112:E112"/>
    <mergeCell ref="C117:E117"/>
    <mergeCell ref="C135:J135"/>
    <mergeCell ref="C118:E118"/>
    <mergeCell ref="C119:E119"/>
    <mergeCell ref="C120:E120"/>
    <mergeCell ref="C121:E121"/>
    <mergeCell ref="C126:H126"/>
    <mergeCell ref="C127:J127"/>
  </mergeCells>
  <phoneticPr fontId="12"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ignoredErrors>
    <ignoredError sqref="E5:M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showGridLines="0" zoomScale="70" zoomScaleNormal="70" workbookViewId="0">
      <selection activeCell="J129" sqref="J129"/>
    </sheetView>
  </sheetViews>
  <sheetFormatPr defaultColWidth="9.140625" defaultRowHeight="15" x14ac:dyDescent="0.2"/>
  <cols>
    <col min="1" max="1" width="4" style="21" customWidth="1"/>
    <col min="2" max="3" width="4.7109375" style="21" customWidth="1"/>
    <col min="4" max="5" width="24.7109375" style="21" customWidth="1"/>
    <col min="6" max="6" width="32.7109375" style="21" customWidth="1"/>
    <col min="7" max="8" width="24.7109375" style="21" customWidth="1"/>
    <col min="9" max="9" width="13.7109375" style="21" customWidth="1"/>
    <col min="10" max="10" width="25.7109375" style="21" customWidth="1"/>
    <col min="11" max="11" width="5.7109375" style="21" customWidth="1"/>
    <col min="12" max="12" width="2.85546875" style="21" customWidth="1"/>
    <col min="13" max="13" width="14.5703125" style="21" customWidth="1"/>
    <col min="14" max="16384" width="9.140625" style="21"/>
  </cols>
  <sheetData>
    <row r="1" spans="1:13" x14ac:dyDescent="0.3">
      <c r="A1" s="175" t="s">
        <v>480</v>
      </c>
      <c r="B1" s="1064" t="s">
        <v>464</v>
      </c>
      <c r="C1" s="1065"/>
      <c r="D1" s="817"/>
      <c r="J1" s="24"/>
    </row>
    <row r="2" spans="1:13" x14ac:dyDescent="0.3">
      <c r="I2" s="168"/>
      <c r="J2" s="168"/>
    </row>
    <row r="3" spans="1:13" x14ac:dyDescent="0.3">
      <c r="I3" s="785"/>
      <c r="J3" s="785"/>
    </row>
    <row r="4" spans="1:13" x14ac:dyDescent="0.3">
      <c r="I4" s="785"/>
      <c r="J4" s="785"/>
    </row>
    <row r="5" spans="1:13" x14ac:dyDescent="0.3">
      <c r="B5" s="119" t="s">
        <v>433</v>
      </c>
      <c r="E5" s="948" t="str">
        <f>IF('Form A'!D5=0,"",'Form A'!D5)</f>
        <v/>
      </c>
      <c r="F5" s="949"/>
      <c r="G5" s="949"/>
      <c r="H5" s="949"/>
      <c r="I5" s="949"/>
      <c r="J5" s="949"/>
      <c r="K5" s="949"/>
      <c r="L5" s="949"/>
      <c r="M5" s="950"/>
    </row>
    <row r="6" spans="1:13" x14ac:dyDescent="0.2">
      <c r="B6" s="27" t="s">
        <v>435</v>
      </c>
      <c r="E6" s="948" t="str">
        <f>IF('Form A'!D6=0,"",'Form A'!D6)</f>
        <v/>
      </c>
      <c r="F6" s="949"/>
      <c r="G6" s="949"/>
      <c r="H6" s="949"/>
      <c r="I6" s="949"/>
      <c r="J6" s="949"/>
      <c r="K6" s="949"/>
      <c r="L6" s="949"/>
      <c r="M6" s="950"/>
    </row>
    <row r="7" spans="1:13" x14ac:dyDescent="0.2">
      <c r="B7" s="27" t="s">
        <v>297</v>
      </c>
      <c r="E7" s="948" t="str">
        <f>IF('Form A'!D7=0,"",'Form A'!D7)</f>
        <v/>
      </c>
      <c r="F7" s="949"/>
      <c r="G7" s="949"/>
      <c r="H7" s="949"/>
      <c r="I7" s="949"/>
      <c r="J7" s="949"/>
      <c r="K7" s="949"/>
      <c r="L7" s="949"/>
      <c r="M7" s="950"/>
    </row>
    <row r="8" spans="1:13" x14ac:dyDescent="0.2">
      <c r="B8" s="120" t="s">
        <v>259</v>
      </c>
      <c r="E8" s="940">
        <f>'Form A'!D8</f>
        <v>0</v>
      </c>
      <c r="F8" s="941"/>
      <c r="G8" s="941"/>
      <c r="H8" s="941"/>
      <c r="I8" s="941"/>
      <c r="J8" s="941"/>
      <c r="K8" s="941"/>
      <c r="L8" s="941"/>
      <c r="M8" s="942"/>
    </row>
    <row r="9" spans="1:13" x14ac:dyDescent="0.2">
      <c r="B9" s="21" t="s">
        <v>5</v>
      </c>
      <c r="E9" s="948" t="s">
        <v>515</v>
      </c>
      <c r="F9" s="949"/>
      <c r="G9" s="949"/>
      <c r="H9" s="949"/>
      <c r="I9" s="949"/>
      <c r="J9" s="949"/>
      <c r="K9" s="949"/>
      <c r="L9" s="949"/>
      <c r="M9" s="950"/>
    </row>
    <row r="10" spans="1:13" x14ac:dyDescent="0.2">
      <c r="G10" s="774"/>
      <c r="H10" s="774"/>
      <c r="I10" s="774"/>
      <c r="J10" s="27"/>
    </row>
    <row r="11" spans="1:13" s="37" customFormat="1" ht="15" customHeight="1" x14ac:dyDescent="0.2">
      <c r="B11" s="259"/>
    </row>
    <row r="13" spans="1:13" x14ac:dyDescent="0.2">
      <c r="B13" s="1060" t="s">
        <v>6</v>
      </c>
      <c r="C13" s="1060"/>
      <c r="D13" s="1060"/>
      <c r="E13" s="1060"/>
      <c r="F13" s="1060"/>
      <c r="G13" s="1060"/>
      <c r="H13" s="1060"/>
      <c r="I13" s="1060"/>
      <c r="J13" s="1060"/>
    </row>
    <row r="14" spans="1:13" x14ac:dyDescent="0.2">
      <c r="E14" s="341"/>
      <c r="J14" s="24" t="s">
        <v>407</v>
      </c>
    </row>
    <row r="15" spans="1:13" s="35" customFormat="1" ht="18.75" customHeight="1" x14ac:dyDescent="0.3">
      <c r="A15" s="797" t="s">
        <v>177</v>
      </c>
      <c r="B15" s="790" t="s">
        <v>7</v>
      </c>
      <c r="C15" s="790"/>
      <c r="D15" s="790"/>
      <c r="E15" s="790"/>
      <c r="F15" s="576"/>
      <c r="G15" s="576"/>
      <c r="H15" s="790"/>
      <c r="I15" s="951" t="s">
        <v>418</v>
      </c>
      <c r="J15" s="1061"/>
    </row>
    <row r="16" spans="1:13" s="35" customFormat="1" ht="26.25" customHeight="1" x14ac:dyDescent="0.2">
      <c r="B16" s="1046"/>
      <c r="C16" s="1047"/>
      <c r="D16" s="1047"/>
      <c r="E16" s="1047"/>
      <c r="F16" s="1047"/>
      <c r="G16" s="1048"/>
      <c r="H16" s="201" t="s">
        <v>8</v>
      </c>
      <c r="I16" s="808" t="s">
        <v>9</v>
      </c>
      <c r="J16" s="808" t="s">
        <v>10</v>
      </c>
    </row>
    <row r="17" spans="2:17" s="342" customFormat="1" ht="50.1" customHeight="1" x14ac:dyDescent="0.2">
      <c r="B17" s="121" t="s">
        <v>227</v>
      </c>
      <c r="C17" s="1020" t="s">
        <v>288</v>
      </c>
      <c r="D17" s="1057"/>
      <c r="E17" s="1045"/>
      <c r="F17" s="1058"/>
      <c r="G17" s="1009"/>
      <c r="H17" s="202"/>
      <c r="I17" s="205">
        <v>0</v>
      </c>
      <c r="J17" s="453">
        <f>H17*I17</f>
        <v>0</v>
      </c>
    </row>
    <row r="18" spans="2:17" ht="17.25" customHeight="1" x14ac:dyDescent="0.2">
      <c r="B18" s="40" t="s">
        <v>228</v>
      </c>
      <c r="C18" s="1010" t="s">
        <v>598</v>
      </c>
      <c r="D18" s="1045"/>
      <c r="E18" s="1045"/>
      <c r="F18" s="1059"/>
      <c r="G18" s="964"/>
      <c r="H18" s="202"/>
      <c r="I18" s="205">
        <v>8.0000000000000002E-3</v>
      </c>
      <c r="J18" s="453">
        <f>H18*I18</f>
        <v>0</v>
      </c>
      <c r="Q18" s="27"/>
    </row>
    <row r="19" spans="2:17" ht="29.25" customHeight="1" x14ac:dyDescent="0.2">
      <c r="B19" s="40" t="s">
        <v>185</v>
      </c>
      <c r="C19" s="1010" t="s">
        <v>84</v>
      </c>
      <c r="D19" s="1045"/>
      <c r="E19" s="1058"/>
      <c r="F19" s="1058"/>
      <c r="G19" s="1009"/>
      <c r="H19" s="202"/>
      <c r="I19" s="205">
        <v>1.6E-2</v>
      </c>
      <c r="J19" s="453">
        <f>H19*I19</f>
        <v>0</v>
      </c>
    </row>
    <row r="20" spans="2:17" ht="18.75" customHeight="1" x14ac:dyDescent="0.2">
      <c r="B20" s="45" t="s">
        <v>186</v>
      </c>
      <c r="C20" s="1010" t="s">
        <v>152</v>
      </c>
      <c r="D20" s="1045"/>
      <c r="E20" s="1045"/>
      <c r="F20" s="1045"/>
      <c r="G20" s="1045"/>
      <c r="H20" s="1045"/>
      <c r="I20" s="206"/>
      <c r="J20" s="449"/>
    </row>
    <row r="21" spans="2:17" ht="15.75" customHeight="1" x14ac:dyDescent="0.2">
      <c r="B21" s="113"/>
      <c r="C21" s="783" t="s">
        <v>177</v>
      </c>
      <c r="D21" s="786" t="s">
        <v>289</v>
      </c>
      <c r="E21" s="29"/>
      <c r="F21" s="786"/>
      <c r="G21" s="805"/>
      <c r="H21" s="202"/>
      <c r="I21" s="205">
        <v>1.6E-2</v>
      </c>
      <c r="J21" s="453">
        <f>H21*I21</f>
        <v>0</v>
      </c>
    </row>
    <row r="22" spans="2:17" ht="15.75" customHeight="1" x14ac:dyDescent="0.2">
      <c r="B22" s="113"/>
      <c r="C22" s="344" t="s">
        <v>178</v>
      </c>
      <c r="D22" s="802" t="s">
        <v>290</v>
      </c>
      <c r="E22" s="802"/>
      <c r="F22" s="802"/>
      <c r="G22" s="345"/>
      <c r="H22" s="202"/>
      <c r="I22" s="205">
        <v>2.8000000000000001E-2</v>
      </c>
      <c r="J22" s="453">
        <f t="shared" ref="J22:J33" si="0">H22*I22</f>
        <v>0</v>
      </c>
    </row>
    <row r="23" spans="2:17" ht="15.75" customHeight="1" x14ac:dyDescent="0.2">
      <c r="B23" s="113"/>
      <c r="C23" s="783" t="s">
        <v>179</v>
      </c>
      <c r="D23" s="786" t="s">
        <v>291</v>
      </c>
      <c r="E23" s="786"/>
      <c r="F23" s="786"/>
      <c r="G23" s="805"/>
      <c r="H23" s="202"/>
      <c r="I23" s="205">
        <v>0.04</v>
      </c>
      <c r="J23" s="453">
        <f t="shared" si="0"/>
        <v>0</v>
      </c>
    </row>
    <row r="24" spans="2:17" ht="15.75" customHeight="1" x14ac:dyDescent="0.2">
      <c r="B24" s="113"/>
      <c r="C24" s="344" t="s">
        <v>180</v>
      </c>
      <c r="D24" s="802" t="s">
        <v>292</v>
      </c>
      <c r="E24" s="802"/>
      <c r="F24" s="802"/>
      <c r="G24" s="345"/>
      <c r="H24" s="202"/>
      <c r="I24" s="205">
        <v>0.06</v>
      </c>
      <c r="J24" s="453">
        <f t="shared" si="0"/>
        <v>0</v>
      </c>
    </row>
    <row r="25" spans="2:17" ht="15.75" customHeight="1" x14ac:dyDescent="0.2">
      <c r="B25" s="116"/>
      <c r="C25" s="783" t="s">
        <v>191</v>
      </c>
      <c r="D25" s="1043" t="s">
        <v>293</v>
      </c>
      <c r="E25" s="1043"/>
      <c r="F25" s="1043"/>
      <c r="G25" s="805"/>
      <c r="H25" s="202"/>
      <c r="I25" s="205">
        <v>0.12</v>
      </c>
      <c r="J25" s="453">
        <f t="shared" si="0"/>
        <v>0</v>
      </c>
    </row>
    <row r="26" spans="2:17" ht="15.75" customHeight="1" x14ac:dyDescent="0.2">
      <c r="B26" s="45" t="s">
        <v>232</v>
      </c>
      <c r="C26" s="1010" t="s">
        <v>153</v>
      </c>
      <c r="D26" s="1045"/>
      <c r="E26" s="1055"/>
      <c r="F26" s="1055"/>
      <c r="G26" s="1055"/>
      <c r="H26" s="1055"/>
      <c r="I26" s="471"/>
      <c r="J26" s="454"/>
    </row>
    <row r="27" spans="2:17" ht="15.75" customHeight="1" x14ac:dyDescent="0.2">
      <c r="B27" s="113"/>
      <c r="C27" s="783" t="s">
        <v>177</v>
      </c>
      <c r="D27" s="786" t="s">
        <v>289</v>
      </c>
      <c r="E27" s="786"/>
      <c r="F27" s="786"/>
      <c r="G27" s="805"/>
      <c r="H27" s="202"/>
      <c r="I27" s="205">
        <v>1.6E-2</v>
      </c>
      <c r="J27" s="454">
        <f>H27*I27</f>
        <v>0</v>
      </c>
    </row>
    <row r="28" spans="2:17" ht="15.75" customHeight="1" x14ac:dyDescent="0.2">
      <c r="B28" s="113"/>
      <c r="C28" s="783" t="s">
        <v>178</v>
      </c>
      <c r="D28" s="786" t="s">
        <v>290</v>
      </c>
      <c r="E28" s="786"/>
      <c r="F28" s="786"/>
      <c r="G28" s="805"/>
      <c r="H28" s="202"/>
      <c r="I28" s="205">
        <v>0.04</v>
      </c>
      <c r="J28" s="454">
        <f>H28*I28</f>
        <v>0</v>
      </c>
    </row>
    <row r="29" spans="2:17" ht="15.75" customHeight="1" x14ac:dyDescent="0.2">
      <c r="B29" s="113"/>
      <c r="C29" s="783" t="s">
        <v>179</v>
      </c>
      <c r="D29" s="786" t="s">
        <v>291</v>
      </c>
      <c r="E29" s="786"/>
      <c r="F29" s="786"/>
      <c r="G29" s="786"/>
      <c r="H29" s="202"/>
      <c r="I29" s="205">
        <v>0.08</v>
      </c>
      <c r="J29" s="454">
        <f>H29*I29</f>
        <v>0</v>
      </c>
    </row>
    <row r="30" spans="2:17" ht="15.75" customHeight="1" x14ac:dyDescent="0.2">
      <c r="B30" s="116"/>
      <c r="C30" s="783" t="s">
        <v>180</v>
      </c>
      <c r="D30" s="1043" t="s">
        <v>292</v>
      </c>
      <c r="E30" s="1043"/>
      <c r="F30" s="1043"/>
      <c r="G30" s="805"/>
      <c r="H30" s="202"/>
      <c r="I30" s="205">
        <v>0.12</v>
      </c>
      <c r="J30" s="454">
        <f>H30*I30</f>
        <v>0</v>
      </c>
    </row>
    <row r="31" spans="2:17" ht="15" customHeight="1" x14ac:dyDescent="0.2">
      <c r="B31" s="113" t="s">
        <v>233</v>
      </c>
      <c r="C31" s="1056" t="s">
        <v>11</v>
      </c>
      <c r="D31" s="987"/>
      <c r="E31" s="987"/>
      <c r="F31" s="1043"/>
      <c r="G31" s="786"/>
      <c r="H31" s="209"/>
      <c r="I31" s="206"/>
      <c r="J31" s="449"/>
    </row>
    <row r="32" spans="2:17" ht="15" customHeight="1" x14ac:dyDescent="0.2">
      <c r="B32" s="113"/>
      <c r="C32" s="783" t="s">
        <v>177</v>
      </c>
      <c r="D32" s="1043" t="s">
        <v>12</v>
      </c>
      <c r="E32" s="1043"/>
      <c r="F32" s="1043"/>
      <c r="G32" s="805"/>
      <c r="H32" s="202"/>
      <c r="I32" s="205">
        <v>0.04</v>
      </c>
      <c r="J32" s="453">
        <f t="shared" si="0"/>
        <v>0</v>
      </c>
    </row>
    <row r="33" spans="1:10" ht="15" customHeight="1" x14ac:dyDescent="0.2">
      <c r="B33" s="116"/>
      <c r="C33" s="783" t="s">
        <v>178</v>
      </c>
      <c r="D33" s="1043" t="s">
        <v>13</v>
      </c>
      <c r="E33" s="1043"/>
      <c r="F33" s="1043"/>
      <c r="G33" s="801"/>
      <c r="H33" s="202"/>
      <c r="I33" s="205">
        <v>0.12</v>
      </c>
      <c r="J33" s="453">
        <f t="shared" si="0"/>
        <v>0</v>
      </c>
    </row>
    <row r="34" spans="1:10" ht="15" customHeight="1" x14ac:dyDescent="0.2">
      <c r="B34" s="117" t="s">
        <v>262</v>
      </c>
      <c r="C34" s="1022" t="s">
        <v>86</v>
      </c>
      <c r="D34" s="1052"/>
      <c r="E34" s="1052"/>
      <c r="F34" s="1052"/>
      <c r="G34" s="1053"/>
      <c r="H34" s="202"/>
      <c r="I34" s="472">
        <v>0</v>
      </c>
      <c r="J34" s="453">
        <f>H34*I34</f>
        <v>0</v>
      </c>
    </row>
    <row r="35" spans="1:10" s="27" customFormat="1" ht="17.25" customHeight="1" x14ac:dyDescent="0.2">
      <c r="G35" s="347"/>
      <c r="H35" s="347"/>
      <c r="I35" s="348"/>
      <c r="J35" s="415"/>
    </row>
    <row r="36" spans="1:10" s="27" customFormat="1" x14ac:dyDescent="0.2">
      <c r="A36" s="60" t="s">
        <v>178</v>
      </c>
      <c r="B36" s="1054" t="s">
        <v>14</v>
      </c>
      <c r="C36" s="1054"/>
      <c r="D36" s="1054"/>
      <c r="E36" s="1054"/>
      <c r="F36" s="1054"/>
      <c r="G36" s="1054"/>
      <c r="H36" s="799"/>
      <c r="I36" s="213"/>
      <c r="J36" s="416"/>
    </row>
    <row r="37" spans="1:10" s="35" customFormat="1" x14ac:dyDescent="0.2">
      <c r="B37" s="1046"/>
      <c r="C37" s="1047"/>
      <c r="D37" s="1047"/>
      <c r="E37" s="1047"/>
      <c r="F37" s="1047"/>
      <c r="G37" s="1048"/>
      <c r="H37" s="201" t="s">
        <v>8</v>
      </c>
      <c r="I37" s="808" t="s">
        <v>9</v>
      </c>
      <c r="J37" s="417" t="s">
        <v>10</v>
      </c>
    </row>
    <row r="38" spans="1:10" x14ac:dyDescent="0.2">
      <c r="B38" s="117" t="s">
        <v>227</v>
      </c>
      <c r="C38" s="28" t="s">
        <v>15</v>
      </c>
      <c r="D38" s="29"/>
      <c r="E38" s="29"/>
      <c r="F38" s="29"/>
      <c r="G38" s="29"/>
      <c r="H38" s="349"/>
      <c r="I38" s="350"/>
      <c r="J38" s="418"/>
    </row>
    <row r="39" spans="1:10" x14ac:dyDescent="0.2">
      <c r="B39" s="117"/>
      <c r="C39" s="28" t="s">
        <v>177</v>
      </c>
      <c r="D39" s="29" t="s">
        <v>16</v>
      </c>
      <c r="E39" s="29"/>
      <c r="F39" s="29"/>
      <c r="G39" s="115"/>
      <c r="H39" s="202"/>
      <c r="I39" s="214">
        <v>2.8000000000000001E-2</v>
      </c>
      <c r="J39" s="453">
        <f>H39*I39</f>
        <v>0</v>
      </c>
    </row>
    <row r="40" spans="1:10" x14ac:dyDescent="0.2">
      <c r="B40" s="117"/>
      <c r="C40" s="28" t="s">
        <v>178</v>
      </c>
      <c r="D40" s="29" t="s">
        <v>272</v>
      </c>
      <c r="E40" s="29"/>
      <c r="F40" s="29"/>
      <c r="G40" s="115"/>
      <c r="H40" s="202"/>
      <c r="I40" s="214">
        <v>0.04</v>
      </c>
      <c r="J40" s="453">
        <f>H40*I40</f>
        <v>0</v>
      </c>
    </row>
    <row r="41" spans="1:10" x14ac:dyDescent="0.2">
      <c r="B41" s="117" t="s">
        <v>228</v>
      </c>
      <c r="C41" s="28" t="s">
        <v>87</v>
      </c>
      <c r="D41" s="29"/>
      <c r="E41" s="29"/>
      <c r="F41" s="29"/>
      <c r="G41" s="29"/>
      <c r="H41" s="349"/>
      <c r="I41" s="473"/>
      <c r="J41" s="477"/>
    </row>
    <row r="42" spans="1:10" x14ac:dyDescent="0.2">
      <c r="B42" s="117"/>
      <c r="C42" s="28" t="s">
        <v>177</v>
      </c>
      <c r="D42" s="29" t="s">
        <v>16</v>
      </c>
      <c r="E42" s="29"/>
      <c r="F42" s="29"/>
      <c r="G42" s="115"/>
      <c r="H42" s="202"/>
      <c r="I42" s="214">
        <v>5.6000000000000001E-2</v>
      </c>
      <c r="J42" s="453">
        <f>H42*I42</f>
        <v>0</v>
      </c>
    </row>
    <row r="43" spans="1:10" x14ac:dyDescent="0.2">
      <c r="B43" s="117"/>
      <c r="C43" s="28" t="s">
        <v>178</v>
      </c>
      <c r="D43" s="29" t="s">
        <v>272</v>
      </c>
      <c r="E43" s="29"/>
      <c r="F43" s="29"/>
      <c r="G43" s="115"/>
      <c r="H43" s="202"/>
      <c r="I43" s="214">
        <v>0.08</v>
      </c>
      <c r="J43" s="453">
        <f>H43*I43</f>
        <v>0</v>
      </c>
    </row>
    <row r="44" spans="1:10" x14ac:dyDescent="0.2">
      <c r="B44" s="31" t="s">
        <v>185</v>
      </c>
      <c r="C44" s="31" t="s">
        <v>17</v>
      </c>
      <c r="D44" s="284"/>
      <c r="E44" s="29"/>
      <c r="F44" s="29"/>
      <c r="G44" s="115"/>
      <c r="H44" s="202"/>
      <c r="I44" s="214">
        <v>0.12</v>
      </c>
      <c r="J44" s="453">
        <f>H44*I44</f>
        <v>0</v>
      </c>
    </row>
    <row r="45" spans="1:10" ht="6" customHeight="1" x14ac:dyDescent="0.2">
      <c r="B45" s="27"/>
      <c r="C45" s="27"/>
      <c r="D45" s="27"/>
      <c r="E45" s="27"/>
      <c r="F45" s="27"/>
      <c r="G45" s="27"/>
      <c r="H45" s="44"/>
      <c r="I45" s="215"/>
      <c r="J45" s="465"/>
    </row>
    <row r="46" spans="1:10" ht="15.75" thickBot="1" x14ac:dyDescent="0.35">
      <c r="B46" s="60" t="s">
        <v>18</v>
      </c>
      <c r="C46" s="27"/>
      <c r="D46" s="27"/>
      <c r="E46" s="27"/>
      <c r="F46" s="27"/>
      <c r="G46" s="27"/>
      <c r="H46" s="27"/>
      <c r="I46" s="351"/>
      <c r="J46" s="492">
        <f>SUM(J17:J19,J21:J25,J27:J30,J32:J34,J38:J44)</f>
        <v>0</v>
      </c>
    </row>
    <row r="47" spans="1:10" ht="15.75" thickTop="1" x14ac:dyDescent="0.2">
      <c r="I47" s="352"/>
      <c r="J47" s="419"/>
    </row>
    <row r="48" spans="1:10" x14ac:dyDescent="0.2">
      <c r="A48" s="34" t="s">
        <v>179</v>
      </c>
      <c r="B48" s="34" t="s">
        <v>19</v>
      </c>
      <c r="I48" s="352"/>
      <c r="J48" s="419"/>
    </row>
    <row r="49" spans="2:10" s="35" customFormat="1" x14ac:dyDescent="0.2">
      <c r="B49" s="1046"/>
      <c r="C49" s="1047"/>
      <c r="D49" s="1047"/>
      <c r="E49" s="1047"/>
      <c r="F49" s="1047"/>
      <c r="G49" s="1048"/>
      <c r="H49" s="201" t="s">
        <v>8</v>
      </c>
      <c r="I49" s="808" t="s">
        <v>9</v>
      </c>
      <c r="J49" s="417" t="s">
        <v>10</v>
      </c>
    </row>
    <row r="50" spans="2:10" ht="50.1" customHeight="1" x14ac:dyDescent="0.2">
      <c r="B50" s="40" t="s">
        <v>227</v>
      </c>
      <c r="C50" s="1049" t="s">
        <v>504</v>
      </c>
      <c r="D50" s="1050"/>
      <c r="E50" s="1050"/>
      <c r="F50" s="1050"/>
      <c r="G50" s="1051"/>
      <c r="H50" s="202"/>
      <c r="I50" s="214">
        <v>0</v>
      </c>
      <c r="J50" s="453">
        <f>H50*I50</f>
        <v>0</v>
      </c>
    </row>
    <row r="51" spans="2:10" x14ac:dyDescent="0.2">
      <c r="B51" s="117" t="s">
        <v>228</v>
      </c>
      <c r="C51" s="117" t="s">
        <v>154</v>
      </c>
      <c r="D51" s="28"/>
      <c r="E51" s="803"/>
      <c r="F51" s="804"/>
      <c r="G51" s="804"/>
      <c r="H51" s="804"/>
      <c r="I51" s="474"/>
      <c r="J51" s="466"/>
    </row>
    <row r="52" spans="2:10" x14ac:dyDescent="0.2">
      <c r="B52" s="113"/>
      <c r="C52" s="28" t="s">
        <v>177</v>
      </c>
      <c r="D52" s="786" t="s">
        <v>289</v>
      </c>
      <c r="E52" s="29"/>
      <c r="F52" s="786"/>
      <c r="G52" s="789"/>
      <c r="H52" s="202"/>
      <c r="I52" s="214">
        <v>1.6E-2</v>
      </c>
      <c r="J52" s="453">
        <f>H52*I52</f>
        <v>0</v>
      </c>
    </row>
    <row r="53" spans="2:10" x14ac:dyDescent="0.2">
      <c r="B53" s="113"/>
      <c r="C53" s="28" t="s">
        <v>178</v>
      </c>
      <c r="D53" s="802" t="s">
        <v>290</v>
      </c>
      <c r="E53" s="802"/>
      <c r="F53" s="802"/>
      <c r="G53" s="789"/>
      <c r="H53" s="202"/>
      <c r="I53" s="214">
        <v>2.8000000000000001E-2</v>
      </c>
      <c r="J53" s="453">
        <f t="shared" ref="J53:J67" si="1">H53*I53</f>
        <v>0</v>
      </c>
    </row>
    <row r="54" spans="2:10" x14ac:dyDescent="0.2">
      <c r="B54" s="113"/>
      <c r="C54" s="28" t="s">
        <v>179</v>
      </c>
      <c r="D54" s="786" t="s">
        <v>291</v>
      </c>
      <c r="E54" s="786"/>
      <c r="F54" s="786"/>
      <c r="G54" s="789"/>
      <c r="H54" s="202"/>
      <c r="I54" s="214">
        <v>0.04</v>
      </c>
      <c r="J54" s="453">
        <f t="shared" si="1"/>
        <v>0</v>
      </c>
    </row>
    <row r="55" spans="2:10" x14ac:dyDescent="0.2">
      <c r="B55" s="113"/>
      <c r="C55" s="28" t="s">
        <v>180</v>
      </c>
      <c r="D55" s="802" t="s">
        <v>292</v>
      </c>
      <c r="E55" s="802"/>
      <c r="F55" s="802"/>
      <c r="G55" s="789"/>
      <c r="H55" s="202"/>
      <c r="I55" s="214">
        <v>0.06</v>
      </c>
      <c r="J55" s="453">
        <f t="shared" si="1"/>
        <v>0</v>
      </c>
    </row>
    <row r="56" spans="2:10" ht="15" customHeight="1" x14ac:dyDescent="0.2">
      <c r="B56" s="116"/>
      <c r="C56" s="28" t="s">
        <v>191</v>
      </c>
      <c r="D56" s="1043" t="s">
        <v>293</v>
      </c>
      <c r="E56" s="1043"/>
      <c r="F56" s="1043"/>
      <c r="G56" s="789"/>
      <c r="H56" s="202"/>
      <c r="I56" s="214">
        <v>0.12</v>
      </c>
      <c r="J56" s="453">
        <f t="shared" si="1"/>
        <v>0</v>
      </c>
    </row>
    <row r="57" spans="2:10" ht="27.75" customHeight="1" x14ac:dyDescent="0.2">
      <c r="B57" s="117" t="s">
        <v>229</v>
      </c>
      <c r="C57" s="1022" t="s">
        <v>599</v>
      </c>
      <c r="D57" s="1041"/>
      <c r="E57" s="1041"/>
      <c r="F57" s="1041"/>
      <c r="G57" s="1042"/>
      <c r="H57" s="202"/>
      <c r="I57" s="214">
        <v>1.6E-2</v>
      </c>
      <c r="J57" s="453">
        <f t="shared" si="1"/>
        <v>0</v>
      </c>
    </row>
    <row r="58" spans="2:10" ht="33" customHeight="1" x14ac:dyDescent="0.2">
      <c r="B58" s="118" t="s">
        <v>186</v>
      </c>
      <c r="C58" s="1024" t="s">
        <v>600</v>
      </c>
      <c r="D58" s="1041"/>
      <c r="E58" s="1041"/>
      <c r="F58" s="1041"/>
      <c r="G58" s="1041"/>
      <c r="H58" s="804"/>
      <c r="I58" s="475"/>
      <c r="J58" s="466"/>
    </row>
    <row r="59" spans="2:10" x14ac:dyDescent="0.2">
      <c r="B59" s="113"/>
      <c r="C59" s="28" t="s">
        <v>177</v>
      </c>
      <c r="D59" s="786" t="s">
        <v>289</v>
      </c>
      <c r="E59" s="29"/>
      <c r="F59" s="786"/>
      <c r="G59" s="789"/>
      <c r="H59" s="202"/>
      <c r="I59" s="214">
        <v>1.6E-2</v>
      </c>
      <c r="J59" s="453">
        <f t="shared" si="1"/>
        <v>0</v>
      </c>
    </row>
    <row r="60" spans="2:10" x14ac:dyDescent="0.2">
      <c r="B60" s="113"/>
      <c r="C60" s="28" t="s">
        <v>178</v>
      </c>
      <c r="D60" s="802" t="s">
        <v>290</v>
      </c>
      <c r="E60" s="802"/>
      <c r="F60" s="802"/>
      <c r="G60" s="789"/>
      <c r="H60" s="202"/>
      <c r="I60" s="214">
        <v>2.8000000000000001E-2</v>
      </c>
      <c r="J60" s="453">
        <f t="shared" si="1"/>
        <v>0</v>
      </c>
    </row>
    <row r="61" spans="2:10" x14ac:dyDescent="0.2">
      <c r="B61" s="113"/>
      <c r="C61" s="28" t="s">
        <v>179</v>
      </c>
      <c r="D61" s="786" t="s">
        <v>291</v>
      </c>
      <c r="E61" s="786"/>
      <c r="F61" s="786"/>
      <c r="G61" s="789"/>
      <c r="H61" s="202"/>
      <c r="I61" s="214">
        <v>0.04</v>
      </c>
      <c r="J61" s="453">
        <f t="shared" si="1"/>
        <v>0</v>
      </c>
    </row>
    <row r="62" spans="2:10" x14ac:dyDescent="0.2">
      <c r="B62" s="113"/>
      <c r="C62" s="28" t="s">
        <v>180</v>
      </c>
      <c r="D62" s="802" t="s">
        <v>292</v>
      </c>
      <c r="E62" s="802"/>
      <c r="F62" s="802"/>
      <c r="G62" s="115"/>
      <c r="H62" s="202"/>
      <c r="I62" s="214">
        <v>0.06</v>
      </c>
      <c r="J62" s="453">
        <f t="shared" si="1"/>
        <v>0</v>
      </c>
    </row>
    <row r="63" spans="2:10" ht="15" customHeight="1" x14ac:dyDescent="0.2">
      <c r="B63" s="116"/>
      <c r="C63" s="28" t="s">
        <v>191</v>
      </c>
      <c r="D63" s="1043" t="s">
        <v>293</v>
      </c>
      <c r="E63" s="1043"/>
      <c r="F63" s="1043"/>
      <c r="G63" s="789"/>
      <c r="H63" s="202"/>
      <c r="I63" s="214">
        <v>0.12</v>
      </c>
      <c r="J63" s="453">
        <f t="shared" si="1"/>
        <v>0</v>
      </c>
    </row>
    <row r="64" spans="2:10" ht="15" customHeight="1" x14ac:dyDescent="0.2">
      <c r="B64" s="117" t="s">
        <v>232</v>
      </c>
      <c r="C64" s="803" t="s">
        <v>25</v>
      </c>
      <c r="D64" s="804"/>
      <c r="E64" s="804"/>
      <c r="F64" s="804"/>
      <c r="G64" s="804"/>
      <c r="H64" s="798"/>
      <c r="I64" s="476"/>
      <c r="J64" s="478"/>
    </row>
    <row r="65" spans="1:10" ht="33" customHeight="1" x14ac:dyDescent="0.2">
      <c r="B65" s="113"/>
      <c r="C65" s="28" t="s">
        <v>177</v>
      </c>
      <c r="D65" s="1045" t="s">
        <v>503</v>
      </c>
      <c r="E65" s="1045"/>
      <c r="F65" s="1045"/>
      <c r="G65" s="1011"/>
      <c r="H65" s="202"/>
      <c r="I65" s="666">
        <v>0.04</v>
      </c>
      <c r="J65" s="453">
        <f t="shared" si="1"/>
        <v>0</v>
      </c>
    </row>
    <row r="66" spans="1:10" x14ac:dyDescent="0.2">
      <c r="B66" s="116"/>
      <c r="C66" s="28" t="s">
        <v>178</v>
      </c>
      <c r="D66" s="29" t="s">
        <v>93</v>
      </c>
      <c r="E66" s="29"/>
      <c r="F66" s="29"/>
      <c r="G66" s="115"/>
      <c r="H66" s="202"/>
      <c r="I66" s="214">
        <v>0.06</v>
      </c>
      <c r="J66" s="453">
        <f t="shared" si="1"/>
        <v>0</v>
      </c>
    </row>
    <row r="67" spans="1:10" x14ac:dyDescent="0.2">
      <c r="B67" s="117" t="s">
        <v>233</v>
      </c>
      <c r="C67" s="28" t="s">
        <v>226</v>
      </c>
      <c r="D67" s="29"/>
      <c r="E67" s="29"/>
      <c r="F67" s="29"/>
      <c r="G67" s="115"/>
      <c r="H67" s="202"/>
      <c r="I67" s="214">
        <v>0.08</v>
      </c>
      <c r="J67" s="453">
        <f t="shared" si="1"/>
        <v>0</v>
      </c>
    </row>
    <row r="68" spans="1:10" ht="15.75" thickBot="1" x14ac:dyDescent="0.35">
      <c r="B68" s="34" t="s">
        <v>26</v>
      </c>
      <c r="J68" s="493">
        <f>SUM(J50,J52:J57,J59:J63,J65:J67)</f>
        <v>0</v>
      </c>
    </row>
    <row r="69" spans="1:10" ht="16.5" thickTop="1" thickBot="1" x14ac:dyDescent="0.35">
      <c r="I69" s="34" t="s">
        <v>215</v>
      </c>
      <c r="J69" s="494">
        <f>J46+J68</f>
        <v>0</v>
      </c>
    </row>
    <row r="70" spans="1:10" ht="65.25" customHeight="1" thickTop="1" x14ac:dyDescent="0.2">
      <c r="B70" s="1044" t="s">
        <v>601</v>
      </c>
      <c r="C70" s="1044"/>
      <c r="D70" s="1044"/>
      <c r="E70" s="1044"/>
      <c r="F70" s="1044"/>
      <c r="G70" s="1044"/>
      <c r="H70" s="1044"/>
      <c r="I70" s="1044"/>
      <c r="J70" s="510"/>
    </row>
    <row r="71" spans="1:10" ht="12" customHeight="1" x14ac:dyDescent="0.2"/>
    <row r="72" spans="1:10" x14ac:dyDescent="0.2">
      <c r="A72" s="34" t="s">
        <v>180</v>
      </c>
      <c r="B72" s="341" t="s">
        <v>273</v>
      </c>
      <c r="E72" s="341"/>
      <c r="F72" s="341"/>
      <c r="G72" s="341"/>
      <c r="H72" s="341"/>
      <c r="I72" s="341"/>
      <c r="J72" s="341"/>
    </row>
    <row r="73" spans="1:10" x14ac:dyDescent="0.2">
      <c r="B73" s="260" t="s">
        <v>27</v>
      </c>
      <c r="E73" s="260"/>
    </row>
    <row r="74" spans="1:10" x14ac:dyDescent="0.3">
      <c r="C74" s="34"/>
      <c r="D74" s="34"/>
      <c r="E74" s="34"/>
      <c r="I74" s="1039"/>
      <c r="J74" s="1039"/>
    </row>
    <row r="75" spans="1:10" ht="44.25" customHeight="1" x14ac:dyDescent="0.2">
      <c r="B75" s="1040" t="s">
        <v>160</v>
      </c>
      <c r="C75" s="1004"/>
      <c r="D75" s="1004"/>
      <c r="E75" s="1005"/>
      <c r="F75" s="68" t="s">
        <v>161</v>
      </c>
      <c r="G75" s="68" t="s">
        <v>162</v>
      </c>
      <c r="H75" s="68" t="s">
        <v>163</v>
      </c>
      <c r="I75" s="68" t="s">
        <v>164</v>
      </c>
      <c r="J75" s="68" t="s">
        <v>29</v>
      </c>
    </row>
    <row r="76" spans="1:10" ht="78.95" customHeight="1" x14ac:dyDescent="0.2">
      <c r="B76" s="1036"/>
      <c r="C76" s="1037"/>
      <c r="D76" s="1037"/>
      <c r="E76" s="1038"/>
      <c r="F76" s="511"/>
      <c r="G76" s="512"/>
      <c r="H76" s="513"/>
      <c r="I76" s="513"/>
      <c r="J76" s="217">
        <f>(F76+G76*H76)*I76</f>
        <v>0</v>
      </c>
    </row>
    <row r="77" spans="1:10" ht="78.95" customHeight="1" x14ac:dyDescent="0.2">
      <c r="B77" s="1036"/>
      <c r="C77" s="1037"/>
      <c r="D77" s="1037"/>
      <c r="E77" s="1038"/>
      <c r="F77" s="511"/>
      <c r="G77" s="512"/>
      <c r="H77" s="513"/>
      <c r="I77" s="513"/>
      <c r="J77" s="217">
        <f t="shared" ref="J77:J95" si="2">(F77+G77*H77)*I77</f>
        <v>0</v>
      </c>
    </row>
    <row r="78" spans="1:10" ht="78.95" customHeight="1" x14ac:dyDescent="0.2">
      <c r="B78" s="1036"/>
      <c r="C78" s="1037"/>
      <c r="D78" s="1037"/>
      <c r="E78" s="1038"/>
      <c r="F78" s="511"/>
      <c r="G78" s="512"/>
      <c r="H78" s="513"/>
      <c r="I78" s="513"/>
      <c r="J78" s="217">
        <f t="shared" si="2"/>
        <v>0</v>
      </c>
    </row>
    <row r="79" spans="1:10" ht="78.95" customHeight="1" x14ac:dyDescent="0.2">
      <c r="B79" s="1036"/>
      <c r="C79" s="1037"/>
      <c r="D79" s="1037"/>
      <c r="E79" s="1038"/>
      <c r="F79" s="511"/>
      <c r="G79" s="512"/>
      <c r="H79" s="513"/>
      <c r="I79" s="513"/>
      <c r="J79" s="217">
        <f t="shared" si="2"/>
        <v>0</v>
      </c>
    </row>
    <row r="80" spans="1:10" ht="78.95" customHeight="1" x14ac:dyDescent="0.2">
      <c r="B80" s="1036"/>
      <c r="C80" s="1037"/>
      <c r="D80" s="1037"/>
      <c r="E80" s="1038"/>
      <c r="F80" s="511"/>
      <c r="G80" s="512"/>
      <c r="H80" s="513"/>
      <c r="I80" s="513"/>
      <c r="J80" s="217">
        <f t="shared" si="2"/>
        <v>0</v>
      </c>
    </row>
    <row r="81" spans="2:10" ht="78.95" customHeight="1" x14ac:dyDescent="0.2">
      <c r="B81" s="1036"/>
      <c r="C81" s="1037"/>
      <c r="D81" s="1037"/>
      <c r="E81" s="1038"/>
      <c r="F81" s="511"/>
      <c r="G81" s="512"/>
      <c r="H81" s="513"/>
      <c r="I81" s="513"/>
      <c r="J81" s="217">
        <f t="shared" si="2"/>
        <v>0</v>
      </c>
    </row>
    <row r="82" spans="2:10" ht="78.95" customHeight="1" x14ac:dyDescent="0.2">
      <c r="B82" s="1036"/>
      <c r="C82" s="1037"/>
      <c r="D82" s="1037"/>
      <c r="E82" s="1038"/>
      <c r="F82" s="511"/>
      <c r="G82" s="512"/>
      <c r="H82" s="513"/>
      <c r="I82" s="513"/>
      <c r="J82" s="217">
        <f t="shared" si="2"/>
        <v>0</v>
      </c>
    </row>
    <row r="83" spans="2:10" ht="78.95" customHeight="1" x14ac:dyDescent="0.2">
      <c r="B83" s="1036"/>
      <c r="C83" s="1037"/>
      <c r="D83" s="1037"/>
      <c r="E83" s="1038"/>
      <c r="F83" s="511"/>
      <c r="G83" s="512"/>
      <c r="H83" s="513"/>
      <c r="I83" s="513"/>
      <c r="J83" s="217">
        <f t="shared" si="2"/>
        <v>0</v>
      </c>
    </row>
    <row r="84" spans="2:10" ht="78.95" customHeight="1" x14ac:dyDescent="0.2">
      <c r="B84" s="1036"/>
      <c r="C84" s="1037"/>
      <c r="D84" s="1037"/>
      <c r="E84" s="1038"/>
      <c r="F84" s="511"/>
      <c r="G84" s="512"/>
      <c r="H84" s="513"/>
      <c r="I84" s="513"/>
      <c r="J84" s="217">
        <f t="shared" si="2"/>
        <v>0</v>
      </c>
    </row>
    <row r="85" spans="2:10" ht="78.95" customHeight="1" x14ac:dyDescent="0.2">
      <c r="B85" s="1036"/>
      <c r="C85" s="1037"/>
      <c r="D85" s="1037"/>
      <c r="E85" s="1038"/>
      <c r="F85" s="511"/>
      <c r="G85" s="512"/>
      <c r="H85" s="513"/>
      <c r="I85" s="513"/>
      <c r="J85" s="217">
        <f t="shared" si="2"/>
        <v>0</v>
      </c>
    </row>
    <row r="86" spans="2:10" ht="78.95" customHeight="1" x14ac:dyDescent="0.2">
      <c r="B86" s="1036"/>
      <c r="C86" s="1037"/>
      <c r="D86" s="1037"/>
      <c r="E86" s="1038"/>
      <c r="F86" s="511"/>
      <c r="G86" s="512"/>
      <c r="H86" s="513"/>
      <c r="I86" s="513"/>
      <c r="J86" s="217">
        <f t="shared" si="2"/>
        <v>0</v>
      </c>
    </row>
    <row r="87" spans="2:10" ht="78.95" customHeight="1" x14ac:dyDescent="0.2">
      <c r="B87" s="1036"/>
      <c r="C87" s="1037"/>
      <c r="D87" s="1037"/>
      <c r="E87" s="1038"/>
      <c r="F87" s="511"/>
      <c r="G87" s="512"/>
      <c r="H87" s="513"/>
      <c r="I87" s="513"/>
      <c r="J87" s="217">
        <f t="shared" si="2"/>
        <v>0</v>
      </c>
    </row>
    <row r="88" spans="2:10" ht="78.95" customHeight="1" x14ac:dyDescent="0.2">
      <c r="B88" s="1036"/>
      <c r="C88" s="1037"/>
      <c r="D88" s="1037"/>
      <c r="E88" s="1038"/>
      <c r="F88" s="511"/>
      <c r="G88" s="512"/>
      <c r="H88" s="513"/>
      <c r="I88" s="513"/>
      <c r="J88" s="217">
        <f t="shared" si="2"/>
        <v>0</v>
      </c>
    </row>
    <row r="89" spans="2:10" ht="78.95" customHeight="1" x14ac:dyDescent="0.2">
      <c r="B89" s="1030"/>
      <c r="C89" s="1031"/>
      <c r="D89" s="1031"/>
      <c r="E89" s="1032"/>
      <c r="F89" s="511"/>
      <c r="G89" s="512"/>
      <c r="H89" s="513"/>
      <c r="I89" s="513"/>
      <c r="J89" s="217">
        <f t="shared" si="2"/>
        <v>0</v>
      </c>
    </row>
    <row r="90" spans="2:10" ht="78.95" customHeight="1" x14ac:dyDescent="0.2">
      <c r="B90" s="1030"/>
      <c r="C90" s="1031"/>
      <c r="D90" s="1031"/>
      <c r="E90" s="1032"/>
      <c r="F90" s="511"/>
      <c r="G90" s="512"/>
      <c r="H90" s="513"/>
      <c r="I90" s="513"/>
      <c r="J90" s="217">
        <f t="shared" si="2"/>
        <v>0</v>
      </c>
    </row>
    <row r="91" spans="2:10" ht="78.95" customHeight="1" x14ac:dyDescent="0.2">
      <c r="B91" s="1030"/>
      <c r="C91" s="1031"/>
      <c r="D91" s="1031"/>
      <c r="E91" s="1032"/>
      <c r="F91" s="511"/>
      <c r="G91" s="512"/>
      <c r="H91" s="513"/>
      <c r="I91" s="513"/>
      <c r="J91" s="217">
        <f t="shared" si="2"/>
        <v>0</v>
      </c>
    </row>
    <row r="92" spans="2:10" ht="78.95" customHeight="1" x14ac:dyDescent="0.2">
      <c r="B92" s="1030"/>
      <c r="C92" s="1031"/>
      <c r="D92" s="1031"/>
      <c r="E92" s="1032"/>
      <c r="F92" s="87"/>
      <c r="G92" s="1"/>
      <c r="H92" s="514"/>
      <c r="I92" s="514"/>
      <c r="J92" s="217">
        <f t="shared" si="2"/>
        <v>0</v>
      </c>
    </row>
    <row r="93" spans="2:10" ht="78.95" customHeight="1" x14ac:dyDescent="0.2">
      <c r="B93" s="1030"/>
      <c r="C93" s="1031"/>
      <c r="D93" s="1031"/>
      <c r="E93" s="1032"/>
      <c r="F93" s="87"/>
      <c r="G93" s="1"/>
      <c r="H93" s="514"/>
      <c r="I93" s="514"/>
      <c r="J93" s="217">
        <f t="shared" si="2"/>
        <v>0</v>
      </c>
    </row>
    <row r="94" spans="2:10" ht="78.95" customHeight="1" x14ac:dyDescent="0.2">
      <c r="B94" s="1030"/>
      <c r="C94" s="1031"/>
      <c r="D94" s="1031"/>
      <c r="E94" s="1032"/>
      <c r="F94" s="87"/>
      <c r="G94" s="1"/>
      <c r="H94" s="514"/>
      <c r="I94" s="514"/>
      <c r="J94" s="217">
        <f t="shared" si="2"/>
        <v>0</v>
      </c>
    </row>
    <row r="95" spans="2:10" ht="78.95" customHeight="1" x14ac:dyDescent="0.2">
      <c r="B95" s="1030"/>
      <c r="C95" s="1031"/>
      <c r="D95" s="1031"/>
      <c r="E95" s="1032"/>
      <c r="F95" s="87"/>
      <c r="G95" s="1"/>
      <c r="H95" s="514"/>
      <c r="I95" s="514"/>
      <c r="J95" s="217">
        <f t="shared" si="2"/>
        <v>0</v>
      </c>
    </row>
    <row r="96" spans="2:10" ht="15.75" thickBot="1" x14ac:dyDescent="0.35">
      <c r="B96" s="497"/>
      <c r="C96" s="497"/>
      <c r="D96" s="497"/>
      <c r="E96" s="497"/>
      <c r="F96" s="495">
        <f>SUM(F76:F95)</f>
        <v>0</v>
      </c>
      <c r="G96" s="495">
        <f>SUM(G76:G95)</f>
        <v>0</v>
      </c>
      <c r="H96" s="498"/>
      <c r="I96" s="498"/>
      <c r="J96" s="495">
        <f>SUM(J76:J95)</f>
        <v>0</v>
      </c>
    </row>
    <row r="97" spans="1:10" ht="15.75" thickTop="1" x14ac:dyDescent="0.2"/>
    <row r="98" spans="1:10" x14ac:dyDescent="0.2">
      <c r="A98" s="34" t="s">
        <v>191</v>
      </c>
      <c r="B98" s="341" t="s">
        <v>274</v>
      </c>
      <c r="E98" s="341"/>
      <c r="F98" s="341"/>
      <c r="G98" s="341"/>
      <c r="H98" s="341"/>
      <c r="I98" s="341"/>
      <c r="J98" s="341"/>
    </row>
    <row r="99" spans="1:10" ht="6.75" customHeight="1" x14ac:dyDescent="0.2">
      <c r="B99" s="260"/>
      <c r="E99" s="260"/>
    </row>
    <row r="100" spans="1:10" ht="19.5" customHeight="1" x14ac:dyDescent="0.2">
      <c r="C100" s="34"/>
      <c r="D100" s="34"/>
      <c r="E100" s="34"/>
    </row>
    <row r="101" spans="1:10" ht="46.5" customHeight="1" x14ac:dyDescent="0.2">
      <c r="B101" s="218" t="s">
        <v>247</v>
      </c>
      <c r="C101" s="1033" t="s">
        <v>165</v>
      </c>
      <c r="D101" s="1034"/>
      <c r="E101" s="1035"/>
      <c r="F101" s="824" t="s">
        <v>324</v>
      </c>
      <c r="G101" s="824" t="s">
        <v>166</v>
      </c>
      <c r="H101" s="824" t="s">
        <v>29</v>
      </c>
    </row>
    <row r="102" spans="1:10" ht="78.95" customHeight="1" x14ac:dyDescent="0.2">
      <c r="B102" s="220"/>
      <c r="C102" s="1025"/>
      <c r="D102" s="1026"/>
      <c r="E102" s="1027"/>
      <c r="F102" s="511"/>
      <c r="G102" s="525"/>
      <c r="H102" s="217">
        <f t="shared" ref="H102:H121" si="3">F102*G102</f>
        <v>0</v>
      </c>
    </row>
    <row r="103" spans="1:10" ht="78.95" customHeight="1" x14ac:dyDescent="0.2">
      <c r="B103" s="220"/>
      <c r="C103" s="1025"/>
      <c r="D103" s="1026"/>
      <c r="E103" s="1027"/>
      <c r="F103" s="511"/>
      <c r="G103" s="525"/>
      <c r="H103" s="217">
        <f t="shared" si="3"/>
        <v>0</v>
      </c>
    </row>
    <row r="104" spans="1:10" ht="78.95" customHeight="1" x14ac:dyDescent="0.2">
      <c r="B104" s="220"/>
      <c r="C104" s="1025"/>
      <c r="D104" s="1026"/>
      <c r="E104" s="1027"/>
      <c r="F104" s="511"/>
      <c r="G104" s="525"/>
      <c r="H104" s="217">
        <f t="shared" si="3"/>
        <v>0</v>
      </c>
    </row>
    <row r="105" spans="1:10" ht="78.95" customHeight="1" x14ac:dyDescent="0.2">
      <c r="B105" s="220"/>
      <c r="C105" s="1025"/>
      <c r="D105" s="1026"/>
      <c r="E105" s="1027"/>
      <c r="F105" s="511"/>
      <c r="G105" s="525"/>
      <c r="H105" s="217">
        <f t="shared" si="3"/>
        <v>0</v>
      </c>
    </row>
    <row r="106" spans="1:10" ht="78.95" customHeight="1" x14ac:dyDescent="0.2">
      <c r="B106" s="220"/>
      <c r="C106" s="1025"/>
      <c r="D106" s="1026"/>
      <c r="E106" s="1027"/>
      <c r="F106" s="511"/>
      <c r="G106" s="525"/>
      <c r="H106" s="217">
        <f t="shared" si="3"/>
        <v>0</v>
      </c>
    </row>
    <row r="107" spans="1:10" ht="78.95" customHeight="1" x14ac:dyDescent="0.2">
      <c r="B107" s="220"/>
      <c r="C107" s="1025"/>
      <c r="D107" s="1026"/>
      <c r="E107" s="1027"/>
      <c r="F107" s="511"/>
      <c r="G107" s="525"/>
      <c r="H107" s="217">
        <f t="shared" si="3"/>
        <v>0</v>
      </c>
    </row>
    <row r="108" spans="1:10" ht="78.95" customHeight="1" x14ac:dyDescent="0.2">
      <c r="B108" s="220"/>
      <c r="C108" s="1025"/>
      <c r="D108" s="1026"/>
      <c r="E108" s="1027"/>
      <c r="F108" s="511"/>
      <c r="G108" s="525"/>
      <c r="H108" s="217">
        <f t="shared" si="3"/>
        <v>0</v>
      </c>
    </row>
    <row r="109" spans="1:10" ht="78.95" customHeight="1" x14ac:dyDescent="0.2">
      <c r="B109" s="220"/>
      <c r="C109" s="1025"/>
      <c r="D109" s="1026"/>
      <c r="E109" s="1027"/>
      <c r="F109" s="511"/>
      <c r="G109" s="525"/>
      <c r="H109" s="217">
        <f t="shared" si="3"/>
        <v>0</v>
      </c>
    </row>
    <row r="110" spans="1:10" ht="78.95" customHeight="1" x14ac:dyDescent="0.2">
      <c r="B110" s="220"/>
      <c r="C110" s="1025"/>
      <c r="D110" s="1026"/>
      <c r="E110" s="1027"/>
      <c r="F110" s="511"/>
      <c r="G110" s="525"/>
      <c r="H110" s="217">
        <f t="shared" si="3"/>
        <v>0</v>
      </c>
    </row>
    <row r="111" spans="1:10" ht="78.95" customHeight="1" x14ac:dyDescent="0.2">
      <c r="B111" s="220"/>
      <c r="C111" s="1025"/>
      <c r="D111" s="1026"/>
      <c r="E111" s="1027"/>
      <c r="F111" s="511"/>
      <c r="G111" s="525"/>
      <c r="H111" s="217">
        <f t="shared" si="3"/>
        <v>0</v>
      </c>
    </row>
    <row r="112" spans="1:10" ht="78.95" customHeight="1" x14ac:dyDescent="0.2">
      <c r="B112" s="220"/>
      <c r="C112" s="1025"/>
      <c r="D112" s="1026"/>
      <c r="E112" s="1027"/>
      <c r="F112" s="511"/>
      <c r="G112" s="525"/>
      <c r="H112" s="217">
        <f t="shared" si="3"/>
        <v>0</v>
      </c>
    </row>
    <row r="113" spans="2:10" ht="78.95" customHeight="1" x14ac:dyDescent="0.2">
      <c r="B113" s="220"/>
      <c r="C113" s="1025"/>
      <c r="D113" s="1026"/>
      <c r="E113" s="1027"/>
      <c r="F113" s="511"/>
      <c r="G113" s="525"/>
      <c r="H113" s="217">
        <f t="shared" si="3"/>
        <v>0</v>
      </c>
    </row>
    <row r="114" spans="2:10" ht="78.95" customHeight="1" x14ac:dyDescent="0.2">
      <c r="B114" s="220"/>
      <c r="C114" s="1025"/>
      <c r="D114" s="1026"/>
      <c r="E114" s="1027"/>
      <c r="F114" s="511"/>
      <c r="G114" s="525"/>
      <c r="H114" s="217">
        <f t="shared" si="3"/>
        <v>0</v>
      </c>
    </row>
    <row r="115" spans="2:10" ht="78.95" customHeight="1" x14ac:dyDescent="0.2">
      <c r="B115" s="221"/>
      <c r="C115" s="1025"/>
      <c r="D115" s="1026"/>
      <c r="E115" s="1027"/>
      <c r="F115" s="511"/>
      <c r="G115" s="525"/>
      <c r="H115" s="217">
        <f t="shared" si="3"/>
        <v>0</v>
      </c>
    </row>
    <row r="116" spans="2:10" ht="78.95" customHeight="1" x14ac:dyDescent="0.2">
      <c r="B116" s="221"/>
      <c r="C116" s="1025"/>
      <c r="D116" s="1026"/>
      <c r="E116" s="1027"/>
      <c r="F116" s="511"/>
      <c r="G116" s="525"/>
      <c r="H116" s="217">
        <f t="shared" si="3"/>
        <v>0</v>
      </c>
    </row>
    <row r="117" spans="2:10" ht="78.95" customHeight="1" x14ac:dyDescent="0.2">
      <c r="B117" s="221"/>
      <c r="C117" s="1025"/>
      <c r="D117" s="1026"/>
      <c r="E117" s="1027"/>
      <c r="F117" s="511"/>
      <c r="G117" s="525"/>
      <c r="H117" s="217">
        <f t="shared" si="3"/>
        <v>0</v>
      </c>
    </row>
    <row r="118" spans="2:10" ht="78.95" customHeight="1" x14ac:dyDescent="0.2">
      <c r="B118" s="221"/>
      <c r="C118" s="1025"/>
      <c r="D118" s="1026"/>
      <c r="E118" s="1027"/>
      <c r="F118" s="87"/>
      <c r="G118" s="515"/>
      <c r="H118" s="217">
        <f t="shared" si="3"/>
        <v>0</v>
      </c>
    </row>
    <row r="119" spans="2:10" ht="78.95" customHeight="1" x14ac:dyDescent="0.2">
      <c r="B119" s="221"/>
      <c r="C119" s="1025"/>
      <c r="D119" s="1026"/>
      <c r="E119" s="1027"/>
      <c r="F119" s="87"/>
      <c r="G119" s="515"/>
      <c r="H119" s="217">
        <f t="shared" si="3"/>
        <v>0</v>
      </c>
    </row>
    <row r="120" spans="2:10" ht="78.95" customHeight="1" x14ac:dyDescent="0.2">
      <c r="B120" s="221"/>
      <c r="C120" s="1025"/>
      <c r="D120" s="1026"/>
      <c r="E120" s="1027"/>
      <c r="F120" s="87"/>
      <c r="G120" s="515"/>
      <c r="H120" s="217">
        <f t="shared" si="3"/>
        <v>0</v>
      </c>
    </row>
    <row r="121" spans="2:10" ht="78.95" customHeight="1" x14ac:dyDescent="0.2">
      <c r="B121" s="221"/>
      <c r="C121" s="1025"/>
      <c r="D121" s="1026"/>
      <c r="E121" s="1027"/>
      <c r="F121" s="87"/>
      <c r="G121" s="515"/>
      <c r="H121" s="516">
        <f t="shared" si="3"/>
        <v>0</v>
      </c>
    </row>
    <row r="122" spans="2:10" ht="15" customHeight="1" thickBot="1" x14ac:dyDescent="0.25">
      <c r="B122" s="120"/>
      <c r="C122" s="120"/>
      <c r="D122" s="120"/>
      <c r="E122" s="120"/>
      <c r="F122" s="227">
        <f>SUM(F102:F121)</f>
        <v>0</v>
      </c>
      <c r="G122" s="27"/>
      <c r="H122" s="227">
        <f>SUM(H102:H121)</f>
        <v>0</v>
      </c>
    </row>
    <row r="123" spans="2:10" ht="15.75" thickTop="1" x14ac:dyDescent="0.2">
      <c r="B123" s="21" t="s">
        <v>216</v>
      </c>
    </row>
    <row r="124" spans="2:10" x14ac:dyDescent="0.2">
      <c r="B124" s="21" t="s">
        <v>217</v>
      </c>
      <c r="C124" s="355" t="s">
        <v>149</v>
      </c>
      <c r="D124" s="355"/>
      <c r="E124" s="355"/>
      <c r="F124" s="355"/>
      <c r="G124" s="355"/>
      <c r="H124" s="355"/>
      <c r="I124" s="355"/>
    </row>
    <row r="125" spans="2:10" ht="22.5" customHeight="1" x14ac:dyDescent="0.2">
      <c r="B125" s="21" t="s">
        <v>218</v>
      </c>
      <c r="C125" s="355" t="s">
        <v>275</v>
      </c>
      <c r="D125" s="355"/>
      <c r="E125" s="355"/>
      <c r="F125" s="355"/>
      <c r="G125" s="355"/>
      <c r="H125" s="355"/>
      <c r="I125" s="355"/>
    </row>
    <row r="126" spans="2:10" ht="32.25" customHeight="1" x14ac:dyDescent="0.2">
      <c r="B126" s="21" t="s">
        <v>219</v>
      </c>
      <c r="C126" s="1029" t="s">
        <v>276</v>
      </c>
      <c r="D126" s="1029"/>
      <c r="E126" s="1029"/>
      <c r="F126" s="1029"/>
      <c r="G126" s="1029"/>
      <c r="H126" s="1029"/>
      <c r="I126" s="355"/>
      <c r="J126" s="355"/>
    </row>
    <row r="127" spans="2:10" ht="30" customHeight="1" x14ac:dyDescent="0.2">
      <c r="B127" s="21" t="s">
        <v>220</v>
      </c>
      <c r="C127" s="1029" t="s">
        <v>277</v>
      </c>
      <c r="D127" s="1029"/>
      <c r="E127" s="1029"/>
      <c r="F127" s="1029"/>
      <c r="G127" s="1029"/>
      <c r="H127" s="1029"/>
      <c r="I127" s="1029"/>
      <c r="J127" s="1029"/>
    </row>
    <row r="128" spans="2:10" x14ac:dyDescent="0.2">
      <c r="B128" s="21" t="s">
        <v>221</v>
      </c>
      <c r="C128" s="697" t="s">
        <v>607</v>
      </c>
      <c r="D128" s="697"/>
      <c r="E128" s="697"/>
      <c r="F128" s="697"/>
      <c r="G128" s="697"/>
      <c r="H128" s="697"/>
      <c r="I128" s="355"/>
      <c r="J128" s="355"/>
    </row>
    <row r="129" spans="1:10" ht="18.75" customHeight="1" x14ac:dyDescent="0.2">
      <c r="B129" s="21" t="s">
        <v>222</v>
      </c>
      <c r="C129" s="697" t="s">
        <v>608</v>
      </c>
      <c r="D129" s="697"/>
      <c r="E129" s="697"/>
      <c r="F129" s="697"/>
      <c r="G129" s="697"/>
      <c r="H129" s="697"/>
      <c r="I129" s="355"/>
      <c r="J129" s="355"/>
    </row>
    <row r="130" spans="1:10" x14ac:dyDescent="0.2">
      <c r="C130" s="50"/>
      <c r="D130" s="50"/>
      <c r="E130" s="50"/>
      <c r="F130" s="50"/>
      <c r="G130" s="50"/>
      <c r="H130" s="50"/>
    </row>
    <row r="131" spans="1:10" ht="14.25" customHeight="1" x14ac:dyDescent="0.2"/>
    <row r="132" spans="1:10" ht="15" customHeight="1" x14ac:dyDescent="0.2">
      <c r="A132" s="34"/>
      <c r="B132" s="34"/>
      <c r="C132" s="34"/>
      <c r="D132" s="34"/>
    </row>
    <row r="133" spans="1:10" ht="15" customHeight="1" x14ac:dyDescent="0.2">
      <c r="A133" s="34" t="s">
        <v>192</v>
      </c>
      <c r="B133" s="34" t="s">
        <v>278</v>
      </c>
      <c r="C133" s="34"/>
      <c r="D133" s="34"/>
    </row>
    <row r="134" spans="1:10" ht="12.95" customHeight="1" x14ac:dyDescent="0.2">
      <c r="B134" s="34"/>
      <c r="C134" s="784"/>
      <c r="D134" s="784"/>
      <c r="E134" s="784"/>
      <c r="F134" s="784"/>
      <c r="G134" s="784"/>
      <c r="H134" s="784"/>
      <c r="I134" s="784"/>
      <c r="J134" s="784"/>
    </row>
    <row r="135" spans="1:10" ht="42" customHeight="1" x14ac:dyDescent="0.2">
      <c r="B135" s="260" t="s">
        <v>30</v>
      </c>
      <c r="C135" s="1028" t="s">
        <v>439</v>
      </c>
      <c r="D135" s="1028"/>
      <c r="E135" s="1028"/>
      <c r="F135" s="1028"/>
      <c r="G135" s="1028"/>
      <c r="H135" s="1028"/>
      <c r="I135" s="1028"/>
      <c r="J135" s="1028"/>
    </row>
    <row r="136" spans="1:10" ht="6" customHeight="1" x14ac:dyDescent="0.2">
      <c r="B136" s="34"/>
      <c r="C136" s="784"/>
      <c r="D136" s="784"/>
      <c r="E136" s="784"/>
      <c r="F136" s="784"/>
      <c r="G136" s="784"/>
      <c r="H136" s="784"/>
      <c r="I136" s="784"/>
      <c r="J136" s="784"/>
    </row>
    <row r="137" spans="1:10" ht="3" customHeight="1" x14ac:dyDescent="0.2">
      <c r="C137" s="34"/>
      <c r="D137" s="34"/>
      <c r="E137" s="784"/>
      <c r="F137" s="784"/>
      <c r="G137" s="784"/>
      <c r="H137" s="784"/>
      <c r="I137" s="784"/>
      <c r="J137" s="784"/>
    </row>
    <row r="138" spans="1:10" ht="30" customHeight="1" x14ac:dyDescent="0.2">
      <c r="C138" s="218" t="s">
        <v>247</v>
      </c>
      <c r="D138" s="824" t="s">
        <v>31</v>
      </c>
      <c r="E138" s="824" t="s">
        <v>32</v>
      </c>
      <c r="F138" s="824" t="s">
        <v>305</v>
      </c>
      <c r="G138" s="824" t="s">
        <v>279</v>
      </c>
      <c r="H138" s="824" t="s">
        <v>37</v>
      </c>
    </row>
    <row r="139" spans="1:10" ht="78.95" customHeight="1" x14ac:dyDescent="0.2">
      <c r="B139" s="787"/>
      <c r="C139" s="517"/>
      <c r="D139" s="220"/>
      <c r="E139" s="241"/>
      <c r="F139" s="520"/>
      <c r="G139" s="519"/>
      <c r="H139" s="241"/>
      <c r="I139" s="787"/>
    </row>
    <row r="140" spans="1:10" ht="78.95" customHeight="1" x14ac:dyDescent="0.2">
      <c r="B140" s="787"/>
      <c r="C140" s="518"/>
      <c r="D140" s="220"/>
      <c r="E140" s="241"/>
      <c r="F140" s="520"/>
      <c r="G140" s="519"/>
      <c r="H140" s="241"/>
      <c r="I140" s="787"/>
    </row>
    <row r="141" spans="1:10" ht="78.95" customHeight="1" x14ac:dyDescent="0.2">
      <c r="B141" s="787"/>
      <c r="C141" s="518"/>
      <c r="D141" s="220"/>
      <c r="E141" s="241"/>
      <c r="F141" s="520"/>
      <c r="G141" s="519"/>
      <c r="H141" s="241"/>
      <c r="I141" s="787"/>
    </row>
    <row r="142" spans="1:10" ht="78.95" customHeight="1" x14ac:dyDescent="0.2">
      <c r="B142" s="787"/>
      <c r="C142" s="518"/>
      <c r="D142" s="220"/>
      <c r="E142" s="241"/>
      <c r="F142" s="520"/>
      <c r="G142" s="519"/>
      <c r="H142" s="241"/>
      <c r="I142" s="787"/>
    </row>
    <row r="143" spans="1:10" ht="78.95" customHeight="1" x14ac:dyDescent="0.2">
      <c r="B143" s="787"/>
      <c r="C143" s="518"/>
      <c r="D143" s="220"/>
      <c r="E143" s="241"/>
      <c r="F143" s="520"/>
      <c r="G143" s="519"/>
      <c r="H143" s="241"/>
      <c r="I143" s="787"/>
    </row>
    <row r="144" spans="1:10" ht="78.95" customHeight="1" x14ac:dyDescent="0.2">
      <c r="B144" s="787"/>
      <c r="C144" s="518"/>
      <c r="D144" s="220"/>
      <c r="E144" s="241"/>
      <c r="F144" s="520"/>
      <c r="G144" s="519"/>
      <c r="H144" s="241"/>
      <c r="I144" s="787"/>
    </row>
    <row r="145" spans="2:9" ht="78.95" customHeight="1" x14ac:dyDescent="0.2">
      <c r="B145" s="787"/>
      <c r="C145" s="518"/>
      <c r="D145" s="220"/>
      <c r="E145" s="241"/>
      <c r="F145" s="520"/>
      <c r="G145" s="519"/>
      <c r="H145" s="241"/>
      <c r="I145" s="787"/>
    </row>
    <row r="146" spans="2:9" ht="78.95" customHeight="1" x14ac:dyDescent="0.2">
      <c r="B146" s="787"/>
      <c r="C146" s="518"/>
      <c r="D146" s="220"/>
      <c r="E146" s="241"/>
      <c r="F146" s="520"/>
      <c r="G146" s="519"/>
      <c r="H146" s="241"/>
      <c r="I146" s="787"/>
    </row>
    <row r="147" spans="2:9" ht="78.95" customHeight="1" x14ac:dyDescent="0.2">
      <c r="B147" s="787"/>
      <c r="C147" s="518"/>
      <c r="D147" s="220"/>
      <c r="E147" s="241"/>
      <c r="F147" s="520"/>
      <c r="G147" s="519"/>
      <c r="H147" s="241"/>
      <c r="I147" s="787"/>
    </row>
    <row r="148" spans="2:9" ht="78.95" customHeight="1" x14ac:dyDescent="0.2">
      <c r="B148" s="787"/>
      <c r="C148" s="518"/>
      <c r="D148" s="220"/>
      <c r="E148" s="241"/>
      <c r="F148" s="520"/>
      <c r="G148" s="519"/>
      <c r="H148" s="241"/>
      <c r="I148" s="787"/>
    </row>
    <row r="149" spans="2:9" ht="78.95" customHeight="1" x14ac:dyDescent="0.2">
      <c r="B149" s="787"/>
      <c r="C149" s="518"/>
      <c r="D149" s="220"/>
      <c r="E149" s="241"/>
      <c r="F149" s="520"/>
      <c r="G149" s="519"/>
      <c r="H149" s="241"/>
      <c r="I149" s="787"/>
    </row>
    <row r="150" spans="2:9" ht="78.95" customHeight="1" x14ac:dyDescent="0.2">
      <c r="B150" s="787"/>
      <c r="C150" s="518"/>
      <c r="D150" s="220"/>
      <c r="E150" s="241"/>
      <c r="F150" s="520"/>
      <c r="G150" s="519"/>
      <c r="H150" s="241"/>
      <c r="I150" s="787"/>
    </row>
    <row r="151" spans="2:9" ht="78.95" customHeight="1" x14ac:dyDescent="0.2">
      <c r="B151" s="787"/>
      <c r="C151" s="518"/>
      <c r="D151" s="220"/>
      <c r="E151" s="241"/>
      <c r="F151" s="520"/>
      <c r="G151" s="519"/>
      <c r="H151" s="241"/>
      <c r="I151" s="787"/>
    </row>
    <row r="152" spans="2:9" ht="78.95" customHeight="1" x14ac:dyDescent="0.2">
      <c r="B152" s="787"/>
      <c r="C152" s="518"/>
      <c r="D152" s="220"/>
      <c r="E152" s="241"/>
      <c r="F152" s="520"/>
      <c r="G152" s="519"/>
      <c r="H152" s="241"/>
      <c r="I152" s="787"/>
    </row>
    <row r="153" spans="2:9" ht="78.95" customHeight="1" x14ac:dyDescent="0.2">
      <c r="B153" s="787"/>
      <c r="C153" s="518"/>
      <c r="D153" s="220"/>
      <c r="E153" s="241"/>
      <c r="F153" s="520"/>
      <c r="G153" s="519"/>
      <c r="H153" s="241"/>
      <c r="I153" s="787"/>
    </row>
    <row r="154" spans="2:9" ht="78.95" customHeight="1" x14ac:dyDescent="0.2">
      <c r="B154" s="787"/>
      <c r="C154" s="518"/>
      <c r="D154" s="220"/>
      <c r="E154" s="241"/>
      <c r="F154" s="520"/>
      <c r="G154" s="519"/>
      <c r="H154" s="241"/>
      <c r="I154" s="787"/>
    </row>
    <row r="155" spans="2:9" ht="78.95" customHeight="1" x14ac:dyDescent="0.2">
      <c r="C155" s="518"/>
      <c r="D155" s="220"/>
      <c r="E155" s="241"/>
      <c r="F155" s="520"/>
      <c r="G155" s="519"/>
      <c r="H155" s="241"/>
    </row>
    <row r="156" spans="2:9" ht="78.95" customHeight="1" x14ac:dyDescent="0.2">
      <c r="C156" s="518"/>
      <c r="D156" s="220"/>
      <c r="E156" s="241"/>
      <c r="F156" s="520"/>
      <c r="G156" s="519"/>
      <c r="H156" s="241"/>
    </row>
    <row r="157" spans="2:9" ht="78.95" customHeight="1" x14ac:dyDescent="0.2">
      <c r="C157" s="518"/>
      <c r="D157" s="220"/>
      <c r="E157" s="241"/>
      <c r="F157" s="520"/>
      <c r="G157" s="519"/>
      <c r="H157" s="241"/>
    </row>
    <row r="158" spans="2:9" ht="78.95" customHeight="1" x14ac:dyDescent="0.2">
      <c r="C158" s="518"/>
      <c r="D158" s="220"/>
      <c r="E158" s="241"/>
      <c r="F158" s="520"/>
      <c r="G158" s="519"/>
      <c r="H158" s="241"/>
    </row>
    <row r="159" spans="2:9" ht="78.95" customHeight="1" x14ac:dyDescent="0.2">
      <c r="C159" s="222"/>
      <c r="D159" s="220"/>
      <c r="E159" s="241"/>
      <c r="F159" s="520"/>
      <c r="G159" s="219"/>
      <c r="H159" s="241"/>
    </row>
    <row r="160" spans="2:9" ht="15.75" thickBot="1" x14ac:dyDescent="0.25">
      <c r="E160" s="227">
        <f>SUM(E139:E159)</f>
        <v>0</v>
      </c>
      <c r="F160" s="227">
        <f>SUM(F139:F159)</f>
        <v>0</v>
      </c>
      <c r="H160" s="227">
        <f>SUM(H139:H159)</f>
        <v>0</v>
      </c>
    </row>
    <row r="161" ht="15.75" thickTop="1" x14ac:dyDescent="0.2"/>
  </sheetData>
  <sheetProtection insertRows="0"/>
  <mergeCells count="76">
    <mergeCell ref="E9:M9"/>
    <mergeCell ref="B1:C1"/>
    <mergeCell ref="E5:M5"/>
    <mergeCell ref="E6:M6"/>
    <mergeCell ref="E7:M7"/>
    <mergeCell ref="E8:M8"/>
    <mergeCell ref="D32:F32"/>
    <mergeCell ref="B13:J13"/>
    <mergeCell ref="I15:J15"/>
    <mergeCell ref="B16:G16"/>
    <mergeCell ref="C17:G17"/>
    <mergeCell ref="C18:G18"/>
    <mergeCell ref="C19:G19"/>
    <mergeCell ref="C20:H20"/>
    <mergeCell ref="D25:F25"/>
    <mergeCell ref="C26:H26"/>
    <mergeCell ref="D30:F30"/>
    <mergeCell ref="C31:F31"/>
    <mergeCell ref="B70:I70"/>
    <mergeCell ref="D33:F33"/>
    <mergeCell ref="C34:G34"/>
    <mergeCell ref="B36:G36"/>
    <mergeCell ref="B37:G37"/>
    <mergeCell ref="B49:G49"/>
    <mergeCell ref="C50:G50"/>
    <mergeCell ref="D56:F56"/>
    <mergeCell ref="C57:G57"/>
    <mergeCell ref="C58:G58"/>
    <mergeCell ref="D63:F63"/>
    <mergeCell ref="D65:G65"/>
    <mergeCell ref="B85:E85"/>
    <mergeCell ref="I74:J74"/>
    <mergeCell ref="B75:E75"/>
    <mergeCell ref="B76:E76"/>
    <mergeCell ref="B77:E77"/>
    <mergeCell ref="B78:E78"/>
    <mergeCell ref="B79:E79"/>
    <mergeCell ref="B80:E80"/>
    <mergeCell ref="B81:E81"/>
    <mergeCell ref="B82:E82"/>
    <mergeCell ref="B83:E83"/>
    <mergeCell ref="B84:E84"/>
    <mergeCell ref="C102:E102"/>
    <mergeCell ref="B86:E86"/>
    <mergeCell ref="B87:E87"/>
    <mergeCell ref="B88:E88"/>
    <mergeCell ref="B89:E89"/>
    <mergeCell ref="B90:E90"/>
    <mergeCell ref="B91:E91"/>
    <mergeCell ref="B92:E92"/>
    <mergeCell ref="B93:E93"/>
    <mergeCell ref="B94:E94"/>
    <mergeCell ref="B95:E95"/>
    <mergeCell ref="C101:E101"/>
    <mergeCell ref="C114:E114"/>
    <mergeCell ref="C103:E103"/>
    <mergeCell ref="C104:E104"/>
    <mergeCell ref="C105:E105"/>
    <mergeCell ref="C106:E106"/>
    <mergeCell ref="C107:E107"/>
    <mergeCell ref="C108:E108"/>
    <mergeCell ref="C109:E109"/>
    <mergeCell ref="C110:E110"/>
    <mergeCell ref="C111:E111"/>
    <mergeCell ref="C112:E112"/>
    <mergeCell ref="C113:E113"/>
    <mergeCell ref="C121:E121"/>
    <mergeCell ref="C126:H126"/>
    <mergeCell ref="C127:J127"/>
    <mergeCell ref="C135:J135"/>
    <mergeCell ref="C115:E115"/>
    <mergeCell ref="C116:E116"/>
    <mergeCell ref="C117:E117"/>
    <mergeCell ref="C118:E118"/>
    <mergeCell ref="C119:E119"/>
    <mergeCell ref="C120:E120"/>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70" max="9" man="1"/>
    <brk id="96" max="9" man="1"/>
    <brk id="12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58</vt:i4>
      </vt:variant>
    </vt:vector>
  </HeadingPairs>
  <TitlesOfParts>
    <vt:vector size="99" baseType="lpstr">
      <vt:lpstr>List</vt:lpstr>
      <vt:lpstr>Form A</vt:lpstr>
      <vt:lpstr>Form B</vt:lpstr>
      <vt:lpstr>Form C</vt:lpstr>
      <vt:lpstr>Form C1</vt:lpstr>
      <vt:lpstr>Form C1-1_MB Par Ord Life</vt:lpstr>
      <vt:lpstr>Form C1-1_MB Non Par Ord Life</vt:lpstr>
      <vt:lpstr>Form C1-1_MB Par Annuity</vt:lpstr>
      <vt:lpstr>Form C1-1_MB Non Par Annuity</vt:lpstr>
      <vt:lpstr>Form C1-1_MB ILO</vt:lpstr>
      <vt:lpstr>Form C1-1_MB General Fund</vt:lpstr>
      <vt:lpstr>Form C1-1_OB Par Ord Life</vt:lpstr>
      <vt:lpstr>Form C1-1_OB Non Par Ord Life</vt:lpstr>
      <vt:lpstr>Form C1-1_OB Par Annuity</vt:lpstr>
      <vt:lpstr>Form C1-1_OB Non Par Annuity</vt:lpstr>
      <vt:lpstr>Form C1-1_OB ILO</vt:lpstr>
      <vt:lpstr>Form C1-1_OB General Fund</vt:lpstr>
      <vt:lpstr>Form C1-1_SHF</vt:lpstr>
      <vt:lpstr>Form C1-2_MB Par Ord Life</vt:lpstr>
      <vt:lpstr>Form C1-2_MB Non Par Ord Life</vt:lpstr>
      <vt:lpstr>Form C1-2_MB Par Annuity</vt:lpstr>
      <vt:lpstr>Form C1-2_MB Non Par Annuity</vt:lpstr>
      <vt:lpstr>Form C1-2_MB ILO</vt:lpstr>
      <vt:lpstr>Form C1-2_MB General Fund</vt:lpstr>
      <vt:lpstr>Form C1-2_OB Par Ord Life</vt:lpstr>
      <vt:lpstr>Form C1-2_OB Non Par Ord Life</vt:lpstr>
      <vt:lpstr>Form C1-2_OB Par Annuity</vt:lpstr>
      <vt:lpstr>Form C1-2_OB Non Par Annuity</vt:lpstr>
      <vt:lpstr>Form C1-2_OB ILO</vt:lpstr>
      <vt:lpstr>Form C1-2_OB General Fund</vt:lpstr>
      <vt:lpstr>Form C1-2_SHF</vt:lpstr>
      <vt:lpstr>Form C2</vt:lpstr>
      <vt:lpstr>Form C3</vt:lpstr>
      <vt:lpstr>Form C3-1(E1)</vt:lpstr>
      <vt:lpstr>Form C3-1(E1) (hidden)</vt:lpstr>
      <vt:lpstr>Form C4</vt:lpstr>
      <vt:lpstr>Form D</vt:lpstr>
      <vt:lpstr>Form E</vt:lpstr>
      <vt:lpstr>Form E2 </vt:lpstr>
      <vt:lpstr>Form E3</vt:lpstr>
      <vt:lpstr>Form E3-1</vt:lpstr>
      <vt:lpstr>'Form A'!Print_Area</vt:lpstr>
      <vt:lpstr>'Form B'!Print_Area</vt:lpstr>
      <vt:lpstr>'Form C'!Print_Area</vt:lpstr>
      <vt:lpstr>'Form C1'!Print_Area</vt:lpstr>
      <vt:lpstr>'Form C1-1_MB General Fund'!Print_Area</vt:lpstr>
      <vt:lpstr>'Form C1-1_MB ILO'!Print_Area</vt:lpstr>
      <vt:lpstr>'Form C1-1_MB Non Par Annuity'!Print_Area</vt:lpstr>
      <vt:lpstr>'Form C1-1_MB Non Par Ord Life'!Print_Area</vt:lpstr>
      <vt:lpstr>'Form C1-1_MB Par Annuity'!Print_Area</vt:lpstr>
      <vt:lpstr>'Form C1-1_MB Par Ord Life'!Print_Area</vt:lpstr>
      <vt:lpstr>'Form C1-1_OB General Fund'!Print_Area</vt:lpstr>
      <vt:lpstr>'Form C1-1_OB ILO'!Print_Area</vt:lpstr>
      <vt:lpstr>'Form C1-1_OB Non Par Annuity'!Print_Area</vt:lpstr>
      <vt:lpstr>'Form C1-1_OB Non Par Ord Life'!Print_Area</vt:lpstr>
      <vt:lpstr>'Form C1-1_OB Par Annuity'!Print_Area</vt:lpstr>
      <vt:lpstr>'Form C1-1_OB Par Ord Life'!Print_Area</vt:lpstr>
      <vt:lpstr>'Form C1-1_SHF'!Print_Area</vt:lpstr>
      <vt:lpstr>'Form C1-2_MB General Fund'!Print_Area</vt:lpstr>
      <vt:lpstr>'Form C1-2_MB ILO'!Print_Area</vt:lpstr>
      <vt:lpstr>'Form C1-2_MB Non Par Annuity'!Print_Area</vt:lpstr>
      <vt:lpstr>'Form C1-2_MB Non Par Ord Life'!Print_Area</vt:lpstr>
      <vt:lpstr>'Form C1-2_MB Par Annuity'!Print_Area</vt:lpstr>
      <vt:lpstr>'Form C1-2_MB Par Ord Life'!Print_Area</vt:lpstr>
      <vt:lpstr>'Form C1-2_OB General Fund'!Print_Area</vt:lpstr>
      <vt:lpstr>'Form C1-2_OB ILO'!Print_Area</vt:lpstr>
      <vt:lpstr>'Form C1-2_OB Non Par Annuity'!Print_Area</vt:lpstr>
      <vt:lpstr>'Form C1-2_OB Non Par Ord Life'!Print_Area</vt:lpstr>
      <vt:lpstr>'Form C1-2_OB Par Annuity'!Print_Area</vt:lpstr>
      <vt:lpstr>'Form C1-2_OB Par Ord Life'!Print_Area</vt:lpstr>
      <vt:lpstr>'Form C1-2_SHF'!Print_Area</vt:lpstr>
      <vt:lpstr>'Form C2'!Print_Area</vt:lpstr>
      <vt:lpstr>'Form C3-1(E1)'!Print_Area</vt:lpstr>
      <vt:lpstr>'Form C3-1(E1) (hidden)'!Print_Area</vt:lpstr>
      <vt:lpstr>'Form C4'!Print_Area</vt:lpstr>
      <vt:lpstr>'Form D'!Print_Area</vt:lpstr>
      <vt:lpstr>'Form E'!Print_Area</vt:lpstr>
      <vt:lpstr>'Form E3-1'!Print_Area</vt:lpstr>
      <vt:lpstr>List!Print_Area</vt:lpstr>
      <vt:lpstr>'Form C'!Print_Titles</vt:lpstr>
      <vt:lpstr>'Form C1'!Print_Titles</vt:lpstr>
      <vt:lpstr>'Form C1-2_MB General Fund'!Print_Titles</vt:lpstr>
      <vt:lpstr>'Form C1-2_MB ILO'!Print_Titles</vt:lpstr>
      <vt:lpstr>'Form C1-2_MB Non Par Annuity'!Print_Titles</vt:lpstr>
      <vt:lpstr>'Form C1-2_MB Non Par Ord Life'!Print_Titles</vt:lpstr>
      <vt:lpstr>'Form C1-2_MB Par Annuity'!Print_Titles</vt:lpstr>
      <vt:lpstr>'Form C1-2_MB Par Ord Life'!Print_Titles</vt:lpstr>
      <vt:lpstr>'Form C1-2_OB General Fund'!Print_Titles</vt:lpstr>
      <vt:lpstr>'Form C1-2_OB ILO'!Print_Titles</vt:lpstr>
      <vt:lpstr>'Form C1-2_OB Non Par Annuity'!Print_Titles</vt:lpstr>
      <vt:lpstr>'Form C1-2_OB Non Par Ord Life'!Print_Titles</vt:lpstr>
      <vt:lpstr>'Form C1-2_OB Par Annuity'!Print_Titles</vt:lpstr>
      <vt:lpstr>'Form C1-2_OB Par Ord Life'!Print_Titles</vt:lpstr>
      <vt:lpstr>'Form C1-2_SHF'!Print_Titles</vt:lpstr>
      <vt:lpstr>'Form C3-1(E1)'!Print_Titles</vt:lpstr>
      <vt:lpstr>'Form C3-1(E1) (hidden)'!Print_Titles</vt:lpstr>
      <vt:lpstr>'Form D'!Print_Titles</vt:lpstr>
      <vt:lpstr>'Form E2 '!Print_Titles</vt:lpstr>
      <vt:lpstr>'Form E3-1'!Print_Titles</vt:lpstr>
    </vt:vector>
  </TitlesOfParts>
  <Company>Bank Negara Malaysia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RBC Parallel Run Reporting Forms</dc:title>
  <dc:creator>RBC Team</dc:creator>
  <cp:lastModifiedBy>Maggie Teng</cp:lastModifiedBy>
  <cp:lastPrinted>2017-12-06T03:44:17Z</cp:lastPrinted>
  <dcterms:created xsi:type="dcterms:W3CDTF">2006-01-22T04:58:37Z</dcterms:created>
  <dcterms:modified xsi:type="dcterms:W3CDTF">2022-08-30T09:37:11Z</dcterms:modified>
</cp:coreProperties>
</file>