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3040" windowHeight="8760" firstSheet="1" activeTab="1"/>
  </bookViews>
  <sheets>
    <sheet name="_REF1" sheetId="1" state="veryHidden" r:id="rId1"/>
    <sheet name="Front Page" sheetId="2" r:id="rId2"/>
    <sheet name="MRi.4b-01" sheetId="3" r:id="rId3"/>
    <sheet name="MRi.4b-02" sheetId="4" r:id="rId4"/>
  </sheets>
  <definedNames>
    <definedName name="INFOSHEET_MONTH">_REF1!$A$3:$L$3</definedName>
    <definedName name="INFOSHEET_YEAR">_REF1!$M$3:$DR$3</definedName>
    <definedName name="LISTGROUP80">_REF1!$A$4:$B$4</definedName>
    <definedName name="LISTGROUP90">_REF1!$A$5:$IU$5</definedName>
  </definedNames>
  <calcPr calcId="162913"/>
</workbook>
</file>

<file path=xl/calcChain.xml><?xml version="1.0" encoding="utf-8"?>
<calcChain xmlns="http://schemas.openxmlformats.org/spreadsheetml/2006/main">
  <c r="J18" i="4" l="1"/>
  <c r="L18" i="4" s="1"/>
  <c r="G18" i="4"/>
  <c r="E18" i="4"/>
  <c r="J17" i="4"/>
  <c r="L17" i="4" s="1"/>
  <c r="G17" i="4"/>
  <c r="E17" i="4"/>
  <c r="J15" i="4"/>
  <c r="L15" i="4" s="1"/>
  <c r="G15" i="4"/>
  <c r="E15" i="4"/>
  <c r="J14" i="4"/>
  <c r="L14" i="4" s="1"/>
  <c r="G14" i="4"/>
  <c r="M15" i="4" s="1"/>
  <c r="E14" i="4"/>
  <c r="L12" i="4"/>
  <c r="J12" i="4"/>
  <c r="E12" i="4"/>
  <c r="G12" i="4" s="1"/>
  <c r="L11" i="4"/>
  <c r="J11" i="4"/>
  <c r="E11" i="4"/>
  <c r="G11" i="4" s="1"/>
  <c r="E43" i="3"/>
  <c r="E42" i="3"/>
  <c r="H41" i="3"/>
  <c r="E41" i="3"/>
  <c r="H40" i="3"/>
  <c r="E40" i="3"/>
  <c r="H39" i="3"/>
  <c r="E39" i="3"/>
  <c r="H38" i="3"/>
  <c r="E38" i="3"/>
  <c r="H37" i="3"/>
  <c r="E37" i="3"/>
  <c r="H36" i="3"/>
  <c r="E36" i="3"/>
  <c r="H35" i="3"/>
  <c r="E35" i="3"/>
  <c r="H34" i="3"/>
  <c r="H44" i="3" s="1"/>
  <c r="E34" i="3"/>
  <c r="E44" i="3" s="1"/>
  <c r="I44" i="3" s="1"/>
  <c r="E31" i="3"/>
  <c r="E30" i="3"/>
  <c r="H29" i="3"/>
  <c r="E29" i="3"/>
  <c r="H28" i="3"/>
  <c r="E28" i="3"/>
  <c r="H27" i="3"/>
  <c r="E27" i="3"/>
  <c r="H26" i="3"/>
  <c r="E26" i="3"/>
  <c r="H25" i="3"/>
  <c r="E25" i="3"/>
  <c r="H24" i="3"/>
  <c r="E24" i="3"/>
  <c r="H23" i="3"/>
  <c r="E23" i="3"/>
  <c r="H22" i="3"/>
  <c r="H32" i="3" s="1"/>
  <c r="E22" i="3"/>
  <c r="E32" i="3" s="1"/>
  <c r="I32" i="3" s="1"/>
  <c r="E19" i="3"/>
  <c r="E18" i="3"/>
  <c r="H17" i="3"/>
  <c r="E17" i="3"/>
  <c r="H16" i="3"/>
  <c r="E16" i="3"/>
  <c r="H15" i="3"/>
  <c r="E15" i="3"/>
  <c r="H14" i="3"/>
  <c r="E14" i="3"/>
  <c r="H13" i="3"/>
  <c r="E13" i="3"/>
  <c r="H12" i="3"/>
  <c r="E12" i="3"/>
  <c r="H11" i="3"/>
  <c r="E11" i="3"/>
  <c r="E20" i="3" s="1"/>
  <c r="H10" i="3"/>
  <c r="H20" i="3" s="1"/>
  <c r="E10" i="3"/>
  <c r="D16" i="2"/>
  <c r="D14" i="2"/>
  <c r="M12" i="4" l="1"/>
  <c r="I20" i="3"/>
  <c r="M18" i="4"/>
</calcChain>
</file>

<file path=xl/sharedStrings.xml><?xml version="1.0" encoding="utf-8"?>
<sst xmlns="http://schemas.openxmlformats.org/spreadsheetml/2006/main" count="486" uniqueCount="338">
  <si>
    <t>395811</t>
  </si>
  <si>
    <t>13823</t>
  </si>
  <si>
    <t>579</t>
  </si>
  <si>
    <t>6</t>
  </si>
  <si>
    <t>1</t>
  </si>
  <si>
    <t/>
  </si>
  <si>
    <t>70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</si>
  <si>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</si>
  <si>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</si>
  <si>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</si>
  <si>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</si>
  <si>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</si>
  <si>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</si>
  <si>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</si>
  <si>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</si>
  <si>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</si>
  <si>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</si>
  <si>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</si>
  <si>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</si>
  <si>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</si>
  <si>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</si>
  <si>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MRi.4b</t>
  </si>
  <si>
    <t xml:space="preserve">Form Title: </t>
  </si>
  <si>
    <t>BCAF- Market Risk (Islamic Window)</t>
  </si>
  <si>
    <t xml:space="preserve">Sector: </t>
  </si>
  <si>
    <t>Bank</t>
  </si>
  <si>
    <t xml:space="preserve">Category: </t>
  </si>
  <si>
    <t>BCAF-i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</si>
  <si>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</si>
  <si>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</si>
  <si>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</si>
  <si>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</si>
  <si>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</si>
  <si>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</si>
  <si>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</si>
  <si>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</si>
  <si>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</si>
  <si>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</si>
  <si>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24/06/2020 10:10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</si>
  <si>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</si>
  <si>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</si>
  <si>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</si>
  <si>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</si>
  <si>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</si>
  <si>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 xml:space="preserve">MRi.4b-01: (ER.2i) Islamic Window Operations Specific and General Risk (Financed by SIA, GIA and NPSIA) -&gt; Specific Risk </t>
  </si>
  <si>
    <t xml:space="preserve">Dropdown: </t>
  </si>
  <si>
    <t>Malaysia</t>
  </si>
  <si>
    <t>Malaysia (Labuan)</t>
  </si>
  <si>
    <t>Afghanistan</t>
  </si>
  <si>
    <t>Aland Island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</si>
  <si>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</si>
  <si>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</si>
  <si>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</si>
  <si>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</si>
  <si>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</si>
  <si>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</si>
  <si>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</si>
  <si>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</si>
  <si>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</si>
  <si>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</si>
  <si>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</si>
  <si>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</si>
  <si>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</si>
  <si>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</si>
  <si>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</si>
  <si>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</si>
  <si>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</si>
  <si>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</si>
  <si>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</si>
  <si>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</si>
  <si>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</si>
  <si>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</si>
  <si>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</si>
  <si>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</si>
  <si>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</si>
  <si>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Bornaire, Sint Eustatius And Saba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</si>
  <si>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</si>
  <si>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</si>
  <si>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</si>
  <si>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</si>
  <si>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</si>
  <si>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</si>
  <si>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</si>
  <si>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</si>
  <si>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</si>
  <si>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</si>
  <si>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</si>
  <si>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</si>
  <si>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</si>
  <si>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</si>
  <si>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</si>
  <si>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</si>
  <si>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</si>
  <si>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</si>
  <si>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</si>
  <si>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</si>
  <si>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</si>
  <si>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</si>
  <si>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</si>
  <si>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</t>
  </si>
  <si>
    <t>Cook Islands</t>
  </si>
  <si>
    <t>Costa Rica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</si>
  <si>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</si>
  <si>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</si>
  <si>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</si>
  <si>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</si>
  <si>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</si>
  <si>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</si>
  <si>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</si>
  <si>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</si>
  <si>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</si>
  <si>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</si>
  <si>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</si>
  <si>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</si>
  <si>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</si>
  <si>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</si>
  <si>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</si>
  <si>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</si>
  <si>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</si>
  <si>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</si>
  <si>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</si>
  <si>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</si>
  <si>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</si>
  <si>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Guyana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</si>
  <si>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</si>
  <si>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</si>
  <si>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</si>
  <si>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</si>
  <si>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</si>
  <si>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</si>
  <si>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</si>
  <si>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</si>
  <si>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</si>
  <si>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</si>
  <si>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</si>
  <si>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</si>
  <si>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</si>
  <si>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</si>
  <si>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</si>
  <si>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</si>
  <si>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</si>
  <si>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</si>
  <si>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</si>
  <si>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</si>
  <si>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Honduras</t>
  </si>
  <si>
    <t>Hong Kong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</si>
  <si>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</si>
  <si>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</si>
  <si>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</si>
  <si>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</si>
  <si>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</si>
  <si>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</si>
  <si>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</si>
  <si>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</si>
  <si>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</si>
  <si>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</si>
  <si>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</si>
  <si>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</si>
  <si>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</si>
  <si>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</si>
  <si>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</si>
  <si>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</si>
  <si>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</si>
  <si>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</si>
  <si>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</si>
  <si>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 Korea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</si>
  <si>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</si>
  <si>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</si>
  <si>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</si>
  <si>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</si>
  <si>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</si>
  <si>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</si>
  <si>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</si>
  <si>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</si>
  <si>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</si>
  <si>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</si>
  <si>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</si>
  <si>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</si>
  <si>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</si>
  <si>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</si>
  <si>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</si>
  <si>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</si>
  <si>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</si>
  <si>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</si>
  <si>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</si>
  <si>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</si>
  <si>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</si>
  <si>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</si>
  <si>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</si>
  <si>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</si>
  <si>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 (Federated States Of)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</si>
  <si>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</si>
  <si>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</si>
  <si>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</si>
  <si>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</si>
  <si>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</si>
  <si>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</si>
  <si>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</si>
  <si>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</si>
  <si>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N/A</t>
  </si>
  <si>
    <t>Namibia</t>
  </si>
  <si>
    <t>Nauru</t>
  </si>
  <si>
    <t>Nepal</t>
  </si>
  <si>
    <t>Netherlands</t>
  </si>
  <si>
    <t>Netherlands Antilles</t>
  </si>
  <si>
    <t>Neutral Zone (Between Saudi Arabia &amp; Iraq)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</si>
  <si>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</si>
  <si>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</si>
  <si>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</si>
  <si>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</si>
  <si>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</si>
  <si>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</si>
  <si>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</si>
  <si>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</si>
  <si>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</si>
  <si>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</si>
  <si>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</si>
  <si>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</si>
  <si>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</si>
  <si>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</si>
  <si>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</si>
  <si>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</si>
  <si>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</si>
  <si>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</si>
  <si>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</si>
  <si>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</si>
  <si>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</si>
  <si>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</si>
  <si>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</si>
  <si>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</si>
  <si>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</si>
  <si>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</si>
  <si>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</si>
  <si>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Barthelemy</t>
  </si>
  <si>
    <t>Saint Helena, Ascension And Tristan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</si>
  <si>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</si>
  <si>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</si>
  <si>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</si>
  <si>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</si>
  <si>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</si>
  <si>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</si>
  <si>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</si>
  <si>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</si>
  <si>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</si>
  <si>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</si>
  <si>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</si>
  <si>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Serbia &amp; Montenegro</t>
  </si>
  <si>
    <t>Seychelles</t>
  </si>
  <si>
    <t>Sierra Leone</t>
  </si>
  <si>
    <t>Singapore</t>
  </si>
  <si>
    <t>Sint Maarten</t>
  </si>
  <si>
    <t>Slovak Republic</t>
  </si>
  <si>
    <t>Slovenia</t>
  </si>
  <si>
    <t>Solomon Islands</t>
  </si>
  <si>
    <t>Somalia</t>
  </si>
  <si>
    <t>South Africa</t>
  </si>
  <si>
    <t>South Georgia &amp; The South Sandwich Islands</t>
  </si>
  <si>
    <t>South Sudan</t>
  </si>
  <si>
    <t>Spain</t>
  </si>
  <si>
    <t>Spitsbergen And Jan Mayen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</si>
  <si>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</si>
  <si>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</si>
  <si>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</si>
  <si>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</si>
  <si>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</si>
  <si>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</si>
  <si>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</si>
  <si>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Taiwan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</si>
  <si>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</si>
  <si>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</si>
  <si>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</si>
  <si>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</si>
  <si>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</si>
  <si>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</si>
  <si>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</si>
  <si>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</si>
  <si>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</si>
  <si>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</si>
  <si>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</si>
  <si>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</si>
  <si>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</si>
  <si>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</si>
  <si>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</si>
  <si>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</si>
  <si>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</si>
  <si>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of America</t>
  </si>
  <si>
    <t>United States Outlying Territories</t>
  </si>
  <si>
    <t>Uruguay</t>
  </si>
  <si>
    <t>Uzbekistan</t>
  </si>
  <si>
    <t>Vanuatu</t>
  </si>
  <si>
    <t>Vatican City State (Holy See)</t>
  </si>
  <si>
    <t>Venezuela</t>
  </si>
  <si>
    <t>Vietnam</t>
  </si>
  <si>
    <t>Virgin Islands (British)</t>
  </si>
  <si>
    <t>Virgin Islands (U.S.)</t>
  </si>
  <si>
    <t>Wallis And Futuna Islands</t>
  </si>
  <si>
    <t>Western Sahara</t>
  </si>
  <si>
    <t>Yemen</t>
  </si>
  <si>
    <t>Yugoslavia</t>
  </si>
  <si>
    <t>Zambia</t>
  </si>
  <si>
    <t>Zimbabwe</t>
  </si>
  <si>
    <t>Equities Position and Equities Derivatives Position (except equity options) Where Underlying is:</t>
  </si>
  <si>
    <t>Equity Options Where Underlying is:</t>
  </si>
  <si>
    <t>Total Specific Risk Capital Charge</t>
  </si>
  <si>
    <t>Sum of Absolute Value of Net Equity Positions</t>
  </si>
  <si>
    <t>Risk Charge</t>
  </si>
  <si>
    <t>Capital Charge</t>
  </si>
  <si>
    <t>Sum of Absolute Value of Delta Weighted Options Positions</t>
  </si>
  <si>
    <t>SIA</t>
  </si>
  <si>
    <t>KLCI Equities</t>
  </si>
  <si>
    <t>8.00%</t>
  </si>
  <si>
    <t>Equities of G10 Countries Market Indices</t>
  </si>
  <si>
    <t>4.00%</t>
  </si>
  <si>
    <t>Non-Index Equities of G10 Stock Exchanges</t>
  </si>
  <si>
    <t>All Other Equities</t>
  </si>
  <si>
    <t>14.00%</t>
  </si>
  <si>
    <t>Trust Funds and Exchange Traded Funds</t>
  </si>
  <si>
    <t>KLCI and All Market Indices</t>
  </si>
  <si>
    <t>2.00%</t>
  </si>
  <si>
    <t>G10 Countries Market Indices</t>
  </si>
  <si>
    <t>Other Market Indices</t>
  </si>
  <si>
    <t>Arbitrage Strategies</t>
  </si>
  <si>
    <t>Special Purpose Items</t>
  </si>
  <si>
    <t>0.00%</t>
  </si>
  <si>
    <t>Total Capital Charge</t>
  </si>
  <si>
    <t>GIA</t>
  </si>
  <si>
    <t>NPSIA</t>
  </si>
  <si>
    <t>02</t>
  </si>
  <si>
    <t xml:space="preserve">MRi.4b-02: (ER.2i) Islamic Window Operations Specific and General Risk (Financed by SIA, GIA and NPSIA) -&gt; General Risk </t>
  </si>
  <si>
    <t>BACK</t>
  </si>
  <si>
    <t>Equity and/or Equity Derivatives (exclude equity options) Where Underlying is:</t>
  </si>
  <si>
    <t>Total General Risk Capital Charge</t>
  </si>
  <si>
    <t>Absolute Value of:</t>
  </si>
  <si>
    <t>Overall Net Position</t>
  </si>
  <si>
    <t>Long Position</t>
  </si>
  <si>
    <t>Short Position</t>
  </si>
  <si>
    <t>Equities and Equity Underlying Exposures in the Respective National Market</t>
  </si>
  <si>
    <t>Index Exposure in the Respective National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</si>
</sst>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  <font>
      <u/>
      <sz val="10"/>
      <color indexed="12"/>
      <name val="Arial"/>
    </font>
  </fonts>
  <fills count="6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B7B7B7"/>
      </patternFill>
    </fill>
    <fill>
      <patternFill patternType="solid">
        <fgColor rgb="FFFFFF00"/>
      </patternFill>
    </fill>
    <fill>
      <patternFill patternType="solid">
        <fgColor rgb="FF92D05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0" xfId="0" applyProtection="1">
      <protection locked="0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 indent="1"/>
    </xf>
    <xf numFmtId="3" fontId="6" fillId="4" borderId="1" xfId="0" applyNumberFormat="1" applyFont="1" applyFill="1" applyBorder="1" applyAlignment="1" applyProtection="1">
      <alignment horizontal="right" wrapText="1"/>
      <protection locked="0"/>
    </xf>
    <xf numFmtId="3" fontId="6" fillId="5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 wrapText="1"/>
    </xf>
    <xf numFmtId="0" fontId="7" fillId="0" borderId="0" xfId="0" applyFont="1"/>
    <xf numFmtId="0" fontId="6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2146173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"/>
  <sheetViews>
    <sheetView workbookViewId="0"/>
  </sheetViews>
  <sheetFormatPr defaultRowHeight="15"/>
  <sheetData>
    <row r="1" spans="1:255">
      <c r="A1">
        <v>1</v>
      </c>
      <c r="B1">
        <v>7</v>
      </c>
      <c r="C1">
        <v>1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5</v>
      </c>
      <c r="K1" t="s">
        <v>5</v>
      </c>
      <c r="L1" t="s">
        <v>6</v>
      </c>
    </row>
    <row r="3" spans="1:255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255">
      <c r="A4" t="s">
        <v>33</v>
      </c>
      <c r="B4" t="s">
        <v>34</v>
      </c>
    </row>
    <row r="5" spans="1:255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  <c r="G5" t="s">
        <v>52</v>
      </c>
      <c r="H5" t="s">
        <v>53</v>
      </c>
      <c r="I5" t="s">
        <v>54</v>
      </c>
      <c r="J5" t="s">
        <v>55</v>
      </c>
      <c r="K5" t="s">
        <v>56</v>
      </c>
      <c r="L5" t="s">
        <v>57</v>
      </c>
      <c r="M5" t="s">
        <v>58</v>
      </c>
      <c r="N5" t="s">
        <v>59</v>
      </c>
      <c r="O5" t="s">
        <v>60</v>
      </c>
      <c r="P5" t="s">
        <v>61</v>
      </c>
      <c r="Q5" t="s">
        <v>62</v>
      </c>
      <c r="R5" t="s">
        <v>63</v>
      </c>
      <c r="S5" t="s">
        <v>64</v>
      </c>
      <c r="T5" t="s">
        <v>65</v>
      </c>
      <c r="U5" t="s">
        <v>66</v>
      </c>
      <c r="V5" t="s">
        <v>67</v>
      </c>
      <c r="W5" t="s">
        <v>68</v>
      </c>
      <c r="X5" t="s">
        <v>69</v>
      </c>
      <c r="Y5" t="s">
        <v>70</v>
      </c>
      <c r="Z5" t="s">
        <v>71</v>
      </c>
      <c r="AA5" t="s">
        <v>72</v>
      </c>
      <c r="AB5" t="s">
        <v>73</v>
      </c>
      <c r="AC5" t="s">
        <v>74</v>
      </c>
      <c r="AD5" t="s">
        <v>75</v>
      </c>
      <c r="AE5" t="s">
        <v>76</v>
      </c>
      <c r="AF5" t="s">
        <v>77</v>
      </c>
      <c r="AG5" t="s">
        <v>78</v>
      </c>
      <c r="AH5" t="s">
        <v>79</v>
      </c>
      <c r="AI5" t="s">
        <v>80</v>
      </c>
      <c r="AJ5" t="s">
        <v>81</v>
      </c>
      <c r="AK5" t="s">
        <v>82</v>
      </c>
      <c r="AL5" t="s">
        <v>83</v>
      </c>
      <c r="AM5" t="s">
        <v>84</v>
      </c>
      <c r="AN5" t="s">
        <v>85</v>
      </c>
      <c r="AO5" t="s">
        <v>86</v>
      </c>
      <c r="AP5" t="s">
        <v>87</v>
      </c>
      <c r="AQ5" t="s">
        <v>88</v>
      </c>
      <c r="AR5" t="s">
        <v>89</v>
      </c>
      <c r="AS5" t="s">
        <v>90</v>
      </c>
      <c r="AT5" t="s">
        <v>91</v>
      </c>
      <c r="AU5" t="s">
        <v>92</v>
      </c>
      <c r="AV5" t="s">
        <v>93</v>
      </c>
      <c r="AW5" t="s">
        <v>94</v>
      </c>
      <c r="AX5" t="s">
        <v>95</v>
      </c>
      <c r="AY5" t="s">
        <v>96</v>
      </c>
      <c r="AZ5" t="s">
        <v>97</v>
      </c>
      <c r="BA5" t="s">
        <v>98</v>
      </c>
      <c r="BB5" t="s">
        <v>99</v>
      </c>
      <c r="BC5" t="s">
        <v>100</v>
      </c>
      <c r="BD5" t="s">
        <v>101</v>
      </c>
      <c r="BE5" t="s">
        <v>102</v>
      </c>
      <c r="BF5" t="s">
        <v>103</v>
      </c>
      <c r="BG5" t="s">
        <v>104</v>
      </c>
      <c r="BH5" t="s">
        <v>105</v>
      </c>
      <c r="BI5" t="s">
        <v>106</v>
      </c>
      <c r="BJ5" t="s">
        <v>107</v>
      </c>
      <c r="BK5" t="s">
        <v>108</v>
      </c>
      <c r="BL5" t="s">
        <v>109</v>
      </c>
      <c r="BM5" t="s">
        <v>110</v>
      </c>
      <c r="BN5" t="s">
        <v>111</v>
      </c>
      <c r="BO5" t="s">
        <v>112</v>
      </c>
      <c r="BP5" t="s">
        <v>113</v>
      </c>
      <c r="BQ5" t="s">
        <v>114</v>
      </c>
      <c r="BR5" t="s">
        <v>115</v>
      </c>
      <c r="BS5" t="s">
        <v>116</v>
      </c>
      <c r="BT5" t="s">
        <v>117</v>
      </c>
      <c r="BU5" t="s">
        <v>118</v>
      </c>
      <c r="BV5" t="s">
        <v>119</v>
      </c>
      <c r="BW5" t="s">
        <v>120</v>
      </c>
      <c r="BX5" t="s">
        <v>121</v>
      </c>
      <c r="BY5" t="s">
        <v>122</v>
      </c>
      <c r="BZ5" t="s">
        <v>123</v>
      </c>
      <c r="CA5" t="s">
        <v>124</v>
      </c>
      <c r="CB5" t="s">
        <v>125</v>
      </c>
      <c r="CC5" t="s">
        <v>126</v>
      </c>
      <c r="CD5" t="s">
        <v>127</v>
      </c>
      <c r="CE5" t="s">
        <v>128</v>
      </c>
      <c r="CF5" t="s">
        <v>129</v>
      </c>
      <c r="CG5" t="s">
        <v>130</v>
      </c>
      <c r="CH5" t="s">
        <v>131</v>
      </c>
      <c r="CI5" t="s">
        <v>132</v>
      </c>
      <c r="CJ5" t="s">
        <v>133</v>
      </c>
      <c r="CK5" t="s">
        <v>134</v>
      </c>
      <c r="CL5" t="s">
        <v>135</v>
      </c>
      <c r="CM5" t="s">
        <v>136</v>
      </c>
      <c r="CN5" t="s">
        <v>137</v>
      </c>
      <c r="CO5" t="s">
        <v>138</v>
      </c>
      <c r="CP5" t="s">
        <v>139</v>
      </c>
      <c r="CQ5" t="s">
        <v>140</v>
      </c>
      <c r="CR5" t="s">
        <v>141</v>
      </c>
      <c r="CS5" t="s">
        <v>142</v>
      </c>
      <c r="CT5" t="s">
        <v>143</v>
      </c>
      <c r="CU5" t="s">
        <v>144</v>
      </c>
      <c r="CV5" t="s">
        <v>145</v>
      </c>
      <c r="CW5" t="s">
        <v>146</v>
      </c>
      <c r="CX5" t="s">
        <v>147</v>
      </c>
      <c r="CY5" t="s">
        <v>148</v>
      </c>
      <c r="CZ5" t="s">
        <v>149</v>
      </c>
      <c r="DA5" t="s">
        <v>150</v>
      </c>
      <c r="DB5" t="s">
        <v>151</v>
      </c>
      <c r="DC5" t="s">
        <v>152</v>
      </c>
      <c r="DD5" t="s">
        <v>153</v>
      </c>
      <c r="DE5" t="s">
        <v>154</v>
      </c>
      <c r="DF5" t="s">
        <v>155</v>
      </c>
      <c r="DG5" t="s">
        <v>156</v>
      </c>
      <c r="DH5" t="s">
        <v>157</v>
      </c>
      <c r="DI5" t="s">
        <v>158</v>
      </c>
      <c r="DJ5" t="s">
        <v>159</v>
      </c>
      <c r="DK5" t="s">
        <v>160</v>
      </c>
      <c r="DL5" t="s">
        <v>161</v>
      </c>
      <c r="DM5" t="s">
        <v>162</v>
      </c>
      <c r="DN5" t="s">
        <v>163</v>
      </c>
      <c r="DO5" t="s">
        <v>164</v>
      </c>
      <c r="DP5" t="s">
        <v>165</v>
      </c>
      <c r="DQ5" t="s">
        <v>166</v>
      </c>
      <c r="DR5" t="s">
        <v>167</v>
      </c>
      <c r="DS5" t="s">
        <v>168</v>
      </c>
      <c r="DT5" t="s">
        <v>169</v>
      </c>
      <c r="DU5" t="s">
        <v>170</v>
      </c>
      <c r="DV5" t="s">
        <v>171</v>
      </c>
      <c r="DW5" t="s">
        <v>172</v>
      </c>
      <c r="DX5" t="s">
        <v>173</v>
      </c>
      <c r="DY5" t="s">
        <v>174</v>
      </c>
      <c r="DZ5" t="s">
        <v>175</v>
      </c>
      <c r="EA5" t="s">
        <v>176</v>
      </c>
      <c r="EB5" t="s">
        <v>177</v>
      </c>
      <c r="EC5" t="s">
        <v>178</v>
      </c>
      <c r="ED5" t="s">
        <v>179</v>
      </c>
      <c r="EE5" t="s">
        <v>180</v>
      </c>
      <c r="EF5" t="s">
        <v>181</v>
      </c>
      <c r="EG5" t="s">
        <v>182</v>
      </c>
      <c r="EH5" t="s">
        <v>183</v>
      </c>
      <c r="EI5" t="s">
        <v>184</v>
      </c>
      <c r="EJ5" t="s">
        <v>185</v>
      </c>
      <c r="EK5" t="s">
        <v>186</v>
      </c>
      <c r="EL5" t="s">
        <v>187</v>
      </c>
      <c r="EM5" t="s">
        <v>188</v>
      </c>
      <c r="EN5" t="s">
        <v>189</v>
      </c>
      <c r="EO5" t="s">
        <v>190</v>
      </c>
      <c r="EP5" t="s">
        <v>191</v>
      </c>
      <c r="EQ5" t="s">
        <v>192</v>
      </c>
      <c r="ER5" t="s">
        <v>193</v>
      </c>
      <c r="ES5" t="s">
        <v>194</v>
      </c>
      <c r="ET5" t="s">
        <v>195</v>
      </c>
      <c r="EU5" t="s">
        <v>196</v>
      </c>
      <c r="EV5" t="s">
        <v>197</v>
      </c>
      <c r="EW5" t="s">
        <v>198</v>
      </c>
      <c r="EX5" t="s">
        <v>199</v>
      </c>
      <c r="EY5" t="s">
        <v>200</v>
      </c>
      <c r="EZ5" t="s">
        <v>201</v>
      </c>
      <c r="FA5" t="s">
        <v>202</v>
      </c>
      <c r="FB5" t="s">
        <v>203</v>
      </c>
      <c r="FC5" t="s">
        <v>204</v>
      </c>
      <c r="FD5" t="s">
        <v>205</v>
      </c>
      <c r="FE5" t="s">
        <v>206</v>
      </c>
      <c r="FF5" t="s">
        <v>207</v>
      </c>
      <c r="FG5" t="s">
        <v>208</v>
      </c>
      <c r="FH5" t="s">
        <v>209</v>
      </c>
      <c r="FI5" t="s">
        <v>210</v>
      </c>
      <c r="FJ5" t="s">
        <v>211</v>
      </c>
      <c r="FK5" t="s">
        <v>212</v>
      </c>
      <c r="FL5" t="s">
        <v>213</v>
      </c>
      <c r="FM5" t="s">
        <v>214</v>
      </c>
      <c r="FN5" t="s">
        <v>215</v>
      </c>
      <c r="FO5" t="s">
        <v>216</v>
      </c>
      <c r="FP5" t="s">
        <v>217</v>
      </c>
      <c r="FQ5" t="s">
        <v>218</v>
      </c>
      <c r="FR5" t="s">
        <v>219</v>
      </c>
      <c r="FS5" t="s">
        <v>220</v>
      </c>
      <c r="FT5" t="s">
        <v>221</v>
      </c>
      <c r="FU5" t="s">
        <v>222</v>
      </c>
      <c r="FV5" t="s">
        <v>223</v>
      </c>
      <c r="FW5" t="s">
        <v>224</v>
      </c>
      <c r="FX5" t="s">
        <v>225</v>
      </c>
      <c r="FY5" t="s">
        <v>226</v>
      </c>
      <c r="FZ5" t="s">
        <v>227</v>
      </c>
      <c r="GA5" t="s">
        <v>228</v>
      </c>
      <c r="GB5" t="s">
        <v>229</v>
      </c>
      <c r="GC5" t="s">
        <v>230</v>
      </c>
      <c r="GD5" t="s">
        <v>231</v>
      </c>
      <c r="GE5" t="s">
        <v>232</v>
      </c>
      <c r="GF5" t="s">
        <v>233</v>
      </c>
      <c r="GG5" t="s">
        <v>234</v>
      </c>
      <c r="GH5" t="s">
        <v>235</v>
      </c>
      <c r="GI5" t="s">
        <v>236</v>
      </c>
      <c r="GJ5" t="s">
        <v>237</v>
      </c>
      <c r="GK5" t="s">
        <v>238</v>
      </c>
      <c r="GL5" t="s">
        <v>239</v>
      </c>
      <c r="GM5" t="s">
        <v>240</v>
      </c>
      <c r="GN5" t="s">
        <v>241</v>
      </c>
      <c r="GO5" t="s">
        <v>242</v>
      </c>
      <c r="GP5" t="s">
        <v>243</v>
      </c>
      <c r="GQ5" t="s">
        <v>244</v>
      </c>
      <c r="GR5" t="s">
        <v>245</v>
      </c>
      <c r="GS5" t="s">
        <v>246</v>
      </c>
      <c r="GT5" t="s">
        <v>247</v>
      </c>
      <c r="GU5" t="s">
        <v>248</v>
      </c>
      <c r="GV5" t="s">
        <v>249</v>
      </c>
      <c r="GW5" t="s">
        <v>250</v>
      </c>
      <c r="GX5" t="s">
        <v>251</v>
      </c>
      <c r="GY5" t="s">
        <v>252</v>
      </c>
      <c r="GZ5" t="s">
        <v>253</v>
      </c>
      <c r="HA5" t="s">
        <v>254</v>
      </c>
      <c r="HB5" t="s">
        <v>255</v>
      </c>
      <c r="HC5" t="s">
        <v>256</v>
      </c>
      <c r="HD5" t="s">
        <v>257</v>
      </c>
      <c r="HE5" t="s">
        <v>258</v>
      </c>
      <c r="HF5" t="s">
        <v>259</v>
      </c>
      <c r="HG5" t="s">
        <v>260</v>
      </c>
      <c r="HH5" t="s">
        <v>261</v>
      </c>
      <c r="HI5" t="s">
        <v>262</v>
      </c>
      <c r="HJ5" t="s">
        <v>263</v>
      </c>
      <c r="HK5" t="s">
        <v>264</v>
      </c>
      <c r="HL5" t="s">
        <v>265</v>
      </c>
      <c r="HM5" t="s">
        <v>266</v>
      </c>
      <c r="HN5" t="s">
        <v>267</v>
      </c>
      <c r="HO5" t="s">
        <v>268</v>
      </c>
      <c r="HP5" t="s">
        <v>269</v>
      </c>
      <c r="HQ5" t="s">
        <v>270</v>
      </c>
      <c r="HR5" t="s">
        <v>271</v>
      </c>
      <c r="HS5" t="s">
        <v>272</v>
      </c>
      <c r="HT5" t="s">
        <v>273</v>
      </c>
      <c r="HU5" t="s">
        <v>274</v>
      </c>
      <c r="HV5" t="s">
        <v>275</v>
      </c>
      <c r="HW5" t="s">
        <v>276</v>
      </c>
      <c r="HX5" t="s">
        <v>277</v>
      </c>
      <c r="HY5" t="s">
        <v>278</v>
      </c>
      <c r="HZ5" t="s">
        <v>279</v>
      </c>
      <c r="IA5" t="s">
        <v>280</v>
      </c>
      <c r="IB5" t="s">
        <v>281</v>
      </c>
      <c r="IC5" t="s">
        <v>282</v>
      </c>
      <c r="ID5" t="s">
        <v>283</v>
      </c>
      <c r="IE5" t="s">
        <v>284</v>
      </c>
      <c r="IF5" t="s">
        <v>285</v>
      </c>
      <c r="IG5" t="s">
        <v>286</v>
      </c>
      <c r="IH5" t="s">
        <v>287</v>
      </c>
      <c r="II5" t="s">
        <v>288</v>
      </c>
      <c r="IJ5" t="s">
        <v>289</v>
      </c>
      <c r="IK5" t="s">
        <v>290</v>
      </c>
      <c r="IL5" t="s">
        <v>291</v>
      </c>
      <c r="IM5" t="s">
        <v>292</v>
      </c>
      <c r="IN5" t="s">
        <v>293</v>
      </c>
      <c r="IO5" t="s">
        <v>294</v>
      </c>
      <c r="IP5" t="s">
        <v>295</v>
      </c>
      <c r="IQ5" t="s">
        <v>296</v>
      </c>
      <c r="IR5" t="s">
        <v>297</v>
      </c>
      <c r="IS5" t="s">
        <v>298</v>
      </c>
      <c r="IT5" t="s">
        <v>299</v>
      </c>
      <c r="IU5" t="s"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>
      <selection activeCell="L5" sqref="L5"/>
    </sheetView>
  </sheetViews>
  <sheetFormatPr defaultRowHeight="15"/>
  <cols>
    <col min="2" max="2" width="39.28515625" bestFit="1" customWidth="1"/>
    <col min="3" max="3" width="63.28515625" bestFit="1" customWidth="1"/>
    <col min="4" max="4" width="0" hidden="1" customWidth="1"/>
  </cols>
  <sheetData>
    <row r="8" spans="2:4" ht="23.25">
      <c r="B8" s="1" t="s">
        <v>19</v>
      </c>
      <c r="C8" s="2"/>
    </row>
    <row r="9" spans="2:4" ht="23.25">
      <c r="B9" s="3" t="s">
        <v>20</v>
      </c>
      <c r="C9" s="4" t="s">
        <v>21</v>
      </c>
      <c r="D9" s="5" t="s">
        <v>21</v>
      </c>
    </row>
    <row r="10" spans="2:4" ht="23.25">
      <c r="B10" s="3" t="s">
        <v>22</v>
      </c>
      <c r="C10" s="4" t="s">
        <v>23</v>
      </c>
    </row>
    <row r="11" spans="2:4" ht="23.25">
      <c r="B11" s="3" t="s">
        <v>24</v>
      </c>
      <c r="C11" s="4" t="s">
        <v>25</v>
      </c>
      <c r="D11" s="5" t="s">
        <v>6</v>
      </c>
    </row>
    <row r="12" spans="2:4" ht="23.25">
      <c r="B12" s="3" t="s">
        <v>26</v>
      </c>
      <c r="C12" s="4" t="s">
        <v>27</v>
      </c>
    </row>
    <row r="13" spans="2:4" ht="23.25">
      <c r="B13" s="3" t="s">
        <v>28</v>
      </c>
      <c r="C13" s="6">
        <v>2020</v>
      </c>
    </row>
    <row r="14" spans="2:4" ht="23.25">
      <c r="B14" s="3" t="s">
        <v>29</v>
      </c>
      <c r="C14" s="6" t="s">
        <v>9</v>
      </c>
      <c r="D14" s="5" t="str">
        <f>TEXT(EOMONTH(DATE(TEXT(C13,"0"),TEXT(MONTH(1&amp;C14),"00"),1),0),"YYYY-MM-DD HH:MM:SS.s")</f>
        <v>2020-03-31 00:00:00.0</v>
      </c>
    </row>
    <row r="15" spans="2:4" ht="0" hidden="1" customHeight="1">
      <c r="B15" s="3" t="s">
        <v>30</v>
      </c>
      <c r="C15" s="4" t="s">
        <v>31</v>
      </c>
    </row>
    <row r="16" spans="2:4" ht="23.25">
      <c r="B16" s="3" t="s">
        <v>32</v>
      </c>
      <c r="C16" s="6" t="s">
        <v>33</v>
      </c>
      <c r="D16" s="5" t="str">
        <f>IF(C16="Calendar Year","277","278")</f>
        <v>277</v>
      </c>
    </row>
    <row r="17" spans="2:3" ht="23.25">
      <c r="B17" s="3" t="s">
        <v>35</v>
      </c>
      <c r="C17" s="4" t="s">
        <v>36</v>
      </c>
    </row>
    <row r="21" spans="2:3">
      <c r="B21" s="7" t="s">
        <v>37</v>
      </c>
      <c r="C21" s="8" t="s">
        <v>38</v>
      </c>
    </row>
    <row r="22" spans="2:3" ht="30">
      <c r="B22" s="7" t="s">
        <v>39</v>
      </c>
      <c r="C22" s="9" t="s">
        <v>40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/>
  </sheetViews>
  <sheetFormatPr defaultRowHeight="15"/>
  <cols>
    <col min="1" max="1" width="12.28515625" bestFit="1" customWidth="1"/>
    <col min="2" max="2" width="51.28515625" customWidth="1"/>
    <col min="3" max="9" width="23.28515625" customWidth="1"/>
  </cols>
  <sheetData>
    <row r="1" spans="1:9">
      <c r="A1" t="s">
        <v>20</v>
      </c>
      <c r="B1" t="s">
        <v>21</v>
      </c>
    </row>
    <row r="2" spans="1:9">
      <c r="A2" t="s">
        <v>22</v>
      </c>
      <c r="B2" t="s">
        <v>23</v>
      </c>
    </row>
    <row r="3" spans="1:9">
      <c r="A3" t="s">
        <v>41</v>
      </c>
      <c r="B3" t="s">
        <v>42</v>
      </c>
    </row>
    <row r="4" spans="1:9">
      <c r="A4" t="s">
        <v>43</v>
      </c>
      <c r="B4" t="s">
        <v>44</v>
      </c>
    </row>
    <row r="5" spans="1:9">
      <c r="A5" t="s">
        <v>45</v>
      </c>
      <c r="B5" s="10" t="s">
        <v>5</v>
      </c>
    </row>
    <row r="7" spans="1:9">
      <c r="B7" s="19" t="s">
        <v>5</v>
      </c>
      <c r="C7" s="19" t="s">
        <v>301</v>
      </c>
      <c r="D7" s="19" t="s">
        <v>5</v>
      </c>
      <c r="E7" s="19" t="s">
        <v>5</v>
      </c>
      <c r="F7" s="19" t="s">
        <v>302</v>
      </c>
      <c r="G7" s="19" t="s">
        <v>5</v>
      </c>
      <c r="H7" s="19" t="s">
        <v>5</v>
      </c>
      <c r="I7" s="19" t="s">
        <v>303</v>
      </c>
    </row>
    <row r="8" spans="1:9" ht="39">
      <c r="B8" s="19" t="s">
        <v>5</v>
      </c>
      <c r="C8" s="11" t="s">
        <v>304</v>
      </c>
      <c r="D8" s="11" t="s">
        <v>305</v>
      </c>
      <c r="E8" s="11" t="s">
        <v>306</v>
      </c>
      <c r="F8" s="11" t="s">
        <v>307</v>
      </c>
      <c r="G8" s="11" t="s">
        <v>305</v>
      </c>
      <c r="H8" s="11" t="s">
        <v>306</v>
      </c>
      <c r="I8" s="19" t="s">
        <v>5</v>
      </c>
    </row>
    <row r="9" spans="1:9">
      <c r="B9" s="12" t="s">
        <v>308</v>
      </c>
      <c r="C9" s="13"/>
      <c r="D9" s="13"/>
      <c r="E9" s="13"/>
      <c r="F9" s="13"/>
      <c r="G9" s="13"/>
      <c r="H9" s="13"/>
      <c r="I9" s="13"/>
    </row>
    <row r="10" spans="1:9">
      <c r="B10" s="14" t="s">
        <v>309</v>
      </c>
      <c r="C10" s="15"/>
      <c r="D10" s="11" t="s">
        <v>310</v>
      </c>
      <c r="E10" s="16">
        <f>ROUND(ABS(C10)*0.08,0)</f>
        <v>0</v>
      </c>
      <c r="F10" s="15"/>
      <c r="G10" s="11" t="s">
        <v>310</v>
      </c>
      <c r="H10" s="16">
        <f>ROUND(ABS(F10)*0.08,0)</f>
        <v>0</v>
      </c>
      <c r="I10" s="17"/>
    </row>
    <row r="11" spans="1:9">
      <c r="B11" s="14" t="s">
        <v>311</v>
      </c>
      <c r="C11" s="15"/>
      <c r="D11" s="11" t="s">
        <v>312</v>
      </c>
      <c r="E11" s="16">
        <f>ROUND(ABS(C11)*0.04,0)</f>
        <v>0</v>
      </c>
      <c r="F11" s="15"/>
      <c r="G11" s="11" t="s">
        <v>312</v>
      </c>
      <c r="H11" s="16">
        <f>ROUND(ABS(F11)*0.04,0)</f>
        <v>0</v>
      </c>
      <c r="I11" s="17"/>
    </row>
    <row r="12" spans="1:9">
      <c r="B12" s="14" t="s">
        <v>313</v>
      </c>
      <c r="C12" s="15"/>
      <c r="D12" s="11" t="s">
        <v>310</v>
      </c>
      <c r="E12" s="16">
        <f>ROUND(ABS(C12)*0.08,0)</f>
        <v>0</v>
      </c>
      <c r="F12" s="15"/>
      <c r="G12" s="11" t="s">
        <v>310</v>
      </c>
      <c r="H12" s="16">
        <f>ROUND(ABS(F12)*0.08,0)</f>
        <v>0</v>
      </c>
      <c r="I12" s="17"/>
    </row>
    <row r="13" spans="1:9">
      <c r="B13" s="14" t="s">
        <v>314</v>
      </c>
      <c r="C13" s="15"/>
      <c r="D13" s="11" t="s">
        <v>315</v>
      </c>
      <c r="E13" s="16">
        <f>ROUND(ABS(C13)*0.14,0)</f>
        <v>0</v>
      </c>
      <c r="F13" s="15"/>
      <c r="G13" s="11" t="s">
        <v>315</v>
      </c>
      <c r="H13" s="16">
        <f>ROUND(ABS(F13)*0.14,0)</f>
        <v>0</v>
      </c>
      <c r="I13" s="17"/>
    </row>
    <row r="14" spans="1:9">
      <c r="B14" s="14" t="s">
        <v>316</v>
      </c>
      <c r="C14" s="15"/>
      <c r="D14" s="11" t="s">
        <v>310</v>
      </c>
      <c r="E14" s="16">
        <f>ROUND(ABS(C14)*0.08,0)</f>
        <v>0</v>
      </c>
      <c r="F14" s="15"/>
      <c r="G14" s="11" t="s">
        <v>310</v>
      </c>
      <c r="H14" s="16">
        <f>ROUND(ABS(F14)*0.08,0)</f>
        <v>0</v>
      </c>
      <c r="I14" s="17"/>
    </row>
    <row r="15" spans="1:9">
      <c r="B15" s="14" t="s">
        <v>317</v>
      </c>
      <c r="C15" s="15"/>
      <c r="D15" s="11" t="s">
        <v>318</v>
      </c>
      <c r="E15" s="16">
        <f>ROUND(ABS(C15)*0.02,0)</f>
        <v>0</v>
      </c>
      <c r="F15" s="15"/>
      <c r="G15" s="11" t="s">
        <v>318</v>
      </c>
      <c r="H15" s="16">
        <f>ROUND(ABS(F15)*0.02,0)</f>
        <v>0</v>
      </c>
      <c r="I15" s="17"/>
    </row>
    <row r="16" spans="1:9">
      <c r="B16" s="14" t="s">
        <v>319</v>
      </c>
      <c r="C16" s="15"/>
      <c r="D16" s="11" t="s">
        <v>318</v>
      </c>
      <c r="E16" s="16">
        <f>ROUND(ABS(C16)*0.02,0)</f>
        <v>0</v>
      </c>
      <c r="F16" s="15"/>
      <c r="G16" s="11" t="s">
        <v>318</v>
      </c>
      <c r="H16" s="16">
        <f>ROUND(ABS(F16)*0.02,0)</f>
        <v>0</v>
      </c>
      <c r="I16" s="17"/>
    </row>
    <row r="17" spans="2:9">
      <c r="B17" s="14" t="s">
        <v>320</v>
      </c>
      <c r="C17" s="15"/>
      <c r="D17" s="11" t="s">
        <v>318</v>
      </c>
      <c r="E17" s="16">
        <f>ROUND(ABS(C17)*0.02,0)</f>
        <v>0</v>
      </c>
      <c r="F17" s="15"/>
      <c r="G17" s="11" t="s">
        <v>318</v>
      </c>
      <c r="H17" s="16">
        <f>ROUND(ABS(F17)*0.02,0)</f>
        <v>0</v>
      </c>
      <c r="I17" s="17"/>
    </row>
    <row r="18" spans="2:9">
      <c r="B18" s="14" t="s">
        <v>321</v>
      </c>
      <c r="C18" s="15"/>
      <c r="D18" s="11" t="s">
        <v>318</v>
      </c>
      <c r="E18" s="16">
        <f>ROUND(ABS(C18)*0.02,0)</f>
        <v>0</v>
      </c>
      <c r="F18" s="17"/>
      <c r="G18" s="17"/>
      <c r="H18" s="17"/>
      <c r="I18" s="17"/>
    </row>
    <row r="19" spans="2:9">
      <c r="B19" s="14" t="s">
        <v>322</v>
      </c>
      <c r="C19" s="15"/>
      <c r="D19" s="11" t="s">
        <v>323</v>
      </c>
      <c r="E19" s="16">
        <f>ROUND(ABS(C19)*0,0)</f>
        <v>0</v>
      </c>
      <c r="F19" s="17"/>
      <c r="G19" s="17"/>
      <c r="H19" s="17"/>
      <c r="I19" s="17"/>
    </row>
    <row r="20" spans="2:9">
      <c r="B20" s="14" t="s">
        <v>324</v>
      </c>
      <c r="C20" s="17"/>
      <c r="D20" s="17"/>
      <c r="E20" s="16">
        <f>SUM(E10+E11+E12+E13+E14+E15+E16+E17+E18+E19)</f>
        <v>0</v>
      </c>
      <c r="F20" s="17"/>
      <c r="G20" s="17"/>
      <c r="H20" s="16">
        <f>SUM(H10+H11+H12+H13+H14+H15+H16+H17)</f>
        <v>0</v>
      </c>
      <c r="I20" s="16">
        <f>SUM(E20,H20)</f>
        <v>0</v>
      </c>
    </row>
    <row r="21" spans="2:9">
      <c r="B21" s="12" t="s">
        <v>325</v>
      </c>
      <c r="C21" s="13"/>
      <c r="D21" s="13"/>
      <c r="E21" s="13"/>
      <c r="F21" s="13"/>
      <c r="G21" s="13"/>
      <c r="H21" s="13"/>
      <c r="I21" s="13"/>
    </row>
    <row r="22" spans="2:9">
      <c r="B22" s="14" t="s">
        <v>309</v>
      </c>
      <c r="C22" s="15"/>
      <c r="D22" s="11" t="s">
        <v>310</v>
      </c>
      <c r="E22" s="16">
        <f>ROUND(ABS(C22)*0.08,0)</f>
        <v>0</v>
      </c>
      <c r="F22" s="15"/>
      <c r="G22" s="11" t="s">
        <v>310</v>
      </c>
      <c r="H22" s="16">
        <f>ROUND(ABS(F22)*0.08,0)</f>
        <v>0</v>
      </c>
      <c r="I22" s="17"/>
    </row>
    <row r="23" spans="2:9">
      <c r="B23" s="14" t="s">
        <v>311</v>
      </c>
      <c r="C23" s="15"/>
      <c r="D23" s="11" t="s">
        <v>312</v>
      </c>
      <c r="E23" s="16">
        <f>ROUND(ABS(C23)*0.04,0)</f>
        <v>0</v>
      </c>
      <c r="F23" s="15"/>
      <c r="G23" s="11" t="s">
        <v>312</v>
      </c>
      <c r="H23" s="16">
        <f>ROUND(ABS(F23)*0.04,0)</f>
        <v>0</v>
      </c>
      <c r="I23" s="17"/>
    </row>
    <row r="24" spans="2:9">
      <c r="B24" s="14" t="s">
        <v>313</v>
      </c>
      <c r="C24" s="15"/>
      <c r="D24" s="11" t="s">
        <v>310</v>
      </c>
      <c r="E24" s="16">
        <f>ROUND(ABS(C24)*0.08,0)</f>
        <v>0</v>
      </c>
      <c r="F24" s="15"/>
      <c r="G24" s="11" t="s">
        <v>310</v>
      </c>
      <c r="H24" s="16">
        <f>ROUND(ABS(F24)*0.08,0)</f>
        <v>0</v>
      </c>
      <c r="I24" s="17"/>
    </row>
    <row r="25" spans="2:9">
      <c r="B25" s="14" t="s">
        <v>314</v>
      </c>
      <c r="C25" s="15"/>
      <c r="D25" s="11" t="s">
        <v>315</v>
      </c>
      <c r="E25" s="16">
        <f>ROUND(ABS(C25)*0.14,0)</f>
        <v>0</v>
      </c>
      <c r="F25" s="15"/>
      <c r="G25" s="11" t="s">
        <v>315</v>
      </c>
      <c r="H25" s="16">
        <f>ROUND(ABS(F25)*0.14,0)</f>
        <v>0</v>
      </c>
      <c r="I25" s="17"/>
    </row>
    <row r="26" spans="2:9">
      <c r="B26" s="14" t="s">
        <v>316</v>
      </c>
      <c r="C26" s="15"/>
      <c r="D26" s="11" t="s">
        <v>310</v>
      </c>
      <c r="E26" s="16">
        <f>ROUND(ABS(C26)*0.08,0)</f>
        <v>0</v>
      </c>
      <c r="F26" s="15"/>
      <c r="G26" s="11" t="s">
        <v>310</v>
      </c>
      <c r="H26" s="16">
        <f>ROUND(ABS(F26)*0.08,0)</f>
        <v>0</v>
      </c>
      <c r="I26" s="17"/>
    </row>
    <row r="27" spans="2:9">
      <c r="B27" s="14" t="s">
        <v>317</v>
      </c>
      <c r="C27" s="15"/>
      <c r="D27" s="11" t="s">
        <v>318</v>
      </c>
      <c r="E27" s="16">
        <f>ROUND(ABS(C27)*0.02,0)</f>
        <v>0</v>
      </c>
      <c r="F27" s="15"/>
      <c r="G27" s="11" t="s">
        <v>318</v>
      </c>
      <c r="H27" s="16">
        <f>ROUND(ABS(F27)*0.02,0)</f>
        <v>0</v>
      </c>
      <c r="I27" s="17"/>
    </row>
    <row r="28" spans="2:9">
      <c r="B28" s="14" t="s">
        <v>319</v>
      </c>
      <c r="C28" s="15"/>
      <c r="D28" s="11" t="s">
        <v>318</v>
      </c>
      <c r="E28" s="16">
        <f>ROUND(ABS(C28)*0.02,0)</f>
        <v>0</v>
      </c>
      <c r="F28" s="15"/>
      <c r="G28" s="11" t="s">
        <v>318</v>
      </c>
      <c r="H28" s="16">
        <f>ROUND(ABS(F28)*0.02,0)</f>
        <v>0</v>
      </c>
      <c r="I28" s="17"/>
    </row>
    <row r="29" spans="2:9">
      <c r="B29" s="14" t="s">
        <v>320</v>
      </c>
      <c r="C29" s="15"/>
      <c r="D29" s="11" t="s">
        <v>318</v>
      </c>
      <c r="E29" s="16">
        <f>ROUND(ABS(C29)*0.02,0)</f>
        <v>0</v>
      </c>
      <c r="F29" s="15"/>
      <c r="G29" s="11" t="s">
        <v>318</v>
      </c>
      <c r="H29" s="16">
        <f>ROUND(ABS(F29)*0.02,0)</f>
        <v>0</v>
      </c>
      <c r="I29" s="17"/>
    </row>
    <row r="30" spans="2:9">
      <c r="B30" s="14" t="s">
        <v>321</v>
      </c>
      <c r="C30" s="15"/>
      <c r="D30" s="11" t="s">
        <v>318</v>
      </c>
      <c r="E30" s="16">
        <f>ROUND(ABS(C30)*0.02,0)</f>
        <v>0</v>
      </c>
      <c r="F30" s="17"/>
      <c r="G30" s="17"/>
      <c r="H30" s="17"/>
      <c r="I30" s="17"/>
    </row>
    <row r="31" spans="2:9">
      <c r="B31" s="14" t="s">
        <v>322</v>
      </c>
      <c r="C31" s="15"/>
      <c r="D31" s="11" t="s">
        <v>323</v>
      </c>
      <c r="E31" s="16">
        <f>ROUND(ABS(C31)*0,0)</f>
        <v>0</v>
      </c>
      <c r="F31" s="17"/>
      <c r="G31" s="17"/>
      <c r="H31" s="17"/>
      <c r="I31" s="17"/>
    </row>
    <row r="32" spans="2:9">
      <c r="B32" s="14" t="s">
        <v>324</v>
      </c>
      <c r="C32" s="17"/>
      <c r="D32" s="17"/>
      <c r="E32" s="16">
        <f>SUM(E22+E23+E24+E25+E26+E27+E28+E29+E30+E31)</f>
        <v>0</v>
      </c>
      <c r="F32" s="17"/>
      <c r="G32" s="17"/>
      <c r="H32" s="16">
        <f>SUM(H22+H23+H24+H25+H26+H27+H28+H29)</f>
        <v>0</v>
      </c>
      <c r="I32" s="16">
        <f>SUM(E32,H32)</f>
        <v>0</v>
      </c>
    </row>
    <row r="33" spans="2:9">
      <c r="B33" s="12" t="s">
        <v>326</v>
      </c>
      <c r="C33" s="13"/>
      <c r="D33" s="13"/>
      <c r="E33" s="13"/>
      <c r="F33" s="13"/>
      <c r="G33" s="13"/>
      <c r="H33" s="13"/>
      <c r="I33" s="13"/>
    </row>
    <row r="34" spans="2:9">
      <c r="B34" s="14" t="s">
        <v>309</v>
      </c>
      <c r="C34" s="15"/>
      <c r="D34" s="11" t="s">
        <v>310</v>
      </c>
      <c r="E34" s="16">
        <f>ROUND(ABS(C34)*0.08,0)</f>
        <v>0</v>
      </c>
      <c r="F34" s="15"/>
      <c r="G34" s="11" t="s">
        <v>310</v>
      </c>
      <c r="H34" s="16">
        <f>ROUND(ABS(F34)*0.08,0)</f>
        <v>0</v>
      </c>
      <c r="I34" s="17"/>
    </row>
    <row r="35" spans="2:9">
      <c r="B35" s="14" t="s">
        <v>311</v>
      </c>
      <c r="C35" s="15"/>
      <c r="D35" s="11" t="s">
        <v>312</v>
      </c>
      <c r="E35" s="16">
        <f>ROUND(ABS(C35)*0.04,0)</f>
        <v>0</v>
      </c>
      <c r="F35" s="15"/>
      <c r="G35" s="11" t="s">
        <v>312</v>
      </c>
      <c r="H35" s="16">
        <f>ROUND(ABS(F35)*0.04,0)</f>
        <v>0</v>
      </c>
      <c r="I35" s="17"/>
    </row>
    <row r="36" spans="2:9">
      <c r="B36" s="14" t="s">
        <v>313</v>
      </c>
      <c r="C36" s="15"/>
      <c r="D36" s="11" t="s">
        <v>310</v>
      </c>
      <c r="E36" s="16">
        <f>ROUND(ABS(C36)*0.08,0)</f>
        <v>0</v>
      </c>
      <c r="F36" s="15"/>
      <c r="G36" s="11" t="s">
        <v>310</v>
      </c>
      <c r="H36" s="16">
        <f>ROUND(ABS(F36)*0.08,0)</f>
        <v>0</v>
      </c>
      <c r="I36" s="17"/>
    </row>
    <row r="37" spans="2:9">
      <c r="B37" s="14" t="s">
        <v>314</v>
      </c>
      <c r="C37" s="15"/>
      <c r="D37" s="11" t="s">
        <v>315</v>
      </c>
      <c r="E37" s="16">
        <f>ROUND(ABS(C37)*0.14,0)</f>
        <v>0</v>
      </c>
      <c r="F37" s="15"/>
      <c r="G37" s="11" t="s">
        <v>315</v>
      </c>
      <c r="H37" s="16">
        <f>ROUND(ABS(F37)*0.14,0)</f>
        <v>0</v>
      </c>
      <c r="I37" s="17"/>
    </row>
    <row r="38" spans="2:9">
      <c r="B38" s="14" t="s">
        <v>316</v>
      </c>
      <c r="C38" s="15"/>
      <c r="D38" s="11" t="s">
        <v>310</v>
      </c>
      <c r="E38" s="16">
        <f>ROUND(ABS(C38)*0.08,0)</f>
        <v>0</v>
      </c>
      <c r="F38" s="15"/>
      <c r="G38" s="11" t="s">
        <v>310</v>
      </c>
      <c r="H38" s="16">
        <f>ROUND(ABS(F38)*0.08,0)</f>
        <v>0</v>
      </c>
      <c r="I38" s="17"/>
    </row>
    <row r="39" spans="2:9">
      <c r="B39" s="14" t="s">
        <v>317</v>
      </c>
      <c r="C39" s="15"/>
      <c r="D39" s="11" t="s">
        <v>318</v>
      </c>
      <c r="E39" s="16">
        <f>ROUND(ABS(C39)*0.02,0)</f>
        <v>0</v>
      </c>
      <c r="F39" s="15"/>
      <c r="G39" s="11" t="s">
        <v>318</v>
      </c>
      <c r="H39" s="16">
        <f>ROUND(ABS(F39)*0.02,0)</f>
        <v>0</v>
      </c>
      <c r="I39" s="17"/>
    </row>
    <row r="40" spans="2:9">
      <c r="B40" s="14" t="s">
        <v>319</v>
      </c>
      <c r="C40" s="15"/>
      <c r="D40" s="11" t="s">
        <v>318</v>
      </c>
      <c r="E40" s="16">
        <f>ROUND(ABS(C40)*0.02,0)</f>
        <v>0</v>
      </c>
      <c r="F40" s="15"/>
      <c r="G40" s="11" t="s">
        <v>318</v>
      </c>
      <c r="H40" s="16">
        <f>ROUND(ABS(F40)*0.02,0)</f>
        <v>0</v>
      </c>
      <c r="I40" s="17"/>
    </row>
    <row r="41" spans="2:9">
      <c r="B41" s="14" t="s">
        <v>320</v>
      </c>
      <c r="C41" s="15"/>
      <c r="D41" s="11" t="s">
        <v>318</v>
      </c>
      <c r="E41" s="16">
        <f>ROUND(ABS(C41)*0.02,0)</f>
        <v>0</v>
      </c>
      <c r="F41" s="15"/>
      <c r="G41" s="11" t="s">
        <v>318</v>
      </c>
      <c r="H41" s="16">
        <f>ROUND(ABS(F41)*0.02,0)</f>
        <v>0</v>
      </c>
      <c r="I41" s="17"/>
    </row>
    <row r="42" spans="2:9">
      <c r="B42" s="14" t="s">
        <v>321</v>
      </c>
      <c r="C42" s="15"/>
      <c r="D42" s="11" t="s">
        <v>318</v>
      </c>
      <c r="E42" s="16">
        <f>ROUND(ABS(C42)*0.02,0)</f>
        <v>0</v>
      </c>
      <c r="F42" s="17"/>
      <c r="G42" s="17"/>
      <c r="H42" s="17"/>
      <c r="I42" s="17"/>
    </row>
    <row r="43" spans="2:9">
      <c r="B43" s="14" t="s">
        <v>322</v>
      </c>
      <c r="C43" s="15"/>
      <c r="D43" s="11" t="s">
        <v>323</v>
      </c>
      <c r="E43" s="16">
        <f>ROUND(ABS(C43)*0,0)</f>
        <v>0</v>
      </c>
      <c r="F43" s="17"/>
      <c r="G43" s="17"/>
      <c r="H43" s="17"/>
      <c r="I43" s="17"/>
    </row>
    <row r="44" spans="2:9">
      <c r="B44" s="14" t="s">
        <v>324</v>
      </c>
      <c r="C44" s="17"/>
      <c r="D44" s="17"/>
      <c r="E44" s="16">
        <f>SUM(E34+E35+E36+E37+E38+E39+E40+E41+E42+E43)</f>
        <v>0</v>
      </c>
      <c r="F44" s="17"/>
      <c r="G44" s="17"/>
      <c r="H44" s="16">
        <f>SUM(H34+H35+H36+H37+H38+H39+H40+H41)</f>
        <v>0</v>
      </c>
      <c r="I44" s="16">
        <f>SUM(E44,H44)</f>
        <v>0</v>
      </c>
    </row>
  </sheetData>
  <sheetProtection formatCells="0" formatColumns="0" formatRows="0"/>
  <mergeCells count="4">
    <mergeCell ref="B7:B8"/>
    <mergeCell ref="C7:E7"/>
    <mergeCell ref="F7:H7"/>
    <mergeCell ref="I7:I8"/>
  </mergeCells>
  <dataValidations count="1">
    <dataValidation type="list" showErrorMessage="1" errorTitle="Dropdown" error="Please select the appropriate value from the Dropdown" sqref="B5">
      <formula1>LISTGROUP90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/>
  </sheetViews>
  <sheetFormatPr defaultRowHeight="15"/>
  <cols>
    <col min="1" max="1" width="12.28515625" bestFit="1" customWidth="1"/>
    <col min="2" max="2" width="51.28515625" customWidth="1"/>
    <col min="3" max="13" width="23.28515625" customWidth="1"/>
  </cols>
  <sheetData>
    <row r="1" spans="1:13">
      <c r="A1" t="s">
        <v>20</v>
      </c>
      <c r="B1" t="s">
        <v>21</v>
      </c>
    </row>
    <row r="2" spans="1:13">
      <c r="A2" t="s">
        <v>22</v>
      </c>
      <c r="B2" t="s">
        <v>23</v>
      </c>
    </row>
    <row r="3" spans="1:13">
      <c r="A3" t="s">
        <v>41</v>
      </c>
      <c r="B3" t="s">
        <v>327</v>
      </c>
    </row>
    <row r="4" spans="1:13">
      <c r="A4" t="s">
        <v>43</v>
      </c>
      <c r="B4" t="s">
        <v>328</v>
      </c>
    </row>
    <row r="5" spans="1:13">
      <c r="A5" t="s">
        <v>45</v>
      </c>
      <c r="B5" s="10" t="s">
        <v>5</v>
      </c>
    </row>
    <row r="6" spans="1:13">
      <c r="A6" s="18" t="s">
        <v>329</v>
      </c>
    </row>
    <row r="7" spans="1:13">
      <c r="B7" s="19" t="s">
        <v>5</v>
      </c>
      <c r="C7" s="19" t="s">
        <v>330</v>
      </c>
      <c r="D7" s="19" t="s">
        <v>5</v>
      </c>
      <c r="E7" s="19" t="s">
        <v>5</v>
      </c>
      <c r="F7" s="19" t="s">
        <v>5</v>
      </c>
      <c r="G7" s="19" t="s">
        <v>5</v>
      </c>
      <c r="H7" s="19" t="s">
        <v>302</v>
      </c>
      <c r="I7" s="19" t="s">
        <v>5</v>
      </c>
      <c r="J7" s="19" t="s">
        <v>5</v>
      </c>
      <c r="K7" s="19" t="s">
        <v>5</v>
      </c>
      <c r="L7" s="19" t="s">
        <v>5</v>
      </c>
      <c r="M7" s="19" t="s">
        <v>331</v>
      </c>
    </row>
    <row r="8" spans="1:13">
      <c r="B8" s="19" t="s">
        <v>5</v>
      </c>
      <c r="C8" s="19" t="s">
        <v>332</v>
      </c>
      <c r="D8" s="19" t="s">
        <v>5</v>
      </c>
      <c r="E8" s="19" t="s">
        <v>333</v>
      </c>
      <c r="F8" s="19" t="s">
        <v>305</v>
      </c>
      <c r="G8" s="19" t="s">
        <v>306</v>
      </c>
      <c r="H8" s="19" t="s">
        <v>332</v>
      </c>
      <c r="I8" s="19" t="s">
        <v>5</v>
      </c>
      <c r="J8" s="19" t="s">
        <v>333</v>
      </c>
      <c r="K8" s="19" t="s">
        <v>305</v>
      </c>
      <c r="L8" s="19" t="s">
        <v>306</v>
      </c>
      <c r="M8" s="19" t="s">
        <v>5</v>
      </c>
    </row>
    <row r="9" spans="1:13">
      <c r="B9" s="19" t="s">
        <v>5</v>
      </c>
      <c r="C9" s="11" t="s">
        <v>334</v>
      </c>
      <c r="D9" s="11" t="s">
        <v>335</v>
      </c>
      <c r="E9" s="19" t="s">
        <v>5</v>
      </c>
      <c r="F9" s="19" t="s">
        <v>5</v>
      </c>
      <c r="G9" s="19" t="s">
        <v>5</v>
      </c>
      <c r="H9" s="11" t="s">
        <v>334</v>
      </c>
      <c r="I9" s="11" t="s">
        <v>335</v>
      </c>
      <c r="J9" s="19" t="s">
        <v>5</v>
      </c>
      <c r="K9" s="19" t="s">
        <v>5</v>
      </c>
      <c r="L9" s="19" t="s">
        <v>5</v>
      </c>
      <c r="M9" s="19" t="s">
        <v>5</v>
      </c>
    </row>
    <row r="10" spans="1:13">
      <c r="B10" s="12" t="s">
        <v>308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26.25">
      <c r="B11" s="14" t="s">
        <v>336</v>
      </c>
      <c r="C11" s="15"/>
      <c r="D11" s="15"/>
      <c r="E11" s="16">
        <f>ABS(C11)-ABS(D11)</f>
        <v>0</v>
      </c>
      <c r="F11" s="11" t="s">
        <v>310</v>
      </c>
      <c r="G11" s="16">
        <f>ROUND(E11*0.08,0)</f>
        <v>0</v>
      </c>
      <c r="H11" s="15"/>
      <c r="I11" s="15"/>
      <c r="J11" s="16">
        <f>ABS(H11)-ABS(I11)</f>
        <v>0</v>
      </c>
      <c r="K11" s="11" t="s">
        <v>310</v>
      </c>
      <c r="L11" s="16">
        <f>ROUND(J11*0.08,0)</f>
        <v>0</v>
      </c>
      <c r="M11" s="17"/>
    </row>
    <row r="12" spans="1:13">
      <c r="B12" s="14" t="s">
        <v>337</v>
      </c>
      <c r="C12" s="15"/>
      <c r="D12" s="15"/>
      <c r="E12" s="16">
        <f>ABS(C12)-ABS(D12)</f>
        <v>0</v>
      </c>
      <c r="F12" s="11" t="s">
        <v>310</v>
      </c>
      <c r="G12" s="16">
        <f>ROUND(E12*0.08,0)</f>
        <v>0</v>
      </c>
      <c r="H12" s="15"/>
      <c r="I12" s="15"/>
      <c r="J12" s="16">
        <f>ABS(H12)-ABS(I12)</f>
        <v>0</v>
      </c>
      <c r="K12" s="11" t="s">
        <v>310</v>
      </c>
      <c r="L12" s="16">
        <f>ROUND(J12*0.08,0)</f>
        <v>0</v>
      </c>
      <c r="M12" s="16">
        <f>ABS(SUM(G11+G12,L11+L12))</f>
        <v>0</v>
      </c>
    </row>
    <row r="13" spans="1:13">
      <c r="B13" s="12" t="s">
        <v>325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26.25">
      <c r="B14" s="14" t="s">
        <v>336</v>
      </c>
      <c r="C14" s="15"/>
      <c r="D14" s="15"/>
      <c r="E14" s="16">
        <f>ABS(C14)-ABS(D14)</f>
        <v>0</v>
      </c>
      <c r="F14" s="11" t="s">
        <v>310</v>
      </c>
      <c r="G14" s="16">
        <f>ROUND(E14*0.08,0)</f>
        <v>0</v>
      </c>
      <c r="H14" s="15"/>
      <c r="I14" s="15"/>
      <c r="J14" s="16">
        <f>ABS(H14)-ABS(I14)</f>
        <v>0</v>
      </c>
      <c r="K14" s="11" t="s">
        <v>310</v>
      </c>
      <c r="L14" s="16">
        <f>ROUND(J14*0.08,0)</f>
        <v>0</v>
      </c>
      <c r="M14" s="17"/>
    </row>
    <row r="15" spans="1:13">
      <c r="B15" s="14" t="s">
        <v>337</v>
      </c>
      <c r="C15" s="15"/>
      <c r="D15" s="15"/>
      <c r="E15" s="16">
        <f>ABS(C15)-ABS(D15)</f>
        <v>0</v>
      </c>
      <c r="F15" s="11" t="s">
        <v>310</v>
      </c>
      <c r="G15" s="16">
        <f>ROUND(E15*0.08,0)</f>
        <v>0</v>
      </c>
      <c r="H15" s="15"/>
      <c r="I15" s="15"/>
      <c r="J15" s="16">
        <f>ABS(H15)-ABS(I15)</f>
        <v>0</v>
      </c>
      <c r="K15" s="11" t="s">
        <v>310</v>
      </c>
      <c r="L15" s="16">
        <f>ROUND(J15*0.08,0)</f>
        <v>0</v>
      </c>
      <c r="M15" s="16">
        <f>ABS(SUM(G14+G15,L14+L15))</f>
        <v>0</v>
      </c>
    </row>
    <row r="16" spans="1:13">
      <c r="B16" s="12" t="s">
        <v>326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2:13" ht="26.25">
      <c r="B17" s="14" t="s">
        <v>336</v>
      </c>
      <c r="C17" s="15"/>
      <c r="D17" s="15"/>
      <c r="E17" s="16">
        <f>ABS(C17)-ABS(D17)</f>
        <v>0</v>
      </c>
      <c r="F17" s="11" t="s">
        <v>310</v>
      </c>
      <c r="G17" s="16">
        <f>ROUND(E17*0.08,0)</f>
        <v>0</v>
      </c>
      <c r="H17" s="15"/>
      <c r="I17" s="15"/>
      <c r="J17" s="16">
        <f>ABS(H17)-ABS(I17)</f>
        <v>0</v>
      </c>
      <c r="K17" s="11" t="s">
        <v>310</v>
      </c>
      <c r="L17" s="16">
        <f>ROUND(J17*0.08,0)</f>
        <v>0</v>
      </c>
      <c r="M17" s="17"/>
    </row>
    <row r="18" spans="2:13">
      <c r="B18" s="14" t="s">
        <v>337</v>
      </c>
      <c r="C18" s="15"/>
      <c r="D18" s="15"/>
      <c r="E18" s="16">
        <f>ABS(C18)-ABS(D18)</f>
        <v>0</v>
      </c>
      <c r="F18" s="11" t="s">
        <v>310</v>
      </c>
      <c r="G18" s="16">
        <f>ROUND(E18*0.08,0)</f>
        <v>0</v>
      </c>
      <c r="H18" s="15"/>
      <c r="I18" s="15"/>
      <c r="J18" s="16">
        <f>ABS(H18)-ABS(I18)</f>
        <v>0</v>
      </c>
      <c r="K18" s="11" t="s">
        <v>310</v>
      </c>
      <c r="L18" s="16">
        <f>ROUND(J18*0.08,0)</f>
        <v>0</v>
      </c>
      <c r="M18" s="16">
        <f>ABS(SUM(G17+G18,L17+L18))</f>
        <v>0</v>
      </c>
    </row>
  </sheetData>
  <sheetProtection formatCells="0" formatColumns="0" formatRows="0"/>
  <mergeCells count="12">
    <mergeCell ref="B7:B9"/>
    <mergeCell ref="C7:G7"/>
    <mergeCell ref="H7:L7"/>
    <mergeCell ref="M7:M9"/>
    <mergeCell ref="C8:D8"/>
    <mergeCell ref="E8:E9"/>
    <mergeCell ref="F8:F9"/>
    <mergeCell ref="G8:G9"/>
    <mergeCell ref="H8:I8"/>
    <mergeCell ref="J8:J9"/>
    <mergeCell ref="K8:K9"/>
    <mergeCell ref="L8:L9"/>
  </mergeCells>
  <dataValidations count="1">
    <dataValidation type="list" showErrorMessage="1" errorTitle="Dropdown" error="Please select the appropriate value from the Dropdown" sqref="B5">
      <formula1>LISTGROUP90</formula1>
    </dataValidation>
  </dataValidations>
  <hyperlinks>
    <hyperlink ref="A6" location="'MRi.4b-01'!B7" display="BAC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Front Page</vt:lpstr>
      <vt:lpstr>MRi.4b-01</vt:lpstr>
      <vt:lpstr>MRi.4b-02</vt:lpstr>
      <vt:lpstr>INFOSHEET_MONTH</vt:lpstr>
      <vt:lpstr>INFOSHEET_YEAR</vt:lpstr>
      <vt:lpstr>LISTGROUP80</vt:lpstr>
      <vt:lpstr>LISTGROUP90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2020-06-24T02:05:13Z</dcterms:created>
  <dcterms:modified xsi:type="dcterms:W3CDTF">2020-08-19T08:52:07Z</dcterms:modified>
</cp:coreProperties>
</file>