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3040" windowHeight="8760" firstSheet="1" activeTab="1"/>
  </bookViews>
  <sheets>
    <sheet name="_REF1" sheetId="1" state="veryHidden" r:id="rId1"/>
    <sheet name="Front Page" sheetId="2" r:id="rId2"/>
    <sheet name="MRi.2GIA" sheetId="3" r:id="rId3"/>
  </sheets>
  <definedNames>
    <definedName name="INFOSHEET_MONTH">_REF1!$A$3:$L$3</definedName>
    <definedName name="INFOSHEET_YEAR">_REF1!$M$3:$DR$3</definedName>
    <definedName name="LISTGROUP80">_REF1!$A$4:$B$4</definedName>
  </definedNames>
  <calcPr calcId="162913"/>
</workbook>
</file>

<file path=xl/calcChain.xml><?xml version="1.0" encoding="utf-8"?>
<calcChain xmlns="http://schemas.openxmlformats.org/spreadsheetml/2006/main">
  <c r="Q37" i="3" l="1"/>
  <c r="N37" i="3"/>
  <c r="K37" i="3"/>
  <c r="H37" i="3"/>
  <c r="E37" i="3"/>
  <c r="Q36" i="3"/>
  <c r="N36" i="3"/>
  <c r="K36" i="3"/>
  <c r="H36" i="3"/>
  <c r="E36" i="3"/>
  <c r="Q35" i="3"/>
  <c r="N35" i="3"/>
  <c r="K35" i="3"/>
  <c r="H35" i="3"/>
  <c r="E35" i="3"/>
  <c r="Q34" i="3"/>
  <c r="N34" i="3"/>
  <c r="K34" i="3"/>
  <c r="H34" i="3"/>
  <c r="E34" i="3"/>
  <c r="Q33" i="3"/>
  <c r="N33" i="3"/>
  <c r="K33" i="3"/>
  <c r="H33" i="3"/>
  <c r="E33" i="3"/>
  <c r="Q32" i="3"/>
  <c r="N32" i="3"/>
  <c r="K32" i="3"/>
  <c r="H32" i="3"/>
  <c r="E32" i="3"/>
  <c r="Q30" i="3"/>
  <c r="N30" i="3"/>
  <c r="K30" i="3"/>
  <c r="H30" i="3"/>
  <c r="E30" i="3"/>
  <c r="Q29" i="3"/>
  <c r="N29" i="3"/>
  <c r="K29" i="3"/>
  <c r="H29" i="3"/>
  <c r="E29" i="3"/>
  <c r="Q28" i="3"/>
  <c r="N28" i="3"/>
  <c r="K28" i="3"/>
  <c r="H28" i="3"/>
  <c r="E28" i="3"/>
  <c r="Q27" i="3"/>
  <c r="N27" i="3"/>
  <c r="K27" i="3"/>
  <c r="H27" i="3"/>
  <c r="E27" i="3"/>
  <c r="Q26" i="3"/>
  <c r="N26" i="3"/>
  <c r="K26" i="3"/>
  <c r="H26" i="3"/>
  <c r="E26" i="3"/>
  <c r="Q25" i="3"/>
  <c r="N25" i="3"/>
  <c r="K25" i="3"/>
  <c r="H25" i="3"/>
  <c r="E25" i="3"/>
  <c r="Q24" i="3"/>
  <c r="N24" i="3"/>
  <c r="K24" i="3"/>
  <c r="H24" i="3"/>
  <c r="E24" i="3"/>
  <c r="Q22" i="3"/>
  <c r="N22" i="3"/>
  <c r="K22" i="3"/>
  <c r="H22" i="3"/>
  <c r="E22" i="3"/>
  <c r="Q21" i="3"/>
  <c r="N21" i="3"/>
  <c r="K21" i="3"/>
  <c r="H21" i="3"/>
  <c r="E21" i="3"/>
  <c r="Q20" i="3"/>
  <c r="N20" i="3"/>
  <c r="K20" i="3"/>
  <c r="H20" i="3"/>
  <c r="E20" i="3"/>
  <c r="Q19" i="3"/>
  <c r="N19" i="3"/>
  <c r="K19" i="3"/>
  <c r="H19" i="3"/>
  <c r="E19" i="3"/>
  <c r="Q18" i="3"/>
  <c r="N18" i="3"/>
  <c r="K18" i="3"/>
  <c r="H18" i="3"/>
  <c r="E18" i="3"/>
  <c r="H17" i="3"/>
  <c r="E17" i="3"/>
  <c r="Q15" i="3"/>
  <c r="N15" i="3"/>
  <c r="K15" i="3"/>
  <c r="H15" i="3"/>
  <c r="E15" i="3"/>
  <c r="Q14" i="3"/>
  <c r="N14" i="3"/>
  <c r="K14" i="3"/>
  <c r="H14" i="3"/>
  <c r="E14" i="3"/>
  <c r="Q13" i="3"/>
  <c r="N13" i="3"/>
  <c r="K13" i="3"/>
  <c r="H13" i="3"/>
  <c r="E13" i="3"/>
  <c r="Q12" i="3"/>
  <c r="N12" i="3"/>
  <c r="K12" i="3"/>
  <c r="K38" i="3" s="1"/>
  <c r="H12" i="3"/>
  <c r="E12" i="3"/>
  <c r="Q11" i="3"/>
  <c r="Q38" i="3" s="1"/>
  <c r="N11" i="3"/>
  <c r="N38" i="3" s="1"/>
  <c r="K11" i="3"/>
  <c r="H11" i="3"/>
  <c r="E11" i="3"/>
  <c r="H10" i="3"/>
  <c r="H38" i="3" s="1"/>
  <c r="E10" i="3"/>
  <c r="E38" i="3" s="1"/>
  <c r="E39" i="3" s="1"/>
  <c r="D16" i="2"/>
  <c r="D14" i="2"/>
</calcChain>
</file>

<file path=xl/sharedStrings.xml><?xml version="1.0" encoding="utf-8"?>
<sst xmlns="http://schemas.openxmlformats.org/spreadsheetml/2006/main" count="239" uniqueCount="81">
  <si>
    <t>395804</t>
  </si>
  <si>
    <t>13823</t>
  </si>
  <si>
    <t>535</t>
  </si>
  <si>
    <t>6</t>
  </si>
  <si>
    <t>1</t>
  </si>
  <si>
    <t/>
  </si>
  <si>
    <t>70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</si>
  <si>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</si>
  <si>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</si>
  <si>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</si>
  <si>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</si>
  <si>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</si>
  <si>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</si>
  <si>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</si>
  <si>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</si>
  <si>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</si>
  <si>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</si>
  <si>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</si>
  <si>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</si>
  <si>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</si>
  <si>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</si>
  <si>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MRi.2GIA</t>
  </si>
  <si>
    <t xml:space="preserve">Form Title: </t>
  </si>
  <si>
    <t>BCAF- Market Risk (Islamic Window)</t>
  </si>
  <si>
    <t xml:space="preserve">Sector: </t>
  </si>
  <si>
    <t>Bank</t>
  </si>
  <si>
    <t xml:space="preserve">Category: </t>
  </si>
  <si>
    <t>BCAF-i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</si>
  <si>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</si>
  <si>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</si>
  <si>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</si>
  <si>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</si>
  <si>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</si>
  <si>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</si>
  <si>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</si>
  <si>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</si>
  <si>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</si>
  <si>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</si>
  <si>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24/06/2020 10:10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</si>
  <si>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</si>
  <si>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</si>
  <si>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</si>
  <si>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</si>
  <si>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</si>
  <si>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MRi.2GIA : (IR.2i GIA) Islamic Window Operations (financed by General Investment Account) Specific Risk</t>
  </si>
  <si>
    <t>&lt;= 6 months</t>
  </si>
  <si>
    <t>&gt; 6 months - 1 year</t>
  </si>
  <si>
    <t>&gt; 1 - 2 years</t>
  </si>
  <si>
    <t>&gt; 2 - 5 years</t>
  </si>
  <si>
    <t>&gt; 5 years</t>
  </si>
  <si>
    <t>Amount</t>
  </si>
  <si>
    <t>Risk Charge</t>
  </si>
  <si>
    <t>Capital Charge</t>
  </si>
  <si>
    <t>G10 Country Corporate Issuers</t>
  </si>
  <si>
    <t>P1 to P3</t>
  </si>
  <si>
    <t>0.25%</t>
  </si>
  <si>
    <t>1.00%</t>
  </si>
  <si>
    <t>AAA to A-</t>
  </si>
  <si>
    <t>1.60%</t>
  </si>
  <si>
    <t>BBB+ to BBB-</t>
  </si>
  <si>
    <t>BB+ to B-</t>
  </si>
  <si>
    <t>8.00%</t>
  </si>
  <si>
    <t>Below B-</t>
  </si>
  <si>
    <t>12.00%</t>
  </si>
  <si>
    <t>Unrated</t>
  </si>
  <si>
    <t>Non-G10 Country Corporate Issuers (including Malaysian)</t>
  </si>
  <si>
    <t>2.00%</t>
  </si>
  <si>
    <t>3.00%</t>
  </si>
  <si>
    <t>3.50%</t>
  </si>
  <si>
    <t>4.50%</t>
  </si>
  <si>
    <t>Banking institutions</t>
  </si>
  <si>
    <t>Public Sector Entities (PSE)</t>
  </si>
  <si>
    <t>Malaysian Government</t>
  </si>
  <si>
    <t>0.00%</t>
  </si>
  <si>
    <t>Foreign Sovereigns</t>
  </si>
  <si>
    <t>AAA to AA-</t>
  </si>
  <si>
    <t>A+ to BBB-</t>
  </si>
  <si>
    <t>Securitisation Exposures Subject to a 1250% Risk Weight</t>
  </si>
  <si>
    <t>100.00%</t>
  </si>
  <si>
    <t>Specfic Risk Capital Change</t>
  </si>
  <si>
    <t>Total Specific Risk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</si>
</sst>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</fonts>
  <fills count="6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B7B7B7"/>
      </patternFill>
    </fill>
    <fill>
      <patternFill patternType="solid">
        <fgColor rgb="FFFFFF00"/>
      </patternFill>
    </fill>
    <fill>
      <patternFill patternType="solid">
        <fgColor rgb="FF92D05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 indent="1"/>
    </xf>
    <xf numFmtId="3" fontId="6" fillId="4" borderId="1" xfId="0" applyNumberFormat="1" applyFont="1" applyFill="1" applyBorder="1" applyAlignment="1" applyProtection="1">
      <alignment horizontal="right" wrapText="1"/>
      <protection locked="0"/>
    </xf>
    <xf numFmtId="3" fontId="6" fillId="5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2146173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"/>
  <sheetViews>
    <sheetView workbookViewId="0"/>
  </sheetViews>
  <sheetFormatPr defaultRowHeight="15"/>
  <sheetData>
    <row r="1" spans="1:122">
      <c r="A1">
        <v>1</v>
      </c>
      <c r="B1">
        <v>7</v>
      </c>
      <c r="C1">
        <v>1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5</v>
      </c>
      <c r="K1" t="s">
        <v>5</v>
      </c>
      <c r="L1" t="s">
        <v>6</v>
      </c>
    </row>
    <row r="3" spans="1:122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22">
      <c r="A4" t="s">
        <v>33</v>
      </c>
      <c r="B4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>
      <selection activeCell="C8" sqref="C8"/>
    </sheetView>
  </sheetViews>
  <sheetFormatPr defaultRowHeight="15"/>
  <cols>
    <col min="2" max="2" width="39.28515625" bestFit="1" customWidth="1"/>
    <col min="3" max="3" width="63.28515625" bestFit="1" customWidth="1"/>
    <col min="4" max="4" width="0" hidden="1" customWidth="1"/>
  </cols>
  <sheetData>
    <row r="8" spans="2:4" ht="23.25">
      <c r="B8" s="1" t="s">
        <v>19</v>
      </c>
      <c r="C8" s="2"/>
    </row>
    <row r="9" spans="2:4" ht="23.25">
      <c r="B9" s="3" t="s">
        <v>20</v>
      </c>
      <c r="C9" s="4" t="s">
        <v>21</v>
      </c>
      <c r="D9" s="5" t="s">
        <v>21</v>
      </c>
    </row>
    <row r="10" spans="2:4" ht="23.25">
      <c r="B10" s="3" t="s">
        <v>22</v>
      </c>
      <c r="C10" s="4" t="s">
        <v>23</v>
      </c>
    </row>
    <row r="11" spans="2:4" ht="23.25">
      <c r="B11" s="3" t="s">
        <v>24</v>
      </c>
      <c r="C11" s="4" t="s">
        <v>25</v>
      </c>
      <c r="D11" s="5" t="s">
        <v>6</v>
      </c>
    </row>
    <row r="12" spans="2:4" ht="23.25">
      <c r="B12" s="3" t="s">
        <v>26</v>
      </c>
      <c r="C12" s="4" t="s">
        <v>27</v>
      </c>
    </row>
    <row r="13" spans="2:4" ht="23.25">
      <c r="B13" s="3" t="s">
        <v>28</v>
      </c>
      <c r="C13" s="6">
        <v>2020</v>
      </c>
    </row>
    <row r="14" spans="2:4" ht="23.25">
      <c r="B14" s="3" t="s">
        <v>29</v>
      </c>
      <c r="C14" s="6" t="s">
        <v>9</v>
      </c>
      <c r="D14" s="5" t="str">
        <f>TEXT(EOMONTH(DATE(TEXT(C13,"0"),TEXT(MONTH(1&amp;C14),"00"),1),0),"YYYY-MM-DD HH:MM:SS.s")</f>
        <v>2020-03-31 00:00:00.0</v>
      </c>
    </row>
    <row r="15" spans="2:4" ht="0" hidden="1" customHeight="1">
      <c r="B15" s="3" t="s">
        <v>30</v>
      </c>
      <c r="C15" s="4" t="s">
        <v>31</v>
      </c>
    </row>
    <row r="16" spans="2:4" ht="23.25">
      <c r="B16" s="3" t="s">
        <v>32</v>
      </c>
      <c r="C16" s="6" t="s">
        <v>33</v>
      </c>
      <c r="D16" s="5" t="str">
        <f>IF(C16="Calendar Year","277","278")</f>
        <v>277</v>
      </c>
    </row>
    <row r="17" spans="2:3" ht="23.25">
      <c r="B17" s="3" t="s">
        <v>35</v>
      </c>
      <c r="C17" s="4" t="s">
        <v>36</v>
      </c>
    </row>
    <row r="21" spans="2:3">
      <c r="B21" s="7" t="s">
        <v>37</v>
      </c>
      <c r="C21" s="8" t="s">
        <v>38</v>
      </c>
    </row>
    <row r="22" spans="2:3" ht="30">
      <c r="B22" s="7" t="s">
        <v>39</v>
      </c>
      <c r="C22" s="9" t="s">
        <v>40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/>
  </sheetViews>
  <sheetFormatPr defaultRowHeight="15"/>
  <cols>
    <col min="1" max="1" width="12.28515625" bestFit="1" customWidth="1"/>
    <col min="2" max="2" width="57" customWidth="1"/>
    <col min="3" max="17" width="23.28515625" customWidth="1"/>
  </cols>
  <sheetData>
    <row r="1" spans="1:17">
      <c r="A1" t="s">
        <v>20</v>
      </c>
      <c r="B1" t="s">
        <v>21</v>
      </c>
    </row>
    <row r="2" spans="1:17">
      <c r="A2" t="s">
        <v>22</v>
      </c>
      <c r="B2" t="s">
        <v>23</v>
      </c>
    </row>
    <row r="3" spans="1:17">
      <c r="A3" t="s">
        <v>41</v>
      </c>
      <c r="B3" t="s">
        <v>42</v>
      </c>
    </row>
    <row r="4" spans="1:17">
      <c r="A4" t="s">
        <v>43</v>
      </c>
      <c r="B4" t="s">
        <v>44</v>
      </c>
    </row>
    <row r="5" spans="1:17">
      <c r="A5" t="s">
        <v>5</v>
      </c>
      <c r="B5" t="s">
        <v>5</v>
      </c>
    </row>
    <row r="7" spans="1:17">
      <c r="B7" s="18" t="s">
        <v>5</v>
      </c>
      <c r="C7" s="18" t="s">
        <v>45</v>
      </c>
      <c r="D7" s="18" t="s">
        <v>5</v>
      </c>
      <c r="E7" s="18" t="s">
        <v>5</v>
      </c>
      <c r="F7" s="18" t="s">
        <v>46</v>
      </c>
      <c r="G7" s="18" t="s">
        <v>5</v>
      </c>
      <c r="H7" s="18" t="s">
        <v>5</v>
      </c>
      <c r="I7" s="18" t="s">
        <v>47</v>
      </c>
      <c r="J7" s="18" t="s">
        <v>5</v>
      </c>
      <c r="K7" s="18" t="s">
        <v>5</v>
      </c>
      <c r="L7" s="18" t="s">
        <v>48</v>
      </c>
      <c r="M7" s="18" t="s">
        <v>5</v>
      </c>
      <c r="N7" s="18" t="s">
        <v>5</v>
      </c>
      <c r="O7" s="18" t="s">
        <v>49</v>
      </c>
      <c r="P7" s="18" t="s">
        <v>5</v>
      </c>
      <c r="Q7" s="18" t="s">
        <v>5</v>
      </c>
    </row>
    <row r="8" spans="1:17">
      <c r="B8" s="18" t="s">
        <v>5</v>
      </c>
      <c r="C8" s="10" t="s">
        <v>50</v>
      </c>
      <c r="D8" s="10" t="s">
        <v>51</v>
      </c>
      <c r="E8" s="10" t="s">
        <v>52</v>
      </c>
      <c r="F8" s="10" t="s">
        <v>50</v>
      </c>
      <c r="G8" s="10" t="s">
        <v>51</v>
      </c>
      <c r="H8" s="10" t="s">
        <v>52</v>
      </c>
      <c r="I8" s="10" t="s">
        <v>50</v>
      </c>
      <c r="J8" s="10" t="s">
        <v>51</v>
      </c>
      <c r="K8" s="10" t="s">
        <v>52</v>
      </c>
      <c r="L8" s="10" t="s">
        <v>50</v>
      </c>
      <c r="M8" s="10" t="s">
        <v>51</v>
      </c>
      <c r="N8" s="10" t="s">
        <v>52</v>
      </c>
      <c r="O8" s="10" t="s">
        <v>50</v>
      </c>
      <c r="P8" s="10" t="s">
        <v>51</v>
      </c>
      <c r="Q8" s="10" t="s">
        <v>52</v>
      </c>
    </row>
    <row r="9" spans="1:17">
      <c r="B9" s="11" t="s">
        <v>53</v>
      </c>
      <c r="C9" s="12"/>
      <c r="D9" s="12"/>
      <c r="E9" s="12"/>
      <c r="F9" s="12"/>
      <c r="G9" s="13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>
      <c r="B10" s="14" t="s">
        <v>54</v>
      </c>
      <c r="C10" s="15"/>
      <c r="D10" s="10" t="s">
        <v>55</v>
      </c>
      <c r="E10" s="16">
        <f>ROUND(0.0025*C10,0)</f>
        <v>0</v>
      </c>
      <c r="F10" s="15"/>
      <c r="G10" s="10" t="s">
        <v>56</v>
      </c>
      <c r="H10" s="16">
        <f>ROUND(0.01*F10,0)</f>
        <v>0</v>
      </c>
      <c r="I10" s="17"/>
      <c r="J10" s="17"/>
      <c r="K10" s="17"/>
      <c r="L10" s="17"/>
      <c r="M10" s="17"/>
      <c r="N10" s="17"/>
      <c r="O10" s="17"/>
      <c r="P10" s="17"/>
      <c r="Q10" s="17"/>
    </row>
    <row r="11" spans="1:17">
      <c r="B11" s="14" t="s">
        <v>57</v>
      </c>
      <c r="C11" s="15"/>
      <c r="D11" s="10" t="s">
        <v>55</v>
      </c>
      <c r="E11" s="16">
        <f>ROUND(0.0025*C11,0)</f>
        <v>0</v>
      </c>
      <c r="F11" s="15"/>
      <c r="G11" s="10" t="s">
        <v>56</v>
      </c>
      <c r="H11" s="16">
        <f>ROUND(0.01*F11,0)</f>
        <v>0</v>
      </c>
      <c r="I11" s="15"/>
      <c r="J11" s="10" t="s">
        <v>56</v>
      </c>
      <c r="K11" s="16">
        <f>ROUND(0.01*I11,0)</f>
        <v>0</v>
      </c>
      <c r="L11" s="15"/>
      <c r="M11" s="10" t="s">
        <v>58</v>
      </c>
      <c r="N11" s="16">
        <f>ROUND(0.016*L11,0)</f>
        <v>0</v>
      </c>
      <c r="O11" s="15"/>
      <c r="P11" s="10" t="s">
        <v>58</v>
      </c>
      <c r="Q11" s="16">
        <f>ROUND(0.016*O11,0)</f>
        <v>0</v>
      </c>
    </row>
    <row r="12" spans="1:17">
      <c r="B12" s="14" t="s">
        <v>59</v>
      </c>
      <c r="C12" s="15"/>
      <c r="D12" s="10" t="s">
        <v>55</v>
      </c>
      <c r="E12" s="16">
        <f>ROUND(0.0025*C12,0)</f>
        <v>0</v>
      </c>
      <c r="F12" s="15"/>
      <c r="G12" s="10" t="s">
        <v>56</v>
      </c>
      <c r="H12" s="16">
        <f>ROUND(0.01*F12,0)</f>
        <v>0</v>
      </c>
      <c r="I12" s="15"/>
      <c r="J12" s="10" t="s">
        <v>56</v>
      </c>
      <c r="K12" s="16">
        <f>ROUND(0.01*I12,0)</f>
        <v>0</v>
      </c>
      <c r="L12" s="15"/>
      <c r="M12" s="10" t="s">
        <v>58</v>
      </c>
      <c r="N12" s="16">
        <f>ROUND(0.016*L12,0)</f>
        <v>0</v>
      </c>
      <c r="O12" s="15"/>
      <c r="P12" s="10" t="s">
        <v>58</v>
      </c>
      <c r="Q12" s="16">
        <f>ROUND(0.016*O12,0)</f>
        <v>0</v>
      </c>
    </row>
    <row r="13" spans="1:17">
      <c r="B13" s="14" t="s">
        <v>60</v>
      </c>
      <c r="C13" s="15"/>
      <c r="D13" s="10" t="s">
        <v>61</v>
      </c>
      <c r="E13" s="16">
        <f>ROUND(0.08*C13,0)</f>
        <v>0</v>
      </c>
      <c r="F13" s="15"/>
      <c r="G13" s="10" t="s">
        <v>61</v>
      </c>
      <c r="H13" s="16">
        <f>ROUND(0.08*F13,0)</f>
        <v>0</v>
      </c>
      <c r="I13" s="15"/>
      <c r="J13" s="10" t="s">
        <v>61</v>
      </c>
      <c r="K13" s="16">
        <f>ROUND(0.08*I13,0)</f>
        <v>0</v>
      </c>
      <c r="L13" s="15"/>
      <c r="M13" s="10" t="s">
        <v>61</v>
      </c>
      <c r="N13" s="16">
        <f>ROUND(0.08*L13,0)</f>
        <v>0</v>
      </c>
      <c r="O13" s="15"/>
      <c r="P13" s="10" t="s">
        <v>61</v>
      </c>
      <c r="Q13" s="16">
        <f>ROUND(0.08*O13,0)</f>
        <v>0</v>
      </c>
    </row>
    <row r="14" spans="1:17">
      <c r="B14" s="14" t="s">
        <v>62</v>
      </c>
      <c r="C14" s="15"/>
      <c r="D14" s="10" t="s">
        <v>63</v>
      </c>
      <c r="E14" s="16">
        <f>ROUND(0.12*C14,0)</f>
        <v>0</v>
      </c>
      <c r="F14" s="15"/>
      <c r="G14" s="10" t="s">
        <v>63</v>
      </c>
      <c r="H14" s="16">
        <f>ROUND(0.12*F14,0)</f>
        <v>0</v>
      </c>
      <c r="I14" s="15"/>
      <c r="J14" s="10" t="s">
        <v>63</v>
      </c>
      <c r="K14" s="16">
        <f>ROUND(0.12*I14,0)</f>
        <v>0</v>
      </c>
      <c r="L14" s="15"/>
      <c r="M14" s="10" t="s">
        <v>63</v>
      </c>
      <c r="N14" s="16">
        <f>ROUND(0.12*L14,0)</f>
        <v>0</v>
      </c>
      <c r="O14" s="15"/>
      <c r="P14" s="10" t="s">
        <v>63</v>
      </c>
      <c r="Q14" s="16">
        <f>ROUND(0.12*O14,0)</f>
        <v>0</v>
      </c>
    </row>
    <row r="15" spans="1:17">
      <c r="B15" s="14" t="s">
        <v>64</v>
      </c>
      <c r="C15" s="15"/>
      <c r="D15" s="10" t="s">
        <v>61</v>
      </c>
      <c r="E15" s="16">
        <f>ROUND(0.08*C15,0)</f>
        <v>0</v>
      </c>
      <c r="F15" s="15"/>
      <c r="G15" s="10" t="s">
        <v>61</v>
      </c>
      <c r="H15" s="16">
        <f>ROUND(0.08*F15,0)</f>
        <v>0</v>
      </c>
      <c r="I15" s="15"/>
      <c r="J15" s="10" t="s">
        <v>61</v>
      </c>
      <c r="K15" s="16">
        <f>ROUND(0.08*I15,0)</f>
        <v>0</v>
      </c>
      <c r="L15" s="15"/>
      <c r="M15" s="10" t="s">
        <v>61</v>
      </c>
      <c r="N15" s="16">
        <f>ROUND(0.08*L15,0)</f>
        <v>0</v>
      </c>
      <c r="O15" s="15"/>
      <c r="P15" s="10" t="s">
        <v>61</v>
      </c>
      <c r="Q15" s="16">
        <f>ROUND(0.08*O15,0)</f>
        <v>0</v>
      </c>
    </row>
    <row r="16" spans="1:17">
      <c r="B16" s="11" t="s">
        <v>65</v>
      </c>
      <c r="C16" s="17"/>
      <c r="D16" s="13"/>
      <c r="E16" s="17"/>
      <c r="F16" s="17"/>
      <c r="G16" s="17"/>
      <c r="H16" s="17"/>
      <c r="I16" s="17"/>
      <c r="J16" s="13"/>
      <c r="K16" s="17"/>
      <c r="L16" s="17"/>
      <c r="M16" s="13"/>
      <c r="N16" s="17"/>
      <c r="O16" s="17"/>
      <c r="P16" s="13"/>
      <c r="Q16" s="17"/>
    </row>
    <row r="17" spans="2:17">
      <c r="B17" s="14" t="s">
        <v>54</v>
      </c>
      <c r="C17" s="15"/>
      <c r="D17" s="10" t="s">
        <v>55</v>
      </c>
      <c r="E17" s="16">
        <f>ROUND(0.0025*C17,0)</f>
        <v>0</v>
      </c>
      <c r="F17" s="15"/>
      <c r="G17" s="10" t="s">
        <v>56</v>
      </c>
      <c r="H17" s="16">
        <f>ROUND(0.01*F17,0)</f>
        <v>0</v>
      </c>
      <c r="I17" s="17"/>
      <c r="J17" s="13"/>
      <c r="K17" s="17"/>
      <c r="L17" s="17"/>
      <c r="M17" s="13"/>
      <c r="N17" s="17"/>
      <c r="O17" s="17"/>
      <c r="P17" s="17"/>
      <c r="Q17" s="17"/>
    </row>
    <row r="18" spans="2:17">
      <c r="B18" s="14" t="s">
        <v>57</v>
      </c>
      <c r="C18" s="15"/>
      <c r="D18" s="10" t="s">
        <v>55</v>
      </c>
      <c r="E18" s="16">
        <f>ROUND(0.0025*C18,0)</f>
        <v>0</v>
      </c>
      <c r="F18" s="15"/>
      <c r="G18" s="10" t="s">
        <v>56</v>
      </c>
      <c r="H18" s="16">
        <f>ROUND(0.01*F18,0)</f>
        <v>0</v>
      </c>
      <c r="I18" s="15"/>
      <c r="J18" s="10" t="s">
        <v>66</v>
      </c>
      <c r="K18" s="16">
        <f>ROUND(0.02*I18,0)</f>
        <v>0</v>
      </c>
      <c r="L18" s="15"/>
      <c r="M18" s="10" t="s">
        <v>66</v>
      </c>
      <c r="N18" s="16">
        <f>ROUND(0.02*L18,0)</f>
        <v>0</v>
      </c>
      <c r="O18" s="15"/>
      <c r="P18" s="10" t="s">
        <v>67</v>
      </c>
      <c r="Q18" s="16">
        <f>ROUND(0.03*O18,0)</f>
        <v>0</v>
      </c>
    </row>
    <row r="19" spans="2:17">
      <c r="B19" s="14" t="s">
        <v>59</v>
      </c>
      <c r="C19" s="15"/>
      <c r="D19" s="10" t="s">
        <v>55</v>
      </c>
      <c r="E19" s="16">
        <f>ROUND(0.0025*C19,0)</f>
        <v>0</v>
      </c>
      <c r="F19" s="15"/>
      <c r="G19" s="10" t="s">
        <v>56</v>
      </c>
      <c r="H19" s="16">
        <f>ROUND(0.01*F19,0)</f>
        <v>0</v>
      </c>
      <c r="I19" s="15"/>
      <c r="J19" s="10" t="s">
        <v>66</v>
      </c>
      <c r="K19" s="16">
        <f>ROUND(0.02*I19,0)</f>
        <v>0</v>
      </c>
      <c r="L19" s="15"/>
      <c r="M19" s="10" t="s">
        <v>68</v>
      </c>
      <c r="N19" s="16">
        <f>ROUND(0.035*L19,0)</f>
        <v>0</v>
      </c>
      <c r="O19" s="15"/>
      <c r="P19" s="10" t="s">
        <v>69</v>
      </c>
      <c r="Q19" s="16">
        <f>ROUND(0.045*O19,0)</f>
        <v>0</v>
      </c>
    </row>
    <row r="20" spans="2:17">
      <c r="B20" s="14" t="s">
        <v>60</v>
      </c>
      <c r="C20" s="15"/>
      <c r="D20" s="10" t="s">
        <v>61</v>
      </c>
      <c r="E20" s="16">
        <f>ROUND(0.08*C20,0)</f>
        <v>0</v>
      </c>
      <c r="F20" s="15"/>
      <c r="G20" s="10" t="s">
        <v>61</v>
      </c>
      <c r="H20" s="16">
        <f>ROUND(0.08*F20,0)</f>
        <v>0</v>
      </c>
      <c r="I20" s="15"/>
      <c r="J20" s="10" t="s">
        <v>61</v>
      </c>
      <c r="K20" s="16">
        <f>ROUND(0.08*I20,0)</f>
        <v>0</v>
      </c>
      <c r="L20" s="15"/>
      <c r="M20" s="10" t="s">
        <v>61</v>
      </c>
      <c r="N20" s="16">
        <f>ROUND(0.08*L20,0)</f>
        <v>0</v>
      </c>
      <c r="O20" s="15"/>
      <c r="P20" s="10" t="s">
        <v>61</v>
      </c>
      <c r="Q20" s="16">
        <f>ROUND(0.08*O20,0)</f>
        <v>0</v>
      </c>
    </row>
    <row r="21" spans="2:17">
      <c r="B21" s="14" t="s">
        <v>62</v>
      </c>
      <c r="C21" s="15"/>
      <c r="D21" s="10" t="s">
        <v>63</v>
      </c>
      <c r="E21" s="16">
        <f>ROUND(0.12*C21,0)</f>
        <v>0</v>
      </c>
      <c r="F21" s="15"/>
      <c r="G21" s="10" t="s">
        <v>63</v>
      </c>
      <c r="H21" s="16">
        <f>ROUND(0.12*F21,0)</f>
        <v>0</v>
      </c>
      <c r="I21" s="15"/>
      <c r="J21" s="10" t="s">
        <v>63</v>
      </c>
      <c r="K21" s="16">
        <f>ROUND(0.12*I21,0)</f>
        <v>0</v>
      </c>
      <c r="L21" s="15"/>
      <c r="M21" s="10" t="s">
        <v>63</v>
      </c>
      <c r="N21" s="16">
        <f>ROUND(0.12*L21,0)</f>
        <v>0</v>
      </c>
      <c r="O21" s="15"/>
      <c r="P21" s="10" t="s">
        <v>63</v>
      </c>
      <c r="Q21" s="16">
        <f>ROUND(0.12*O21,0)</f>
        <v>0</v>
      </c>
    </row>
    <row r="22" spans="2:17">
      <c r="B22" s="14" t="s">
        <v>64</v>
      </c>
      <c r="C22" s="15"/>
      <c r="D22" s="10" t="s">
        <v>61</v>
      </c>
      <c r="E22" s="16">
        <f>ROUND(0.08*C22,0)</f>
        <v>0</v>
      </c>
      <c r="F22" s="15"/>
      <c r="G22" s="10" t="s">
        <v>61</v>
      </c>
      <c r="H22" s="16">
        <f>ROUND(0.08*F22,0)</f>
        <v>0</v>
      </c>
      <c r="I22" s="15"/>
      <c r="J22" s="10" t="s">
        <v>61</v>
      </c>
      <c r="K22" s="16">
        <f>ROUND(0.08*I22,0)</f>
        <v>0</v>
      </c>
      <c r="L22" s="15"/>
      <c r="M22" s="10" t="s">
        <v>61</v>
      </c>
      <c r="N22" s="16">
        <f>ROUND(0.08*L22,0)</f>
        <v>0</v>
      </c>
      <c r="O22" s="15"/>
      <c r="P22" s="10" t="s">
        <v>61</v>
      </c>
      <c r="Q22" s="16">
        <f>ROUND(0.08*O22,0)</f>
        <v>0</v>
      </c>
    </row>
    <row r="23" spans="2:17">
      <c r="B23" s="11" t="s">
        <v>70</v>
      </c>
      <c r="C23" s="17"/>
      <c r="D23" s="13"/>
      <c r="E23" s="17"/>
      <c r="F23" s="17"/>
      <c r="G23" s="13"/>
      <c r="H23" s="17"/>
      <c r="I23" s="17"/>
      <c r="J23" s="17"/>
      <c r="K23" s="17"/>
      <c r="L23" s="17"/>
      <c r="M23" s="17"/>
      <c r="N23" s="17"/>
      <c r="O23" s="17"/>
      <c r="P23" s="13"/>
      <c r="Q23" s="17"/>
    </row>
    <row r="24" spans="2:17">
      <c r="B24" s="14" t="s">
        <v>57</v>
      </c>
      <c r="C24" s="15"/>
      <c r="D24" s="10" t="s">
        <v>55</v>
      </c>
      <c r="E24" s="16">
        <f>ROUND(0.0025*C24,0)</f>
        <v>0</v>
      </c>
      <c r="F24" s="15"/>
      <c r="G24" s="10" t="s">
        <v>56</v>
      </c>
      <c r="H24" s="16">
        <f>ROUND(0.01*F24,0)</f>
        <v>0</v>
      </c>
      <c r="I24" s="15"/>
      <c r="J24" s="10" t="s">
        <v>56</v>
      </c>
      <c r="K24" s="16">
        <f>ROUND(0.01*I24,0)</f>
        <v>0</v>
      </c>
      <c r="L24" s="15"/>
      <c r="M24" s="10" t="s">
        <v>58</v>
      </c>
      <c r="N24" s="16">
        <f>ROUND(0.016*L24,0)</f>
        <v>0</v>
      </c>
      <c r="O24" s="15"/>
      <c r="P24" s="10" t="s">
        <v>58</v>
      </c>
      <c r="Q24" s="16">
        <f>ROUND(0.016*O24,0)</f>
        <v>0</v>
      </c>
    </row>
    <row r="25" spans="2:17">
      <c r="B25" s="14" t="s">
        <v>59</v>
      </c>
      <c r="C25" s="15"/>
      <c r="D25" s="10" t="s">
        <v>55</v>
      </c>
      <c r="E25" s="16">
        <f>ROUND(0.0025*C25,0)</f>
        <v>0</v>
      </c>
      <c r="F25" s="15"/>
      <c r="G25" s="10" t="s">
        <v>56</v>
      </c>
      <c r="H25" s="16">
        <f>ROUND(0.01*F25,0)</f>
        <v>0</v>
      </c>
      <c r="I25" s="15"/>
      <c r="J25" s="10" t="s">
        <v>66</v>
      </c>
      <c r="K25" s="16">
        <f>ROUND(0.02*I25,0)</f>
        <v>0</v>
      </c>
      <c r="L25" s="15"/>
      <c r="M25" s="10" t="s">
        <v>66</v>
      </c>
      <c r="N25" s="16">
        <f>ROUND(0.02*L25,0)</f>
        <v>0</v>
      </c>
      <c r="O25" s="15"/>
      <c r="P25" s="10" t="s">
        <v>67</v>
      </c>
      <c r="Q25" s="16">
        <f>ROUND(0.03*O25,0)</f>
        <v>0</v>
      </c>
    </row>
    <row r="26" spans="2:17">
      <c r="B26" s="14" t="s">
        <v>60</v>
      </c>
      <c r="C26" s="15"/>
      <c r="D26" s="10" t="s">
        <v>61</v>
      </c>
      <c r="E26" s="16">
        <f>ROUND(0.08*C26,0)</f>
        <v>0</v>
      </c>
      <c r="F26" s="15"/>
      <c r="G26" s="10" t="s">
        <v>61</v>
      </c>
      <c r="H26" s="16">
        <f>ROUND(0.08*F26,0)</f>
        <v>0</v>
      </c>
      <c r="I26" s="15"/>
      <c r="J26" s="10" t="s">
        <v>61</v>
      </c>
      <c r="K26" s="16">
        <f>ROUND(0.08*I26,0)</f>
        <v>0</v>
      </c>
      <c r="L26" s="15"/>
      <c r="M26" s="10" t="s">
        <v>61</v>
      </c>
      <c r="N26" s="16">
        <f>ROUND(0.08*L26,0)</f>
        <v>0</v>
      </c>
      <c r="O26" s="15"/>
      <c r="P26" s="10" t="s">
        <v>61</v>
      </c>
      <c r="Q26" s="16">
        <f>ROUND(0.08*O26,0)</f>
        <v>0</v>
      </c>
    </row>
    <row r="27" spans="2:17">
      <c r="B27" s="14" t="s">
        <v>62</v>
      </c>
      <c r="C27" s="15"/>
      <c r="D27" s="10" t="s">
        <v>63</v>
      </c>
      <c r="E27" s="16">
        <f>ROUND(0.12*C27,0)</f>
        <v>0</v>
      </c>
      <c r="F27" s="15"/>
      <c r="G27" s="10" t="s">
        <v>63</v>
      </c>
      <c r="H27" s="16">
        <f>ROUND(0.12*F27,0)</f>
        <v>0</v>
      </c>
      <c r="I27" s="15"/>
      <c r="J27" s="10" t="s">
        <v>63</v>
      </c>
      <c r="K27" s="16">
        <f>ROUND(0.12*I27,0)</f>
        <v>0</v>
      </c>
      <c r="L27" s="15"/>
      <c r="M27" s="10" t="s">
        <v>63</v>
      </c>
      <c r="N27" s="16">
        <f>ROUND(0.12*L27,0)</f>
        <v>0</v>
      </c>
      <c r="O27" s="15"/>
      <c r="P27" s="10" t="s">
        <v>63</v>
      </c>
      <c r="Q27" s="16">
        <f>ROUND(0.12*O27,0)</f>
        <v>0</v>
      </c>
    </row>
    <row r="28" spans="2:17">
      <c r="B28" s="14" t="s">
        <v>64</v>
      </c>
      <c r="C28" s="15"/>
      <c r="D28" s="10" t="s">
        <v>55</v>
      </c>
      <c r="E28" s="16">
        <f>ROUND(0.0025*C28,0)</f>
        <v>0</v>
      </c>
      <c r="F28" s="15"/>
      <c r="G28" s="10" t="s">
        <v>56</v>
      </c>
      <c r="H28" s="16">
        <f>ROUND(0.01*F28,0)</f>
        <v>0</v>
      </c>
      <c r="I28" s="15"/>
      <c r="J28" s="10" t="s">
        <v>66</v>
      </c>
      <c r="K28" s="16">
        <f>ROUND(0.02*I28,0)</f>
        <v>0</v>
      </c>
      <c r="L28" s="15"/>
      <c r="M28" s="10" t="s">
        <v>66</v>
      </c>
      <c r="N28" s="16">
        <f>ROUND(0.02*L28,0)</f>
        <v>0</v>
      </c>
      <c r="O28" s="15"/>
      <c r="P28" s="10" t="s">
        <v>67</v>
      </c>
      <c r="Q28" s="16">
        <f>ROUND(0.03*O28,0)</f>
        <v>0</v>
      </c>
    </row>
    <row r="29" spans="2:17">
      <c r="B29" s="11" t="s">
        <v>71</v>
      </c>
      <c r="C29" s="15"/>
      <c r="D29" s="10" t="s">
        <v>55</v>
      </c>
      <c r="E29" s="16">
        <f>ROUND(0.0025*C29,0)</f>
        <v>0</v>
      </c>
      <c r="F29" s="15"/>
      <c r="G29" s="10" t="s">
        <v>56</v>
      </c>
      <c r="H29" s="16">
        <f>ROUND(0.01*F29,0)</f>
        <v>0</v>
      </c>
      <c r="I29" s="15"/>
      <c r="J29" s="10" t="s">
        <v>56</v>
      </c>
      <c r="K29" s="16">
        <f>ROUND(0.01*I29,0)</f>
        <v>0</v>
      </c>
      <c r="L29" s="15"/>
      <c r="M29" s="10" t="s">
        <v>58</v>
      </c>
      <c r="N29" s="16">
        <f>ROUND(0.016*L29,0)</f>
        <v>0</v>
      </c>
      <c r="O29" s="15"/>
      <c r="P29" s="10" t="s">
        <v>58</v>
      </c>
      <c r="Q29" s="16">
        <f>ROUND(0.016*O29,0)</f>
        <v>0</v>
      </c>
    </row>
    <row r="30" spans="2:17">
      <c r="B30" s="11" t="s">
        <v>72</v>
      </c>
      <c r="C30" s="15"/>
      <c r="D30" s="10" t="s">
        <v>73</v>
      </c>
      <c r="E30" s="16">
        <f>ROUND(0*C30,0)</f>
        <v>0</v>
      </c>
      <c r="F30" s="15"/>
      <c r="G30" s="10" t="s">
        <v>73</v>
      </c>
      <c r="H30" s="16">
        <f>ROUND(0*F30,0)</f>
        <v>0</v>
      </c>
      <c r="I30" s="15"/>
      <c r="J30" s="10" t="s">
        <v>73</v>
      </c>
      <c r="K30" s="16">
        <f>ROUND(0*I30,0)</f>
        <v>0</v>
      </c>
      <c r="L30" s="15"/>
      <c r="M30" s="10" t="s">
        <v>73</v>
      </c>
      <c r="N30" s="16">
        <f>ROUND(0*L30,0)</f>
        <v>0</v>
      </c>
      <c r="O30" s="15"/>
      <c r="P30" s="10" t="s">
        <v>73</v>
      </c>
      <c r="Q30" s="16">
        <f>ROUND(0*O30,0)</f>
        <v>0</v>
      </c>
    </row>
    <row r="31" spans="2:17">
      <c r="B31" s="11" t="s">
        <v>74</v>
      </c>
      <c r="C31" s="17"/>
      <c r="D31" s="17"/>
      <c r="E31" s="17"/>
      <c r="F31" s="17"/>
      <c r="G31" s="17"/>
      <c r="H31" s="17"/>
      <c r="I31" s="17"/>
      <c r="J31" s="13"/>
      <c r="K31" s="17"/>
      <c r="L31" s="17"/>
      <c r="M31" s="17"/>
      <c r="N31" s="17"/>
      <c r="O31" s="17"/>
      <c r="P31" s="17"/>
      <c r="Q31" s="17"/>
    </row>
    <row r="32" spans="2:17">
      <c r="B32" s="14" t="s">
        <v>75</v>
      </c>
      <c r="C32" s="15"/>
      <c r="D32" s="10" t="s">
        <v>73</v>
      </c>
      <c r="E32" s="16">
        <f>ROUND(0*C32,0)</f>
        <v>0</v>
      </c>
      <c r="F32" s="15"/>
      <c r="G32" s="10" t="s">
        <v>73</v>
      </c>
      <c r="H32" s="16">
        <f>ROUND(0*F32,0)</f>
        <v>0</v>
      </c>
      <c r="I32" s="15"/>
      <c r="J32" s="10" t="s">
        <v>73</v>
      </c>
      <c r="K32" s="16">
        <f>ROUND(0*I32,0)</f>
        <v>0</v>
      </c>
      <c r="L32" s="15"/>
      <c r="M32" s="10" t="s">
        <v>73</v>
      </c>
      <c r="N32" s="16">
        <f>ROUND(0*L32,0)</f>
        <v>0</v>
      </c>
      <c r="O32" s="15"/>
      <c r="P32" s="10" t="s">
        <v>73</v>
      </c>
      <c r="Q32" s="16">
        <f>ROUND(0*O32,0)</f>
        <v>0</v>
      </c>
    </row>
    <row r="33" spans="2:17">
      <c r="B33" s="14" t="s">
        <v>76</v>
      </c>
      <c r="C33" s="15"/>
      <c r="D33" s="10" t="s">
        <v>55</v>
      </c>
      <c r="E33" s="16">
        <f>ROUND(0.0025*C33,0)</f>
        <v>0</v>
      </c>
      <c r="F33" s="15"/>
      <c r="G33" s="10" t="s">
        <v>56</v>
      </c>
      <c r="H33" s="16">
        <f>ROUND(0.01*F33,0)</f>
        <v>0</v>
      </c>
      <c r="I33" s="15"/>
      <c r="J33" s="10" t="s">
        <v>56</v>
      </c>
      <c r="K33" s="16">
        <f>ROUND(0.01*I33,0)</f>
        <v>0</v>
      </c>
      <c r="L33" s="15"/>
      <c r="M33" s="10" t="s">
        <v>58</v>
      </c>
      <c r="N33" s="16">
        <f>ROUND(0.016*L33,0)</f>
        <v>0</v>
      </c>
      <c r="O33" s="15"/>
      <c r="P33" s="10" t="s">
        <v>58</v>
      </c>
      <c r="Q33" s="16">
        <f>ROUND(0.016*O32,0)</f>
        <v>0</v>
      </c>
    </row>
    <row r="34" spans="2:17">
      <c r="B34" s="14" t="s">
        <v>60</v>
      </c>
      <c r="C34" s="15"/>
      <c r="D34" s="10" t="s">
        <v>61</v>
      </c>
      <c r="E34" s="16">
        <f>ROUND(0.08*C34,0)</f>
        <v>0</v>
      </c>
      <c r="F34" s="15"/>
      <c r="G34" s="10" t="s">
        <v>61</v>
      </c>
      <c r="H34" s="16">
        <f>ROUND(0.08*F34,0)</f>
        <v>0</v>
      </c>
      <c r="I34" s="15"/>
      <c r="J34" s="10" t="s">
        <v>61</v>
      </c>
      <c r="K34" s="16">
        <f>ROUND(0.08*I34,0)</f>
        <v>0</v>
      </c>
      <c r="L34" s="15"/>
      <c r="M34" s="10" t="s">
        <v>61</v>
      </c>
      <c r="N34" s="16">
        <f>ROUND(0.08*L34,0)</f>
        <v>0</v>
      </c>
      <c r="O34" s="15"/>
      <c r="P34" s="10" t="s">
        <v>61</v>
      </c>
      <c r="Q34" s="16">
        <f>ROUND(0.08*O34,0)</f>
        <v>0</v>
      </c>
    </row>
    <row r="35" spans="2:17">
      <c r="B35" s="14" t="s">
        <v>62</v>
      </c>
      <c r="C35" s="15"/>
      <c r="D35" s="10" t="s">
        <v>63</v>
      </c>
      <c r="E35" s="16">
        <f>ROUND(0.12*C35,0)</f>
        <v>0</v>
      </c>
      <c r="F35" s="15"/>
      <c r="G35" s="10" t="s">
        <v>63</v>
      </c>
      <c r="H35" s="16">
        <f>ROUND(0.12*F35,0)</f>
        <v>0</v>
      </c>
      <c r="I35" s="15"/>
      <c r="J35" s="10" t="s">
        <v>63</v>
      </c>
      <c r="K35" s="16">
        <f>ROUND(0.12*I35,0)</f>
        <v>0</v>
      </c>
      <c r="L35" s="15"/>
      <c r="M35" s="10" t="s">
        <v>63</v>
      </c>
      <c r="N35" s="16">
        <f>ROUND(0.12*L35,0)</f>
        <v>0</v>
      </c>
      <c r="O35" s="15"/>
      <c r="P35" s="10" t="s">
        <v>63</v>
      </c>
      <c r="Q35" s="16">
        <f>ROUND(0.12*O35,0)</f>
        <v>0</v>
      </c>
    </row>
    <row r="36" spans="2:17">
      <c r="B36" s="14" t="s">
        <v>64</v>
      </c>
      <c r="C36" s="15"/>
      <c r="D36" s="10" t="s">
        <v>61</v>
      </c>
      <c r="E36" s="16">
        <f>ROUND(0.08*C36,0)</f>
        <v>0</v>
      </c>
      <c r="F36" s="15"/>
      <c r="G36" s="10" t="s">
        <v>61</v>
      </c>
      <c r="H36" s="16">
        <f>ROUND(0.08*F36,0)</f>
        <v>0</v>
      </c>
      <c r="I36" s="15"/>
      <c r="J36" s="10" t="s">
        <v>61</v>
      </c>
      <c r="K36" s="16">
        <f>ROUND(0.08*I36,0)</f>
        <v>0</v>
      </c>
      <c r="L36" s="15"/>
      <c r="M36" s="10" t="s">
        <v>61</v>
      </c>
      <c r="N36" s="16">
        <f>ROUND(0.08*L36,0)</f>
        <v>0</v>
      </c>
      <c r="O36" s="15"/>
      <c r="P36" s="10" t="s">
        <v>61</v>
      </c>
      <c r="Q36" s="16">
        <f>ROUND(0.08*O36,0)</f>
        <v>0</v>
      </c>
    </row>
    <row r="37" spans="2:17">
      <c r="B37" s="11" t="s">
        <v>77</v>
      </c>
      <c r="C37" s="15"/>
      <c r="D37" s="10" t="s">
        <v>78</v>
      </c>
      <c r="E37" s="16">
        <f>ROUND(1*C37,0)</f>
        <v>0</v>
      </c>
      <c r="F37" s="15"/>
      <c r="G37" s="10" t="s">
        <v>78</v>
      </c>
      <c r="H37" s="16">
        <f>ROUND(1*F37,0)</f>
        <v>0</v>
      </c>
      <c r="I37" s="15"/>
      <c r="J37" s="10" t="s">
        <v>78</v>
      </c>
      <c r="K37" s="16">
        <f>ROUND(1*I37,0)</f>
        <v>0</v>
      </c>
      <c r="L37" s="15"/>
      <c r="M37" s="10" t="s">
        <v>78</v>
      </c>
      <c r="N37" s="16">
        <f>ROUND(1*L37,0)</f>
        <v>0</v>
      </c>
      <c r="O37" s="15"/>
      <c r="P37" s="10" t="s">
        <v>78</v>
      </c>
      <c r="Q37" s="16">
        <f>ROUND(1*O37,0)</f>
        <v>0</v>
      </c>
    </row>
    <row r="38" spans="2:17">
      <c r="B38" s="11" t="s">
        <v>79</v>
      </c>
      <c r="C38" s="17"/>
      <c r="D38" s="17"/>
      <c r="E38" s="16">
        <f>SUM(E10+E11+E12+E13+E14+E15+E17+E18+E19+E20+E21+E22+E24+E25+E26+E27+E28+E29+E30+E32+E33+E34+E35+E36+E37)</f>
        <v>0</v>
      </c>
      <c r="F38" s="17"/>
      <c r="G38" s="17"/>
      <c r="H38" s="16">
        <f>SUM(H10+H11+H12+H13+H14+H15+H17+H18+H19+H20+H21+H22+H24+H25+H26+H27+H28+H29+H30+H32+H33+H34+H35+H36+H37)</f>
        <v>0</v>
      </c>
      <c r="I38" s="17"/>
      <c r="J38" s="17"/>
      <c r="K38" s="16">
        <f>SUM(K11+K12+K13+K14+K15+K18+K19+K20+K21+K22+K24+K25+K26+K27+K28+K29+K30+K32+K33+K34+K35+K36+K37)</f>
        <v>0</v>
      </c>
      <c r="L38" s="17"/>
      <c r="M38" s="17"/>
      <c r="N38" s="16">
        <f>SUM(N11+N12+N13+N14+N15+N18+N19+N20+N21+N22+N24+N25+N26+N27+N28+N29+N30+N32+N33+N34+N35+N36+N37)</f>
        <v>0</v>
      </c>
      <c r="O38" s="17"/>
      <c r="P38" s="17"/>
      <c r="Q38" s="16">
        <f>SUM(Q11+Q12+Q13+Q14+Q15+Q18+Q19+Q20+Q21+Q22+Q24+Q25+Q26+Q27+Q28+Q29+Q30+Q32+Q33+Q34+Q35+Q36+Q37)</f>
        <v>0</v>
      </c>
    </row>
    <row r="39" spans="2:17">
      <c r="B39" s="11" t="s">
        <v>80</v>
      </c>
      <c r="C39" s="17"/>
      <c r="D39" s="17"/>
      <c r="E39" s="16">
        <f>SUM(E38+H38+K38+N38+Q38)</f>
        <v>0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</sheetData>
  <sheetProtection formatCells="0" formatColumns="0" formatRows="0"/>
  <mergeCells count="6">
    <mergeCell ref="O7:Q7"/>
    <mergeCell ref="B7:B8"/>
    <mergeCell ref="C7:E7"/>
    <mergeCell ref="F7:H7"/>
    <mergeCell ref="I7:K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Front Page</vt:lpstr>
      <vt:lpstr>MRi.2GIA</vt:lpstr>
      <vt:lpstr>INFOSHEET_MONTH</vt:lpstr>
      <vt:lpstr>INFOSHEET_YEAR</vt:lpstr>
      <vt:lpstr>LISTGROUP80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2020-06-24T02:05:14Z</dcterms:created>
  <dcterms:modified xsi:type="dcterms:W3CDTF">2020-08-19T08:50:29Z</dcterms:modified>
</cp:coreProperties>
</file>